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Download\Regulation\"/>
    </mc:Choice>
  </mc:AlternateContent>
  <xr:revisionPtr revIDLastSave="0" documentId="8_{E748568B-6909-4E88-BB09-7F45A2F71CD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год" sheetId="1" r:id="rId1"/>
    <sheet name="квартал" sheetId="12" r:id="rId2"/>
    <sheet name="месяц" sheetId="13" r:id="rId3"/>
  </sheets>
  <externalReferences>
    <externalReference r:id="rId4"/>
    <externalReference r:id="rId5"/>
    <externalReference r:id="rId6"/>
    <externalReference r:id="rId7"/>
  </externalReferences>
  <definedNames>
    <definedName name="XDO_?XDOFIELD102?">месяц!$F$183</definedName>
    <definedName name="XDO_?XDOFIELD20?">месяц!$F$7</definedName>
    <definedName name="XDO_?XDOFIELD59?">месяц!$F$9</definedName>
    <definedName name="XDO_?XDOFIELD6?">месяц!$D$15</definedName>
    <definedName name="XDO_?XDOFIELD80?">месяц!$F$164</definedName>
    <definedName name="_xlnm.Print_Titles" localSheetId="0">год!$A:$B</definedName>
    <definedName name="_xlnm.Print_Titles" localSheetId="1">квартал!$A:$B</definedName>
    <definedName name="_xlnm.Print_Titles" localSheetId="2">месяц!$A:$B</definedName>
    <definedName name="_xlnm.Print_Area" localSheetId="0">год!$A$1:$R$60</definedName>
    <definedName name="_xlnm.Print_Area" localSheetId="1">квартал!$A$1:$AT$56</definedName>
    <definedName name="_xlnm.Print_Area" localSheetId="2">месяц!$A$1:$EF$56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F38" i="13" l="1"/>
  <c r="EF37" i="13"/>
  <c r="EF35" i="13"/>
  <c r="EF34" i="13"/>
  <c r="EF16" i="13"/>
  <c r="EF12" i="13"/>
  <c r="EF7" i="13"/>
  <c r="EF6" i="13"/>
  <c r="EE38" i="13" l="1"/>
  <c r="EE43" i="13"/>
  <c r="EE40" i="13"/>
  <c r="EE49" i="13" s="1"/>
  <c r="EC38" i="13" l="1"/>
  <c r="EE34" i="13"/>
  <c r="EE37" i="13" s="1"/>
  <c r="EE12" i="13"/>
  <c r="EE7" i="13"/>
  <c r="EE6" i="13"/>
  <c r="EC6" i="13"/>
  <c r="EE16" i="13" l="1"/>
  <c r="EE35" i="13"/>
  <c r="EC43" i="13" l="1"/>
  <c r="EC40" i="13"/>
  <c r="EC49" i="13" s="1"/>
  <c r="EC37" i="13"/>
  <c r="EC35" i="13"/>
  <c r="EC34" i="13"/>
  <c r="EC7" i="13"/>
  <c r="AT38" i="12"/>
  <c r="AT35" i="12"/>
  <c r="AT34" i="12"/>
  <c r="AT37" i="12" s="1"/>
  <c r="AT12" i="12"/>
  <c r="AT7" i="12"/>
  <c r="AT16" i="12" s="1"/>
  <c r="ED38" i="13"/>
  <c r="ED35" i="13"/>
  <c r="ED34" i="13"/>
  <c r="ED37" i="13" s="1"/>
  <c r="ED12" i="13"/>
  <c r="ED7" i="13"/>
  <c r="ED16" i="13" s="1"/>
  <c r="EC12" i="13" l="1"/>
  <c r="EC16" i="13" s="1"/>
  <c r="EB43" i="13" l="1"/>
  <c r="EB40" i="13"/>
  <c r="EB38" i="13"/>
  <c r="EB49" i="13" s="1"/>
  <c r="EB34" i="13"/>
  <c r="EB37" i="13" s="1"/>
  <c r="EB12" i="13"/>
  <c r="EB7" i="13"/>
  <c r="EB6" i="13"/>
  <c r="EB35" i="13" s="1"/>
  <c r="EB16" i="13" l="1"/>
  <c r="EA43" i="13"/>
  <c r="EA40" i="13"/>
  <c r="EA12" i="13"/>
  <c r="EA7" i="13"/>
  <c r="EA6" i="13"/>
  <c r="EA35" i="13" s="1"/>
  <c r="EA38" i="13" l="1"/>
  <c r="EA49" i="13" s="1"/>
  <c r="EA34" i="13"/>
  <c r="EA37" i="13" s="1"/>
  <c r="EA16" i="13"/>
  <c r="DZ34" i="13" l="1"/>
  <c r="DY38" i="13" l="1"/>
  <c r="DY34" i="13"/>
  <c r="DY37" i="13" s="1"/>
  <c r="DX38" i="13" l="1"/>
  <c r="DX34" i="13"/>
  <c r="DX37" i="13" s="1"/>
  <c r="DV43" i="13" l="1"/>
  <c r="DW43" i="13"/>
  <c r="DZ43" i="13"/>
  <c r="DW40" i="13"/>
  <c r="DX40" i="13"/>
  <c r="DX49" i="13" s="1"/>
  <c r="DY40" i="13"/>
  <c r="DY49" i="13" s="1"/>
  <c r="DZ40" i="13"/>
  <c r="DZ38" i="13"/>
  <c r="DZ49" i="13" s="1"/>
  <c r="DZ37" i="13"/>
  <c r="DZ7" i="13"/>
  <c r="DZ12" i="13"/>
  <c r="DZ6" i="13"/>
  <c r="DZ35" i="13" l="1"/>
  <c r="DZ16" i="13"/>
  <c r="DY12" i="13"/>
  <c r="DY7" i="13"/>
  <c r="DY6" i="13"/>
  <c r="DY16" i="13" l="1"/>
  <c r="DY35" i="13"/>
  <c r="DX12" i="13"/>
  <c r="DX7" i="13"/>
  <c r="DX6" i="13"/>
  <c r="DX16" i="13" l="1"/>
  <c r="DX35" i="13"/>
  <c r="DW6" i="13"/>
  <c r="DV38" i="13" l="1"/>
  <c r="DV34" i="13"/>
  <c r="DV37" i="13" s="1"/>
  <c r="DV6" i="13"/>
  <c r="DV35" i="13" s="1"/>
  <c r="DW35" i="13"/>
  <c r="DV40" i="13"/>
  <c r="DW38" i="13"/>
  <c r="DW49" i="13" s="1"/>
  <c r="DW34" i="13"/>
  <c r="DW37" i="13" s="1"/>
  <c r="DW12" i="13"/>
  <c r="DW7" i="13"/>
  <c r="DV49" i="13" l="1"/>
  <c r="DW16" i="13"/>
  <c r="DV12" i="13"/>
  <c r="DV7" i="13"/>
  <c r="DV16" i="13" s="1"/>
  <c r="DU43" i="13" l="1"/>
  <c r="DT43" i="13"/>
  <c r="DU40" i="13"/>
  <c r="DT40" i="13"/>
  <c r="DU38" i="13"/>
  <c r="DU34" i="13"/>
  <c r="DU37" i="13" s="1"/>
  <c r="DU7" i="13"/>
  <c r="DU16" i="13" s="1"/>
  <c r="DU12" i="13"/>
  <c r="DU6" i="13"/>
  <c r="DU35" i="13" s="1"/>
  <c r="DU49" i="13" l="1"/>
  <c r="DR43" i="13"/>
  <c r="DR38" i="13"/>
  <c r="DR49" i="13" s="1"/>
  <c r="DR34" i="13"/>
  <c r="DR37" i="13" s="1"/>
  <c r="DT38" i="13"/>
  <c r="DT35" i="13"/>
  <c r="DT34" i="13"/>
  <c r="DT37" i="13" s="1"/>
  <c r="DT49" i="13"/>
  <c r="DT6" i="13"/>
  <c r="DS7" i="13"/>
  <c r="DT7" i="13"/>
  <c r="DS43" i="13"/>
  <c r="DS40" i="13"/>
  <c r="DS38" i="13"/>
  <c r="DS34" i="13"/>
  <c r="DS37" i="13" s="1"/>
  <c r="DT12" i="13"/>
  <c r="DS12" i="13"/>
  <c r="DS6" i="13"/>
  <c r="DS16" i="13" s="1"/>
  <c r="DR40" i="13"/>
  <c r="DR6" i="13"/>
  <c r="DR35" i="13" s="1"/>
  <c r="DR7" i="13"/>
  <c r="DR12" i="13"/>
  <c r="N39" i="1"/>
  <c r="O39" i="1"/>
  <c r="P39" i="1"/>
  <c r="N40" i="1"/>
  <c r="O40" i="1"/>
  <c r="P40" i="1"/>
  <c r="DQ40" i="13"/>
  <c r="DQ38" i="13"/>
  <c r="DQ49" i="13" s="1"/>
  <c r="DQ12" i="13"/>
  <c r="DQ7" i="13"/>
  <c r="DP38" i="13"/>
  <c r="DP40" i="13"/>
  <c r="DP49" i="13" s="1"/>
  <c r="DP34" i="13"/>
  <c r="DP37" i="13" s="1"/>
  <c r="DQ34" i="13"/>
  <c r="DQ37" i="13" s="1"/>
  <c r="DQ6" i="13"/>
  <c r="DQ16" i="13" s="1"/>
  <c r="DM49" i="13"/>
  <c r="DO40" i="13"/>
  <c r="DO38" i="13"/>
  <c r="DO49" i="13" s="1"/>
  <c r="DJ38" i="13"/>
  <c r="DK38" i="13"/>
  <c r="DL38" i="13"/>
  <c r="DM38" i="13"/>
  <c r="DN38" i="13"/>
  <c r="DO35" i="13"/>
  <c r="DO34" i="13"/>
  <c r="DO37" i="13" s="1"/>
  <c r="DP7" i="13"/>
  <c r="DP12" i="13"/>
  <c r="DP6" i="13"/>
  <c r="DO12" i="13"/>
  <c r="DO7" i="13"/>
  <c r="DO6" i="13"/>
  <c r="DL40" i="13"/>
  <c r="DM40" i="13"/>
  <c r="DN40" i="13"/>
  <c r="DN49" i="13" s="1"/>
  <c r="DN34" i="13"/>
  <c r="DN37" i="13" s="1"/>
  <c r="DN6" i="13"/>
  <c r="DN35" i="13" s="1"/>
  <c r="DN12" i="13"/>
  <c r="DN7" i="13"/>
  <c r="DM34" i="13"/>
  <c r="DM37" i="13" s="1"/>
  <c r="DM7" i="13"/>
  <c r="DM6" i="13"/>
  <c r="DL34" i="13"/>
  <c r="DL37" i="13" s="1"/>
  <c r="DL43" i="13"/>
  <c r="DL49" i="13" s="1"/>
  <c r="DL12" i="13"/>
  <c r="DM12" i="13"/>
  <c r="DL7" i="13"/>
  <c r="DL16" i="13" s="1"/>
  <c r="DL6" i="13"/>
  <c r="DL35" i="13"/>
  <c r="DK43" i="13"/>
  <c r="DK40" i="13"/>
  <c r="DK34" i="13"/>
  <c r="DK37" i="13"/>
  <c r="DK12" i="13"/>
  <c r="DK7" i="13"/>
  <c r="DK6" i="13"/>
  <c r="DK35" i="13" s="1"/>
  <c r="DJ43" i="13"/>
  <c r="DJ40" i="13"/>
  <c r="DJ34" i="13"/>
  <c r="DJ37" i="13" s="1"/>
  <c r="DJ12" i="13"/>
  <c r="DJ7" i="13"/>
  <c r="DJ6" i="13"/>
  <c r="DH43" i="13"/>
  <c r="DI43" i="13"/>
  <c r="DI49" i="13" s="1"/>
  <c r="DI40" i="13"/>
  <c r="DI38" i="13"/>
  <c r="DI34" i="13"/>
  <c r="DI37" i="13" s="1"/>
  <c r="DI12" i="13"/>
  <c r="DI7" i="13"/>
  <c r="DI6" i="13"/>
  <c r="DJ49" i="13"/>
  <c r="AL43" i="12"/>
  <c r="AL40" i="12"/>
  <c r="AL38" i="12"/>
  <c r="AL34" i="12"/>
  <c r="AL37" i="12"/>
  <c r="AL12" i="12"/>
  <c r="AL7" i="12"/>
  <c r="AL6" i="12"/>
  <c r="AL35" i="12" s="1"/>
  <c r="DF38" i="13"/>
  <c r="DF40" i="13"/>
  <c r="DF43" i="13"/>
  <c r="DF34" i="13"/>
  <c r="DF37" i="13" s="1"/>
  <c r="DF12" i="13"/>
  <c r="DF16" i="13" s="1"/>
  <c r="DF7" i="13"/>
  <c r="DF6" i="13"/>
  <c r="DF35" i="13"/>
  <c r="AL16" i="12"/>
  <c r="DH40" i="13"/>
  <c r="DH38" i="13"/>
  <c r="DH49" i="13"/>
  <c r="DH34" i="13"/>
  <c r="DH37" i="13" s="1"/>
  <c r="DH12" i="13"/>
  <c r="DH7" i="13"/>
  <c r="DH6" i="13"/>
  <c r="DE50" i="13"/>
  <c r="DG40" i="13"/>
  <c r="DG38" i="13"/>
  <c r="DG43" i="13"/>
  <c r="DE43" i="13"/>
  <c r="DE40" i="13"/>
  <c r="DG34" i="13"/>
  <c r="DG37" i="13"/>
  <c r="DG12" i="13"/>
  <c r="DG6" i="13"/>
  <c r="DG35" i="13"/>
  <c r="DG7" i="13"/>
  <c r="DE6" i="13"/>
  <c r="DE7" i="13"/>
  <c r="DE12" i="13"/>
  <c r="DE38" i="13"/>
  <c r="DE34" i="13"/>
  <c r="DE37" i="13" s="1"/>
  <c r="DE35" i="13"/>
  <c r="DD50" i="13"/>
  <c r="DD34" i="13"/>
  <c r="DD37" i="13" s="1"/>
  <c r="CV34" i="13"/>
  <c r="CV37" i="13"/>
  <c r="CW34" i="13"/>
  <c r="CW37" i="13" s="1"/>
  <c r="CX34" i="13"/>
  <c r="CX37" i="13"/>
  <c r="CY34" i="13"/>
  <c r="CY37" i="13" s="1"/>
  <c r="CZ34" i="13"/>
  <c r="CZ37" i="13" s="1"/>
  <c r="DA34" i="13"/>
  <c r="DA37" i="13"/>
  <c r="DB34" i="13"/>
  <c r="DB37" i="13" s="1"/>
  <c r="DC34" i="13"/>
  <c r="DC37" i="13" s="1"/>
  <c r="DC50" i="13"/>
  <c r="DD38" i="13"/>
  <c r="DD40" i="13"/>
  <c r="DD43" i="13"/>
  <c r="DD6" i="13"/>
  <c r="DD35" i="13" s="1"/>
  <c r="DC12" i="13"/>
  <c r="DD12" i="13"/>
  <c r="DC7" i="13"/>
  <c r="DD7" i="13"/>
  <c r="DC38" i="13"/>
  <c r="DC40" i="13"/>
  <c r="DC43" i="13"/>
  <c r="DC49" i="13"/>
  <c r="DC6" i="13"/>
  <c r="DC35" i="13"/>
  <c r="DB40" i="13"/>
  <c r="CV6" i="13"/>
  <c r="CV35" i="13" s="1"/>
  <c r="CV7" i="13"/>
  <c r="CV12" i="13"/>
  <c r="CW6" i="13"/>
  <c r="CW7" i="13"/>
  <c r="CW12" i="13"/>
  <c r="CX6" i="13"/>
  <c r="CX7" i="13"/>
  <c r="CX12" i="13"/>
  <c r="CY6" i="13"/>
  <c r="CY35" i="13"/>
  <c r="CY7" i="13"/>
  <c r="CY12" i="13"/>
  <c r="CZ6" i="13"/>
  <c r="CZ7" i="13"/>
  <c r="CZ12" i="13"/>
  <c r="DA6" i="13"/>
  <c r="DA35" i="13" s="1"/>
  <c r="DA7" i="13"/>
  <c r="DA12" i="13"/>
  <c r="DB6" i="13"/>
  <c r="DB35" i="13"/>
  <c r="DB7" i="13"/>
  <c r="DB12" i="13"/>
  <c r="CZ50" i="13"/>
  <c r="DA50" i="13"/>
  <c r="DB50" i="13"/>
  <c r="CZ38" i="13"/>
  <c r="CZ40" i="13"/>
  <c r="CZ43" i="13"/>
  <c r="DA38" i="13"/>
  <c r="DA40" i="13"/>
  <c r="DA43" i="13"/>
  <c r="DB38" i="13"/>
  <c r="DB43" i="13"/>
  <c r="CY43" i="13"/>
  <c r="CY38" i="13"/>
  <c r="CX38" i="13"/>
  <c r="CY50" i="13"/>
  <c r="CY40" i="13"/>
  <c r="CY49" i="13" s="1"/>
  <c r="CX40" i="13"/>
  <c r="CW38" i="13"/>
  <c r="CW49" i="13" s="1"/>
  <c r="CV38" i="13"/>
  <c r="CW40" i="13"/>
  <c r="CX50" i="13"/>
  <c r="CX43" i="13"/>
  <c r="CT50" i="13"/>
  <c r="CT40" i="13"/>
  <c r="CT38" i="13"/>
  <c r="CT49" i="13"/>
  <c r="CT34" i="13"/>
  <c r="CT37" i="13" s="1"/>
  <c r="CV43" i="13"/>
  <c r="CU12" i="13"/>
  <c r="CU7" i="13"/>
  <c r="CW50" i="13"/>
  <c r="CW43" i="13"/>
  <c r="CU38" i="13"/>
  <c r="CU49" i="13"/>
  <c r="CU34" i="13"/>
  <c r="CU37" i="13"/>
  <c r="CU32" i="13"/>
  <c r="CR38" i="13"/>
  <c r="CS38" i="13"/>
  <c r="CQ38" i="13"/>
  <c r="CP38" i="13"/>
  <c r="CO38" i="13"/>
  <c r="CN38" i="13"/>
  <c r="CM38" i="13"/>
  <c r="CL38" i="13"/>
  <c r="CJ38" i="13"/>
  <c r="CK38" i="13"/>
  <c r="CI50" i="13"/>
  <c r="CI38" i="13"/>
  <c r="CI49" i="13" s="1"/>
  <c r="CG38" i="13"/>
  <c r="CH38" i="13"/>
  <c r="BZ38" i="13"/>
  <c r="BY38" i="13"/>
  <c r="CU6" i="13"/>
  <c r="CT12" i="13"/>
  <c r="CT7" i="13"/>
  <c r="CT6" i="13"/>
  <c r="CT35" i="13"/>
  <c r="CE53" i="13"/>
  <c r="CS34" i="13"/>
  <c r="CS37" i="13" s="1"/>
  <c r="CJ12" i="13"/>
  <c r="CK12" i="13"/>
  <c r="CL12" i="13"/>
  <c r="CM12" i="13"/>
  <c r="CN12" i="13"/>
  <c r="CO12" i="13"/>
  <c r="CP12" i="13"/>
  <c r="CQ12" i="13"/>
  <c r="CR12" i="13"/>
  <c r="CS12" i="13"/>
  <c r="CI12" i="13"/>
  <c r="CJ7" i="13"/>
  <c r="CK7" i="13"/>
  <c r="CL7" i="13"/>
  <c r="CN7" i="13"/>
  <c r="CO7" i="13"/>
  <c r="CO16" i="13" s="1"/>
  <c r="CP7" i="13"/>
  <c r="CQ7" i="13"/>
  <c r="CR7" i="13"/>
  <c r="CS7" i="13"/>
  <c r="CS43" i="13"/>
  <c r="CS40" i="13"/>
  <c r="CS6" i="13"/>
  <c r="CS35" i="13" s="1"/>
  <c r="CE7" i="13"/>
  <c r="CE6" i="13"/>
  <c r="CE16" i="13"/>
  <c r="CQ34" i="13"/>
  <c r="CQ37" i="13" s="1"/>
  <c r="CR6" i="13"/>
  <c r="CQ43" i="13"/>
  <c r="CR43" i="13"/>
  <c r="CQ40" i="13"/>
  <c r="CQ49" i="13" s="1"/>
  <c r="CR40" i="13"/>
  <c r="CQ50" i="13"/>
  <c r="CR50" i="13"/>
  <c r="CR34" i="13"/>
  <c r="CR37" i="13" s="1"/>
  <c r="CQ6" i="13"/>
  <c r="CO6" i="13"/>
  <c r="CO35" i="13" s="1"/>
  <c r="CN50" i="13"/>
  <c r="CO50" i="13"/>
  <c r="CP50" i="13"/>
  <c r="CN43" i="13"/>
  <c r="CO43" i="13"/>
  <c r="CP43" i="13"/>
  <c r="CO34" i="13"/>
  <c r="CO37" i="13" s="1"/>
  <c r="CP6" i="13"/>
  <c r="CP40" i="13"/>
  <c r="CP18" i="13"/>
  <c r="CP34" i="13" s="1"/>
  <c r="CP37" i="13" s="1"/>
  <c r="CN34" i="13"/>
  <c r="CN37" i="13" s="1"/>
  <c r="CM6" i="13"/>
  <c r="CN6" i="13"/>
  <c r="CL50" i="13"/>
  <c r="CK43" i="13"/>
  <c r="CL43" i="13"/>
  <c r="CM43" i="13"/>
  <c r="CK40" i="13"/>
  <c r="CL40" i="13"/>
  <c r="CM40" i="13"/>
  <c r="CM8" i="13"/>
  <c r="CM7" i="13" s="1"/>
  <c r="CM18" i="13"/>
  <c r="CM34" i="13" s="1"/>
  <c r="CM37" i="13" s="1"/>
  <c r="CL6" i="13"/>
  <c r="CL35" i="13"/>
  <c r="CJ34" i="13"/>
  <c r="CJ37" i="13" s="1"/>
  <c r="CK34" i="13"/>
  <c r="CK37" i="13" s="1"/>
  <c r="CL34" i="13"/>
  <c r="CL37" i="13"/>
  <c r="CJ6" i="13"/>
  <c r="CK6" i="13"/>
  <c r="CH34" i="13"/>
  <c r="CH37" i="13" s="1"/>
  <c r="H39" i="1"/>
  <c r="H42" i="1"/>
  <c r="I39" i="1"/>
  <c r="I42" i="1" s="1"/>
  <c r="J39" i="1"/>
  <c r="J42" i="1"/>
  <c r="K39" i="1"/>
  <c r="K42" i="1" s="1"/>
  <c r="H7" i="1"/>
  <c r="H40" i="1"/>
  <c r="I7" i="1"/>
  <c r="I40" i="1" s="1"/>
  <c r="J7" i="1"/>
  <c r="J40" i="1"/>
  <c r="K7" i="1"/>
  <c r="K40" i="1" s="1"/>
  <c r="CH6" i="13"/>
  <c r="CH43" i="13"/>
  <c r="CH40" i="13"/>
  <c r="BR38" i="13"/>
  <c r="BQ38" i="13"/>
  <c r="CH53" i="13"/>
  <c r="CI43" i="13"/>
  <c r="CJ43" i="13"/>
  <c r="CJ40" i="13"/>
  <c r="CI40" i="13"/>
  <c r="CI34" i="13"/>
  <c r="CI37" i="13" s="1"/>
  <c r="CI7" i="13"/>
  <c r="CI6" i="13"/>
  <c r="CI35" i="13" s="1"/>
  <c r="BY6" i="13"/>
  <c r="BY16" i="13" s="1"/>
  <c r="BZ6" i="13"/>
  <c r="CA6" i="13"/>
  <c r="CG6" i="13"/>
  <c r="CG35" i="13" s="1"/>
  <c r="CG16" i="13"/>
  <c r="CH7" i="13"/>
  <c r="CH16" i="13" s="1"/>
  <c r="CG40" i="13"/>
  <c r="CG34" i="13"/>
  <c r="CG37" i="13" s="1"/>
  <c r="CG43" i="13"/>
  <c r="CG53" i="13"/>
  <c r="CF53" i="13"/>
  <c r="CF43" i="13"/>
  <c r="CF40" i="13"/>
  <c r="CF38" i="13"/>
  <c r="CF34" i="13"/>
  <c r="CF37" i="13" s="1"/>
  <c r="CF6" i="13"/>
  <c r="CF35" i="13" s="1"/>
  <c r="CF16" i="13"/>
  <c r="CE43" i="13"/>
  <c r="CE40" i="13"/>
  <c r="CE38" i="13"/>
  <c r="CE34" i="13"/>
  <c r="CE37" i="13" s="1"/>
  <c r="CE35" i="13"/>
  <c r="CD6" i="13"/>
  <c r="CD35" i="13" s="1"/>
  <c r="CD43" i="13"/>
  <c r="CD49" i="13" s="1"/>
  <c r="CD40" i="13"/>
  <c r="CD38" i="13"/>
  <c r="CD34" i="13"/>
  <c r="CD37" i="13" s="1"/>
  <c r="CB51" i="13"/>
  <c r="CC53" i="13"/>
  <c r="CC52" i="13"/>
  <c r="CC51" i="13"/>
  <c r="CC50" i="13"/>
  <c r="CC47" i="13"/>
  <c r="CC46" i="13"/>
  <c r="CC45" i="13"/>
  <c r="CC44" i="13"/>
  <c r="CC42" i="13"/>
  <c r="CC41" i="13"/>
  <c r="CC40" i="13" s="1"/>
  <c r="CC32" i="13"/>
  <c r="CC31" i="13"/>
  <c r="CC30" i="13"/>
  <c r="CC29" i="13"/>
  <c r="CC28" i="13"/>
  <c r="CC27" i="13"/>
  <c r="CC26" i="13"/>
  <c r="CC25" i="13"/>
  <c r="CC24" i="13"/>
  <c r="CC23" i="13"/>
  <c r="CC22" i="13"/>
  <c r="CC21" i="13"/>
  <c r="CC20" i="13"/>
  <c r="CC19" i="13"/>
  <c r="CC18" i="13"/>
  <c r="CC34" i="13" s="1"/>
  <c r="CC37" i="13" s="1"/>
  <c r="CC14" i="13"/>
  <c r="CC15" i="13"/>
  <c r="CC13" i="13"/>
  <c r="CC12" i="13" s="1"/>
  <c r="CC9" i="13"/>
  <c r="CC10" i="13"/>
  <c r="CC8" i="13"/>
  <c r="CC5" i="13"/>
  <c r="CC6" i="13" s="1"/>
  <c r="CB52" i="13"/>
  <c r="CB50" i="13"/>
  <c r="CB32" i="13"/>
  <c r="CB31" i="13"/>
  <c r="CB30" i="13"/>
  <c r="CB29" i="13"/>
  <c r="CB28" i="13"/>
  <c r="CB27" i="13"/>
  <c r="CB26" i="13"/>
  <c r="CB25" i="13"/>
  <c r="CB24" i="13"/>
  <c r="CB23" i="13"/>
  <c r="CB22" i="13"/>
  <c r="CB21" i="13"/>
  <c r="CB20" i="13"/>
  <c r="CB19" i="13"/>
  <c r="CB18" i="13"/>
  <c r="CB34" i="13" s="1"/>
  <c r="CB37" i="13" s="1"/>
  <c r="CB14" i="13"/>
  <c r="CB13" i="13"/>
  <c r="CB9" i="13"/>
  <c r="CB8" i="13"/>
  <c r="CB10" i="13"/>
  <c r="CB15" i="13"/>
  <c r="CB5" i="13"/>
  <c r="CB6" i="13" s="1"/>
  <c r="CA38" i="13"/>
  <c r="BY18" i="13"/>
  <c r="BY53" i="13"/>
  <c r="CA40" i="13"/>
  <c r="CA49" i="13" s="1"/>
  <c r="BZ40" i="13"/>
  <c r="CB38" i="13"/>
  <c r="CC38" i="13"/>
  <c r="CA34" i="13"/>
  <c r="CA37" i="13"/>
  <c r="BZ34" i="13"/>
  <c r="BZ37" i="13" s="1"/>
  <c r="BY40" i="13"/>
  <c r="BY43" i="13"/>
  <c r="BX40" i="13"/>
  <c r="BW38" i="13"/>
  <c r="BW43" i="13"/>
  <c r="BW40" i="13"/>
  <c r="BX53" i="13"/>
  <c r="BX38" i="13"/>
  <c r="BX43" i="13"/>
  <c r="BX34" i="13"/>
  <c r="BX37" i="13"/>
  <c r="BX12" i="13"/>
  <c r="BX7" i="13"/>
  <c r="BX6" i="13"/>
  <c r="BX35" i="13" s="1"/>
  <c r="BW6" i="13"/>
  <c r="BW35" i="13" s="1"/>
  <c r="BW53" i="13"/>
  <c r="BW12" i="13"/>
  <c r="BW7" i="13"/>
  <c r="BW34" i="13"/>
  <c r="BW37" i="13" s="1"/>
  <c r="M44" i="1"/>
  <c r="M46" i="1"/>
  <c r="M47" i="1"/>
  <c r="M49" i="1"/>
  <c r="M50" i="1"/>
  <c r="M51" i="1"/>
  <c r="M52" i="1"/>
  <c r="M53" i="1"/>
  <c r="M55" i="1"/>
  <c r="M56" i="1"/>
  <c r="M57" i="1"/>
  <c r="M37" i="1"/>
  <c r="M32" i="1"/>
  <c r="M33" i="1"/>
  <c r="M34" i="1"/>
  <c r="M35" i="1"/>
  <c r="M31" i="1"/>
  <c r="M29" i="1"/>
  <c r="M23" i="1"/>
  <c r="M24" i="1"/>
  <c r="M25" i="1"/>
  <c r="M26" i="1"/>
  <c r="M27" i="1"/>
  <c r="M22" i="1"/>
  <c r="M6" i="1"/>
  <c r="M9" i="1"/>
  <c r="M10" i="1"/>
  <c r="M11" i="1"/>
  <c r="M14" i="1"/>
  <c r="M15" i="1"/>
  <c r="M16" i="1"/>
  <c r="M19" i="1"/>
  <c r="M39" i="1" s="1"/>
  <c r="M42" i="1" s="1"/>
  <c r="M20" i="1"/>
  <c r="M5" i="1"/>
  <c r="Z5" i="12"/>
  <c r="Z8" i="12"/>
  <c r="Z9" i="12"/>
  <c r="Z10" i="12"/>
  <c r="Z13" i="12"/>
  <c r="Z14" i="12"/>
  <c r="Z15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9" i="12"/>
  <c r="Z41" i="12"/>
  <c r="Z42" i="12"/>
  <c r="Z44" i="12"/>
  <c r="Z45" i="12"/>
  <c r="Z46" i="12"/>
  <c r="Z47" i="12"/>
  <c r="Z48" i="12"/>
  <c r="Z50" i="12"/>
  <c r="Z51" i="12"/>
  <c r="Z52" i="12"/>
  <c r="Z4" i="12"/>
  <c r="BV53" i="13"/>
  <c r="Z53" i="12" s="1"/>
  <c r="BV43" i="13"/>
  <c r="Z43" i="12" s="1"/>
  <c r="BV40" i="13"/>
  <c r="M45" i="1" s="1"/>
  <c r="BV34" i="13"/>
  <c r="BV37" i="13" s="1"/>
  <c r="Z37" i="12" s="1"/>
  <c r="BV38" i="13"/>
  <c r="Z38" i="12"/>
  <c r="BV12" i="13"/>
  <c r="BV6" i="13"/>
  <c r="Z6" i="12"/>
  <c r="BV7" i="13"/>
  <c r="Z7" i="12" s="1"/>
  <c r="BU53" i="13"/>
  <c r="BU43" i="13"/>
  <c r="BU40" i="13"/>
  <c r="BU34" i="13"/>
  <c r="BU37" i="13" s="1"/>
  <c r="BU38" i="13"/>
  <c r="BU12" i="13"/>
  <c r="BU16" i="13" s="1"/>
  <c r="BU7" i="13"/>
  <c r="BU6" i="13"/>
  <c r="BT53" i="13"/>
  <c r="BT43" i="13"/>
  <c r="BT49" i="13" s="1"/>
  <c r="BT40" i="13"/>
  <c r="BT34" i="13"/>
  <c r="BT37" i="13" s="1"/>
  <c r="BT38" i="13"/>
  <c r="BT12" i="13"/>
  <c r="BT16" i="13" s="1"/>
  <c r="BT6" i="13"/>
  <c r="BT7" i="13"/>
  <c r="Y5" i="12"/>
  <c r="Y8" i="12"/>
  <c r="Y9" i="12"/>
  <c r="Y10" i="12"/>
  <c r="Y13" i="12"/>
  <c r="Y14" i="12"/>
  <c r="Y15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9" i="12"/>
  <c r="Y41" i="12"/>
  <c r="Y42" i="12"/>
  <c r="Y44" i="12"/>
  <c r="Y45" i="12"/>
  <c r="Y46" i="12"/>
  <c r="Y47" i="12"/>
  <c r="Y48" i="12"/>
  <c r="Y50" i="12"/>
  <c r="Y51" i="12"/>
  <c r="Y52" i="12"/>
  <c r="Y4" i="12"/>
  <c r="BS53" i="13"/>
  <c r="Y53" i="12" s="1"/>
  <c r="BS43" i="13"/>
  <c r="BS40" i="13"/>
  <c r="Y40" i="12" s="1"/>
  <c r="BS34" i="13"/>
  <c r="BS37" i="13" s="1"/>
  <c r="Y37" i="12" s="1"/>
  <c r="BS38" i="13"/>
  <c r="Y38" i="12" s="1"/>
  <c r="BS12" i="13"/>
  <c r="Y12" i="12"/>
  <c r="BS6" i="13"/>
  <c r="Y6" i="12" s="1"/>
  <c r="BS7" i="13"/>
  <c r="Y7" i="12"/>
  <c r="BR53" i="13"/>
  <c r="BR40" i="13"/>
  <c r="BR43" i="13"/>
  <c r="BR34" i="13"/>
  <c r="BR37" i="13" s="1"/>
  <c r="BR6" i="13"/>
  <c r="BR12" i="13"/>
  <c r="BR7" i="13"/>
  <c r="BQ34" i="13"/>
  <c r="BQ37" i="13" s="1"/>
  <c r="BQ53" i="13"/>
  <c r="BQ43" i="13"/>
  <c r="BQ40" i="13"/>
  <c r="BQ12" i="13"/>
  <c r="BQ6" i="13"/>
  <c r="BQ35" i="13"/>
  <c r="BQ7" i="13"/>
  <c r="X5" i="12"/>
  <c r="X8" i="12"/>
  <c r="X9" i="12"/>
  <c r="X10" i="12"/>
  <c r="X13" i="12"/>
  <c r="X14" i="12"/>
  <c r="X15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9" i="12"/>
  <c r="X41" i="12"/>
  <c r="X42" i="12"/>
  <c r="X44" i="12"/>
  <c r="X45" i="12"/>
  <c r="X46" i="12"/>
  <c r="X47" i="12"/>
  <c r="X48" i="12"/>
  <c r="X50" i="12"/>
  <c r="X51" i="12"/>
  <c r="X52" i="12"/>
  <c r="X4" i="12"/>
  <c r="BP34" i="13"/>
  <c r="X34" i="12" s="1"/>
  <c r="BP53" i="13"/>
  <c r="X53" i="12"/>
  <c r="BP43" i="13"/>
  <c r="X43" i="12" s="1"/>
  <c r="BP40" i="13"/>
  <c r="X40" i="12"/>
  <c r="BP38" i="13"/>
  <c r="BP12" i="13"/>
  <c r="X12" i="12"/>
  <c r="BP7" i="13"/>
  <c r="X7" i="12" s="1"/>
  <c r="BP6" i="13"/>
  <c r="BO34" i="13"/>
  <c r="BO37" i="13"/>
  <c r="BO53" i="13"/>
  <c r="BO43" i="13"/>
  <c r="BO49" i="13" s="1"/>
  <c r="BO40" i="13"/>
  <c r="BO38" i="13"/>
  <c r="BO12" i="13"/>
  <c r="BO16" i="13" s="1"/>
  <c r="BO7" i="13"/>
  <c r="BO6" i="13"/>
  <c r="BO35" i="13" s="1"/>
  <c r="BN7" i="13"/>
  <c r="BN53" i="13"/>
  <c r="BN43" i="13"/>
  <c r="BN38" i="13"/>
  <c r="BN34" i="13"/>
  <c r="BN37" i="13"/>
  <c r="BN12" i="13"/>
  <c r="BN6" i="13"/>
  <c r="BN35" i="13" s="1"/>
  <c r="BM53" i="13"/>
  <c r="W53" i="12" s="1"/>
  <c r="BN40" i="13"/>
  <c r="BM43" i="13"/>
  <c r="BM40" i="13"/>
  <c r="W40" i="12" s="1"/>
  <c r="BL43" i="13"/>
  <c r="BL40" i="13"/>
  <c r="BL49" i="13" s="1"/>
  <c r="BM12" i="13"/>
  <c r="W12" i="12"/>
  <c r="BM7" i="13"/>
  <c r="W7" i="12" s="1"/>
  <c r="BM6" i="13"/>
  <c r="BM35" i="13" s="1"/>
  <c r="W35" i="12" s="1"/>
  <c r="BL53" i="13"/>
  <c r="W5" i="12"/>
  <c r="W8" i="12"/>
  <c r="W9" i="12"/>
  <c r="W10" i="12"/>
  <c r="W13" i="12"/>
  <c r="W14" i="12"/>
  <c r="W15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9" i="12"/>
  <c r="W41" i="12"/>
  <c r="W42" i="12"/>
  <c r="W43" i="12"/>
  <c r="W44" i="12"/>
  <c r="W45" i="12"/>
  <c r="W46" i="12"/>
  <c r="W47" i="12"/>
  <c r="W48" i="12"/>
  <c r="W50" i="12"/>
  <c r="W51" i="12"/>
  <c r="W52" i="12"/>
  <c r="W4" i="12"/>
  <c r="V4" i="12"/>
  <c r="BM38" i="13"/>
  <c r="W38" i="12" s="1"/>
  <c r="W18" i="12"/>
  <c r="BM34" i="13"/>
  <c r="BM37" i="13" s="1"/>
  <c r="W37" i="12" s="1"/>
  <c r="BL6" i="13"/>
  <c r="BK53" i="13"/>
  <c r="BK43" i="13"/>
  <c r="BK40" i="13"/>
  <c r="BL12" i="13"/>
  <c r="BL7" i="13"/>
  <c r="BL38" i="13"/>
  <c r="BL34" i="13"/>
  <c r="BL37" i="13" s="1"/>
  <c r="BK6" i="13"/>
  <c r="BK35" i="13" s="1"/>
  <c r="BJ40" i="13"/>
  <c r="V40" i="12" s="1"/>
  <c r="BK12" i="13"/>
  <c r="BK7" i="13"/>
  <c r="BJ43" i="13"/>
  <c r="BK38" i="13"/>
  <c r="BK34" i="13"/>
  <c r="BK37" i="13"/>
  <c r="BI53" i="13"/>
  <c r="L44" i="1"/>
  <c r="L46" i="1"/>
  <c r="L47" i="1"/>
  <c r="L49" i="1"/>
  <c r="L50" i="1"/>
  <c r="L51" i="1"/>
  <c r="L52" i="1"/>
  <c r="L53" i="1"/>
  <c r="L56" i="1"/>
  <c r="L57" i="1"/>
  <c r="L37" i="1"/>
  <c r="L32" i="1"/>
  <c r="L33" i="1"/>
  <c r="L34" i="1"/>
  <c r="L35" i="1"/>
  <c r="L31" i="1"/>
  <c r="L29" i="1"/>
  <c r="L23" i="1"/>
  <c r="L24" i="1"/>
  <c r="L25" i="1"/>
  <c r="L26" i="1"/>
  <c r="L27" i="1"/>
  <c r="L22" i="1"/>
  <c r="L20" i="1"/>
  <c r="L6" i="1"/>
  <c r="L9" i="1"/>
  <c r="L10" i="1"/>
  <c r="L11" i="1"/>
  <c r="L14" i="1"/>
  <c r="L15" i="1"/>
  <c r="L16" i="1"/>
  <c r="L5" i="1"/>
  <c r="V5" i="12"/>
  <c r="V8" i="12"/>
  <c r="V9" i="12"/>
  <c r="V10" i="12"/>
  <c r="V13" i="12"/>
  <c r="V14" i="12"/>
  <c r="V15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9" i="12"/>
  <c r="V41" i="12"/>
  <c r="V42" i="12"/>
  <c r="V44" i="12"/>
  <c r="V45" i="12"/>
  <c r="V46" i="12"/>
  <c r="V47" i="12"/>
  <c r="V48" i="12"/>
  <c r="V51" i="12"/>
  <c r="V52" i="12"/>
  <c r="BJ12" i="13"/>
  <c r="V12" i="12" s="1"/>
  <c r="BJ7" i="13"/>
  <c r="L8" i="1"/>
  <c r="BJ6" i="13"/>
  <c r="V6" i="12" s="1"/>
  <c r="BJ38" i="13"/>
  <c r="L43" i="1"/>
  <c r="BI34" i="13"/>
  <c r="BI37" i="13" s="1"/>
  <c r="L19" i="1"/>
  <c r="V18" i="12"/>
  <c r="BJ34" i="13"/>
  <c r="BH38" i="13"/>
  <c r="BG5" i="13"/>
  <c r="BG8" i="13"/>
  <c r="BG9" i="13"/>
  <c r="BG10" i="13"/>
  <c r="BG13" i="13"/>
  <c r="BG14" i="13"/>
  <c r="BG15" i="13"/>
  <c r="BG18" i="13"/>
  <c r="BG19" i="13"/>
  <c r="BG20" i="13"/>
  <c r="BG21" i="13"/>
  <c r="BG22" i="13"/>
  <c r="BG23" i="13"/>
  <c r="BG24" i="13"/>
  <c r="BG25" i="13"/>
  <c r="BG26" i="13"/>
  <c r="BG27" i="13"/>
  <c r="BG28" i="13"/>
  <c r="BG29" i="13"/>
  <c r="BG30" i="13"/>
  <c r="BG31" i="13"/>
  <c r="BG32" i="13"/>
  <c r="BG39" i="13"/>
  <c r="BG41" i="13"/>
  <c r="BG42" i="13"/>
  <c r="BG44" i="13"/>
  <c r="BG45" i="13"/>
  <c r="BG46" i="13"/>
  <c r="BG47" i="13"/>
  <c r="BG48" i="13"/>
  <c r="BG50" i="13"/>
  <c r="BG51" i="13"/>
  <c r="BG52" i="13"/>
  <c r="BG4" i="13"/>
  <c r="U53" i="12"/>
  <c r="BG53" i="13" s="1"/>
  <c r="U43" i="12"/>
  <c r="BG43" i="13" s="1"/>
  <c r="U40" i="12"/>
  <c r="U34" i="12"/>
  <c r="U37" i="12" s="1"/>
  <c r="BG37" i="13" s="1"/>
  <c r="U38" i="12"/>
  <c r="BG38" i="13"/>
  <c r="U12" i="12"/>
  <c r="BG12" i="13" s="1"/>
  <c r="U6" i="12"/>
  <c r="U7" i="12"/>
  <c r="BG7" i="13" s="1"/>
  <c r="BH53" i="13"/>
  <c r="BH43" i="13"/>
  <c r="BH49" i="13" s="1"/>
  <c r="BH40" i="13"/>
  <c r="BI38" i="13"/>
  <c r="BI49" i="13" s="1"/>
  <c r="BH34" i="13"/>
  <c r="BH37" i="13"/>
  <c r="BH12" i="13"/>
  <c r="BI12" i="13"/>
  <c r="BI6" i="13"/>
  <c r="BI35" i="13" s="1"/>
  <c r="BH7" i="13"/>
  <c r="BH16" i="13" s="1"/>
  <c r="BI7" i="13"/>
  <c r="BH6" i="13"/>
  <c r="D53" i="13"/>
  <c r="F53" i="13"/>
  <c r="G53" i="13"/>
  <c r="I53" i="13"/>
  <c r="J53" i="13"/>
  <c r="L53" i="13"/>
  <c r="M53" i="13"/>
  <c r="O53" i="13"/>
  <c r="P53" i="13"/>
  <c r="R53" i="13"/>
  <c r="S53" i="13"/>
  <c r="U53" i="13"/>
  <c r="V53" i="13"/>
  <c r="X53" i="13"/>
  <c r="Y53" i="13"/>
  <c r="AA53" i="13"/>
  <c r="AB53" i="13"/>
  <c r="AD53" i="13"/>
  <c r="AE53" i="13"/>
  <c r="AG53" i="13"/>
  <c r="AH53" i="13"/>
  <c r="AJ53" i="13"/>
  <c r="AK53" i="13"/>
  <c r="AM53" i="13"/>
  <c r="AN53" i="13"/>
  <c r="AP53" i="13"/>
  <c r="AQ53" i="13"/>
  <c r="AS53" i="13"/>
  <c r="AT53" i="13"/>
  <c r="AV53" i="13"/>
  <c r="AW53" i="13"/>
  <c r="AY53" i="13"/>
  <c r="AZ53" i="13"/>
  <c r="BB53" i="13"/>
  <c r="BC53" i="13"/>
  <c r="BE53" i="13"/>
  <c r="BF53" i="13"/>
  <c r="C53" i="13"/>
  <c r="D43" i="13"/>
  <c r="F43" i="13"/>
  <c r="G43" i="13"/>
  <c r="I43" i="13"/>
  <c r="J43" i="13"/>
  <c r="L43" i="13"/>
  <c r="M43" i="13"/>
  <c r="O43" i="13"/>
  <c r="P43" i="13"/>
  <c r="R43" i="13"/>
  <c r="S43" i="13"/>
  <c r="S49" i="13" s="1"/>
  <c r="U43" i="13"/>
  <c r="V43" i="13"/>
  <c r="X43" i="13"/>
  <c r="Y43" i="13"/>
  <c r="Y49" i="13" s="1"/>
  <c r="AA43" i="13"/>
  <c r="AB43" i="13"/>
  <c r="AD43" i="13"/>
  <c r="AE43" i="13"/>
  <c r="AG43" i="13"/>
  <c r="AH43" i="13"/>
  <c r="AJ43" i="13"/>
  <c r="AK43" i="13"/>
  <c r="AM43" i="13"/>
  <c r="AN43" i="13"/>
  <c r="AP43" i="13"/>
  <c r="AQ43" i="13"/>
  <c r="AQ49" i="13" s="1"/>
  <c r="AS43" i="13"/>
  <c r="AT43" i="13"/>
  <c r="AV43" i="13"/>
  <c r="AW43" i="13"/>
  <c r="AY43" i="13"/>
  <c r="AZ43" i="13"/>
  <c r="BB43" i="13"/>
  <c r="BC43" i="13"/>
  <c r="BE43" i="13"/>
  <c r="BF43" i="13"/>
  <c r="C43" i="13"/>
  <c r="D40" i="13"/>
  <c r="D49" i="13" s="1"/>
  <c r="F40" i="13"/>
  <c r="G40" i="13"/>
  <c r="I40" i="13"/>
  <c r="J40" i="13"/>
  <c r="L40" i="13"/>
  <c r="M40" i="13"/>
  <c r="O40" i="13"/>
  <c r="P40" i="13"/>
  <c r="P49" i="13" s="1"/>
  <c r="R40" i="13"/>
  <c r="S40" i="13"/>
  <c r="U40" i="13"/>
  <c r="V40" i="13"/>
  <c r="X40" i="13"/>
  <c r="Y40" i="13"/>
  <c r="AA40" i="13"/>
  <c r="AB40" i="13"/>
  <c r="AD40" i="13"/>
  <c r="AE40" i="13"/>
  <c r="AG40" i="13"/>
  <c r="AG49" i="13" s="1"/>
  <c r="AH40" i="13"/>
  <c r="AJ40" i="13"/>
  <c r="AK40" i="13"/>
  <c r="AM40" i="13"/>
  <c r="AM49" i="13" s="1"/>
  <c r="AN40" i="13"/>
  <c r="AP40" i="13"/>
  <c r="AQ40" i="13"/>
  <c r="AS40" i="13"/>
  <c r="AT40" i="13"/>
  <c r="AV40" i="13"/>
  <c r="AW40" i="13"/>
  <c r="AY40" i="13"/>
  <c r="AZ40" i="13"/>
  <c r="BB40" i="13"/>
  <c r="BC40" i="13"/>
  <c r="BE40" i="13"/>
  <c r="BF40" i="13"/>
  <c r="C40" i="13"/>
  <c r="D38" i="13"/>
  <c r="F38" i="13"/>
  <c r="F49" i="13" s="1"/>
  <c r="G38" i="13"/>
  <c r="I38" i="13"/>
  <c r="J38" i="13"/>
  <c r="L38" i="13"/>
  <c r="L49" i="13" s="1"/>
  <c r="M38" i="13"/>
  <c r="O38" i="13"/>
  <c r="P38" i="13"/>
  <c r="R38" i="13"/>
  <c r="R49" i="13" s="1"/>
  <c r="S38" i="13"/>
  <c r="U38" i="13"/>
  <c r="V38" i="13"/>
  <c r="V49" i="13" s="1"/>
  <c r="X38" i="13"/>
  <c r="X49" i="13" s="1"/>
  <c r="Y38" i="13"/>
  <c r="AA38" i="13"/>
  <c r="AB38" i="13"/>
  <c r="AD38" i="13"/>
  <c r="AD49" i="13" s="1"/>
  <c r="AE38" i="13"/>
  <c r="AG38" i="13"/>
  <c r="AH38" i="13"/>
  <c r="AH49" i="13"/>
  <c r="AJ38" i="13"/>
  <c r="AK38" i="13"/>
  <c r="AM38" i="13"/>
  <c r="AN38" i="13"/>
  <c r="AP38" i="13"/>
  <c r="AQ38" i="13"/>
  <c r="AS38" i="13"/>
  <c r="AT38" i="13"/>
  <c r="AV38" i="13"/>
  <c r="AW38" i="13"/>
  <c r="AY38" i="13"/>
  <c r="AZ38" i="13"/>
  <c r="AZ49" i="13" s="1"/>
  <c r="BB38" i="13"/>
  <c r="BC38" i="13"/>
  <c r="BE38" i="13"/>
  <c r="BF38" i="13"/>
  <c r="BF49" i="13" s="1"/>
  <c r="C38" i="13"/>
  <c r="D34" i="13"/>
  <c r="D37" i="13"/>
  <c r="F34" i="13"/>
  <c r="F37" i="13" s="1"/>
  <c r="G34" i="13"/>
  <c r="G37" i="13" s="1"/>
  <c r="I34" i="13"/>
  <c r="I37" i="13" s="1"/>
  <c r="J34" i="13"/>
  <c r="J37" i="13" s="1"/>
  <c r="L34" i="13"/>
  <c r="L37" i="13" s="1"/>
  <c r="M34" i="13"/>
  <c r="M37" i="13"/>
  <c r="O34" i="13"/>
  <c r="O37" i="13" s="1"/>
  <c r="P34" i="13"/>
  <c r="P37" i="13" s="1"/>
  <c r="R34" i="13"/>
  <c r="R37" i="13" s="1"/>
  <c r="S34" i="13"/>
  <c r="S37" i="13" s="1"/>
  <c r="U34" i="13"/>
  <c r="U37" i="13" s="1"/>
  <c r="V34" i="13"/>
  <c r="V37" i="13"/>
  <c r="X34" i="13"/>
  <c r="X37" i="13" s="1"/>
  <c r="Y34" i="13"/>
  <c r="Y37" i="13" s="1"/>
  <c r="AA34" i="13"/>
  <c r="AA37" i="13" s="1"/>
  <c r="AB34" i="13"/>
  <c r="AB37" i="13" s="1"/>
  <c r="AD34" i="13"/>
  <c r="AD37" i="13" s="1"/>
  <c r="AE34" i="13"/>
  <c r="AE37" i="13"/>
  <c r="AG34" i="13"/>
  <c r="AG37" i="13" s="1"/>
  <c r="AH34" i="13"/>
  <c r="AH37" i="13" s="1"/>
  <c r="AJ34" i="13"/>
  <c r="AJ37" i="13" s="1"/>
  <c r="AK34" i="13"/>
  <c r="AK37" i="13" s="1"/>
  <c r="AM34" i="13"/>
  <c r="AM37" i="13" s="1"/>
  <c r="AN34" i="13"/>
  <c r="AN37" i="13"/>
  <c r="AP34" i="13"/>
  <c r="AP37" i="13" s="1"/>
  <c r="AQ34" i="13"/>
  <c r="AQ37" i="13" s="1"/>
  <c r="AS34" i="13"/>
  <c r="AS37" i="13" s="1"/>
  <c r="AT34" i="13"/>
  <c r="AT37" i="13" s="1"/>
  <c r="AV34" i="13"/>
  <c r="AV37" i="13" s="1"/>
  <c r="AW34" i="13"/>
  <c r="AW37" i="13"/>
  <c r="AY34" i="13"/>
  <c r="AY37" i="13" s="1"/>
  <c r="AZ34" i="13"/>
  <c r="AZ37" i="13" s="1"/>
  <c r="BB34" i="13"/>
  <c r="BB37" i="13" s="1"/>
  <c r="BC34" i="13"/>
  <c r="BC37" i="13" s="1"/>
  <c r="BE34" i="13"/>
  <c r="BE37" i="13" s="1"/>
  <c r="BF34" i="13"/>
  <c r="BF37" i="13"/>
  <c r="C34" i="13"/>
  <c r="C37" i="13" s="1"/>
  <c r="D12" i="13"/>
  <c r="F12" i="13"/>
  <c r="G12" i="13"/>
  <c r="I12" i="13"/>
  <c r="J12" i="13"/>
  <c r="L12" i="13"/>
  <c r="M12" i="13"/>
  <c r="O12" i="13"/>
  <c r="P12" i="13"/>
  <c r="R12" i="13"/>
  <c r="R16" i="13" s="1"/>
  <c r="S12" i="13"/>
  <c r="S16" i="13" s="1"/>
  <c r="U12" i="13"/>
  <c r="V12" i="13"/>
  <c r="X12" i="13"/>
  <c r="Y12" i="13"/>
  <c r="AA12" i="13"/>
  <c r="AB12" i="13"/>
  <c r="AD12" i="13"/>
  <c r="AE12" i="13"/>
  <c r="AG12" i="13"/>
  <c r="AH12" i="13"/>
  <c r="AJ12" i="13"/>
  <c r="AK12" i="13"/>
  <c r="AM12" i="13"/>
  <c r="AN12" i="13"/>
  <c r="AP12" i="13"/>
  <c r="AQ12" i="13"/>
  <c r="AS12" i="13"/>
  <c r="AT12" i="13"/>
  <c r="AV12" i="13"/>
  <c r="AW12" i="13"/>
  <c r="AY12" i="13"/>
  <c r="AZ12" i="13"/>
  <c r="BB12" i="13"/>
  <c r="BC12" i="13"/>
  <c r="BE12" i="13"/>
  <c r="BF12" i="13"/>
  <c r="C12" i="13"/>
  <c r="D7" i="13"/>
  <c r="F7" i="13"/>
  <c r="G7" i="13"/>
  <c r="I7" i="13"/>
  <c r="J7" i="13"/>
  <c r="L7" i="13"/>
  <c r="M7" i="13"/>
  <c r="O7" i="13"/>
  <c r="P7" i="13"/>
  <c r="R7" i="13"/>
  <c r="S7" i="13"/>
  <c r="U7" i="13"/>
  <c r="V7" i="13"/>
  <c r="X7" i="13"/>
  <c r="Y7" i="13"/>
  <c r="AA7" i="13"/>
  <c r="AB7" i="13"/>
  <c r="AD7" i="13"/>
  <c r="AE7" i="13"/>
  <c r="AG7" i="13"/>
  <c r="AH7" i="13"/>
  <c r="AJ7" i="13"/>
  <c r="AK7" i="13"/>
  <c r="AM7" i="13"/>
  <c r="AN7" i="13"/>
  <c r="AP7" i="13"/>
  <c r="AQ7" i="13"/>
  <c r="AS7" i="13"/>
  <c r="AT7" i="13"/>
  <c r="AV7" i="13"/>
  <c r="AW7" i="13"/>
  <c r="AY7" i="13"/>
  <c r="AZ7" i="13"/>
  <c r="BB7" i="13"/>
  <c r="BC7" i="13"/>
  <c r="BE7" i="13"/>
  <c r="BF7" i="13"/>
  <c r="BF16" i="13" s="1"/>
  <c r="C7" i="13"/>
  <c r="D6" i="13"/>
  <c r="F6" i="13"/>
  <c r="F35" i="13"/>
  <c r="G6" i="13"/>
  <c r="I6" i="13"/>
  <c r="I35" i="13" s="1"/>
  <c r="J6" i="13"/>
  <c r="J35" i="13"/>
  <c r="L6" i="13"/>
  <c r="L35" i="13"/>
  <c r="M6" i="13"/>
  <c r="O6" i="13"/>
  <c r="O35" i="13" s="1"/>
  <c r="P6" i="13"/>
  <c r="R6" i="13"/>
  <c r="R35" i="13" s="1"/>
  <c r="S6" i="13"/>
  <c r="U6" i="13"/>
  <c r="U35" i="13" s="1"/>
  <c r="V6" i="13"/>
  <c r="X6" i="13"/>
  <c r="Y6" i="13"/>
  <c r="Y35" i="13" s="1"/>
  <c r="AA6" i="13"/>
  <c r="AA35" i="13" s="1"/>
  <c r="AB6" i="13"/>
  <c r="AD6" i="13"/>
  <c r="AE6" i="13"/>
  <c r="AG6" i="13"/>
  <c r="AG16" i="13" s="1"/>
  <c r="AH6" i="13"/>
  <c r="AJ6" i="13"/>
  <c r="AK6" i="13"/>
  <c r="AM6" i="13"/>
  <c r="AM35" i="13" s="1"/>
  <c r="AN6" i="13"/>
  <c r="AN35" i="13"/>
  <c r="AP6" i="13"/>
  <c r="AP35" i="13" s="1"/>
  <c r="AQ6" i="13"/>
  <c r="AS6" i="13"/>
  <c r="AS35" i="13"/>
  <c r="AT6" i="13"/>
  <c r="AT35" i="13" s="1"/>
  <c r="AV6" i="13"/>
  <c r="AV35" i="13" s="1"/>
  <c r="AW6" i="13"/>
  <c r="AW35" i="13" s="1"/>
  <c r="AY6" i="13"/>
  <c r="AY16" i="13" s="1"/>
  <c r="AZ6" i="13"/>
  <c r="AZ35" i="13" s="1"/>
  <c r="BB6" i="13"/>
  <c r="BB35" i="13"/>
  <c r="BC6" i="13"/>
  <c r="BE6" i="13"/>
  <c r="BF6" i="13"/>
  <c r="BF35" i="13" s="1"/>
  <c r="C6" i="13"/>
  <c r="AO5" i="13"/>
  <c r="AR5" i="13"/>
  <c r="AU5" i="13"/>
  <c r="AO8" i="13"/>
  <c r="AO7" i="13" s="1"/>
  <c r="AR8" i="13"/>
  <c r="AU8" i="13"/>
  <c r="AO9" i="13"/>
  <c r="AR9" i="13"/>
  <c r="AU9" i="13"/>
  <c r="AO10" i="13"/>
  <c r="AR10" i="13"/>
  <c r="AU10" i="13"/>
  <c r="AO13" i="13"/>
  <c r="AR13" i="13"/>
  <c r="AU13" i="13"/>
  <c r="AO14" i="13"/>
  <c r="AR14" i="13"/>
  <c r="AU14" i="13"/>
  <c r="AO15" i="13"/>
  <c r="AR15" i="13"/>
  <c r="AU15" i="13"/>
  <c r="AO18" i="13"/>
  <c r="AR18" i="13"/>
  <c r="AU18" i="13"/>
  <c r="AO19" i="13"/>
  <c r="AR19" i="13"/>
  <c r="AU19" i="13"/>
  <c r="AO20" i="13"/>
  <c r="AR20" i="13"/>
  <c r="AU20" i="13"/>
  <c r="AO21" i="13"/>
  <c r="AR21" i="13"/>
  <c r="AU21" i="13"/>
  <c r="AO22" i="13"/>
  <c r="AR22" i="13"/>
  <c r="AU22" i="13"/>
  <c r="AO23" i="13"/>
  <c r="AR23" i="13"/>
  <c r="AU23" i="13"/>
  <c r="AO24" i="13"/>
  <c r="AR24" i="13"/>
  <c r="AU24" i="13"/>
  <c r="AO25" i="13"/>
  <c r="AR25" i="13"/>
  <c r="AU25" i="13"/>
  <c r="AO26" i="13"/>
  <c r="AR26" i="13"/>
  <c r="AU26" i="13"/>
  <c r="AO27" i="13"/>
  <c r="AR27" i="13"/>
  <c r="AU27" i="13"/>
  <c r="AO28" i="13"/>
  <c r="AR28" i="13"/>
  <c r="AU28" i="13"/>
  <c r="AO29" i="13"/>
  <c r="AR29" i="13"/>
  <c r="AU29" i="13"/>
  <c r="AO30" i="13"/>
  <c r="AR30" i="13"/>
  <c r="AU30" i="13"/>
  <c r="AO31" i="13"/>
  <c r="AR31" i="13"/>
  <c r="AU31" i="13"/>
  <c r="AO32" i="13"/>
  <c r="AR32" i="13"/>
  <c r="AU32" i="13"/>
  <c r="AO39" i="13"/>
  <c r="AR39" i="13"/>
  <c r="AR38" i="13" s="1"/>
  <c r="AU39" i="13"/>
  <c r="AO41" i="13"/>
  <c r="AR41" i="13"/>
  <c r="AR40" i="13" s="1"/>
  <c r="AU41" i="13"/>
  <c r="AO42" i="13"/>
  <c r="AR42" i="13"/>
  <c r="AU42" i="13"/>
  <c r="AO44" i="13"/>
  <c r="AO43" i="13" s="1"/>
  <c r="AR44" i="13"/>
  <c r="AU44" i="13"/>
  <c r="AO45" i="13"/>
  <c r="AR45" i="13"/>
  <c r="AU45" i="13"/>
  <c r="AO46" i="13"/>
  <c r="AR46" i="13"/>
  <c r="AU46" i="13"/>
  <c r="AO47" i="13"/>
  <c r="AR47" i="13"/>
  <c r="AU47" i="13"/>
  <c r="AO48" i="13"/>
  <c r="AR48" i="13"/>
  <c r="AU48" i="13"/>
  <c r="AO50" i="13"/>
  <c r="AR50" i="13"/>
  <c r="AU50" i="13"/>
  <c r="AO51" i="13"/>
  <c r="AR51" i="13"/>
  <c r="AU51" i="13"/>
  <c r="AO52" i="13"/>
  <c r="AR52" i="13"/>
  <c r="AU52" i="13"/>
  <c r="AU53" i="13" s="1"/>
  <c r="AC5" i="13"/>
  <c r="AF5" i="13"/>
  <c r="AI5" i="13"/>
  <c r="AC8" i="13"/>
  <c r="AF8" i="13"/>
  <c r="AI8" i="13"/>
  <c r="AC9" i="13"/>
  <c r="AF9" i="13"/>
  <c r="AI9" i="13"/>
  <c r="AC10" i="13"/>
  <c r="AF10" i="13"/>
  <c r="AI10" i="13"/>
  <c r="AC13" i="13"/>
  <c r="AF13" i="13"/>
  <c r="AF12" i="13" s="1"/>
  <c r="AI13" i="13"/>
  <c r="AC14" i="13"/>
  <c r="AF14" i="13"/>
  <c r="AI14" i="13"/>
  <c r="AC15" i="13"/>
  <c r="AF15" i="13"/>
  <c r="AI15" i="13"/>
  <c r="AC18" i="13"/>
  <c r="AF18" i="13"/>
  <c r="AF34" i="13" s="1"/>
  <c r="AF37" i="13" s="1"/>
  <c r="AI18" i="13"/>
  <c r="AC19" i="13"/>
  <c r="AF19" i="13"/>
  <c r="AI19" i="13"/>
  <c r="AC20" i="13"/>
  <c r="AF20" i="13"/>
  <c r="AI20" i="13"/>
  <c r="AC21" i="13"/>
  <c r="AF21" i="13"/>
  <c r="AI21" i="13"/>
  <c r="AC22" i="13"/>
  <c r="AF22" i="13"/>
  <c r="AI22" i="13"/>
  <c r="AC23" i="13"/>
  <c r="AF23" i="13"/>
  <c r="AI23" i="13"/>
  <c r="AC24" i="13"/>
  <c r="AF24" i="13"/>
  <c r="AI24" i="13"/>
  <c r="AC25" i="13"/>
  <c r="AF25" i="13"/>
  <c r="AI25" i="13"/>
  <c r="AC26" i="13"/>
  <c r="AF26" i="13"/>
  <c r="AI26" i="13"/>
  <c r="AC27" i="13"/>
  <c r="AF27" i="13"/>
  <c r="AI27" i="13"/>
  <c r="AC28" i="13"/>
  <c r="AF28" i="13"/>
  <c r="AI28" i="13"/>
  <c r="AC29" i="13"/>
  <c r="AF29" i="13"/>
  <c r="AI29" i="13"/>
  <c r="AC30" i="13"/>
  <c r="AF30" i="13"/>
  <c r="AI30" i="13"/>
  <c r="AC31" i="13"/>
  <c r="AF31" i="13"/>
  <c r="AI31" i="13"/>
  <c r="AC32" i="13"/>
  <c r="AF32" i="13"/>
  <c r="AI32" i="13"/>
  <c r="AC39" i="13"/>
  <c r="AF39" i="13"/>
  <c r="AI39" i="13"/>
  <c r="AC41" i="13"/>
  <c r="AF41" i="13"/>
  <c r="AI41" i="13"/>
  <c r="AC42" i="13"/>
  <c r="AF42" i="13"/>
  <c r="AI42" i="13"/>
  <c r="AC44" i="13"/>
  <c r="AF44" i="13"/>
  <c r="AI44" i="13"/>
  <c r="AC45" i="13"/>
  <c r="AF45" i="13"/>
  <c r="AI45" i="13"/>
  <c r="AC46" i="13"/>
  <c r="AF46" i="13"/>
  <c r="AI46" i="13"/>
  <c r="AC47" i="13"/>
  <c r="AF47" i="13"/>
  <c r="AI47" i="13"/>
  <c r="AC48" i="13"/>
  <c r="AF48" i="13"/>
  <c r="AI48" i="13"/>
  <c r="AC50" i="13"/>
  <c r="AF50" i="13"/>
  <c r="AI50" i="13"/>
  <c r="AC51" i="13"/>
  <c r="AF51" i="13"/>
  <c r="AI51" i="13"/>
  <c r="AC52" i="13"/>
  <c r="AF52" i="13"/>
  <c r="AI52" i="13"/>
  <c r="BA5" i="13"/>
  <c r="BD5" i="13"/>
  <c r="BA8" i="13"/>
  <c r="BD8" i="13"/>
  <c r="BA9" i="13"/>
  <c r="BD9" i="13"/>
  <c r="BA10" i="13"/>
  <c r="BD10" i="13"/>
  <c r="BD7" i="13" s="1"/>
  <c r="BA13" i="13"/>
  <c r="BD13" i="13"/>
  <c r="BA14" i="13"/>
  <c r="BD14" i="13"/>
  <c r="BA15" i="13"/>
  <c r="BD15" i="13"/>
  <c r="BA18" i="13"/>
  <c r="BD18" i="13"/>
  <c r="BA19" i="13"/>
  <c r="BD19" i="13"/>
  <c r="BA20" i="13"/>
  <c r="BD20" i="13"/>
  <c r="BA21" i="13"/>
  <c r="BD21" i="13"/>
  <c r="BA22" i="13"/>
  <c r="BD22" i="13"/>
  <c r="BA23" i="13"/>
  <c r="BD23" i="13"/>
  <c r="BA24" i="13"/>
  <c r="BD24" i="13"/>
  <c r="BA25" i="13"/>
  <c r="BD25" i="13"/>
  <c r="BA26" i="13"/>
  <c r="BD26" i="13"/>
  <c r="BA27" i="13"/>
  <c r="BD27" i="13"/>
  <c r="BA28" i="13"/>
  <c r="BD28" i="13"/>
  <c r="BA29" i="13"/>
  <c r="BD29" i="13"/>
  <c r="BA30" i="13"/>
  <c r="BD30" i="13"/>
  <c r="BA31" i="13"/>
  <c r="BD31" i="13"/>
  <c r="BA32" i="13"/>
  <c r="BD32" i="13"/>
  <c r="BA39" i="13"/>
  <c r="BD39" i="13"/>
  <c r="BA41" i="13"/>
  <c r="BD41" i="13"/>
  <c r="BA42" i="13"/>
  <c r="BD42" i="13"/>
  <c r="BA44" i="13"/>
  <c r="BD44" i="13"/>
  <c r="BA45" i="13"/>
  <c r="BD45" i="13"/>
  <c r="BA46" i="13"/>
  <c r="BD46" i="13"/>
  <c r="BA47" i="13"/>
  <c r="BD47" i="13"/>
  <c r="BA48" i="13"/>
  <c r="BD48" i="13"/>
  <c r="BA50" i="13"/>
  <c r="BD50" i="13"/>
  <c r="BA51" i="13"/>
  <c r="BD51" i="13"/>
  <c r="BA52" i="13"/>
  <c r="BD52" i="13"/>
  <c r="BD4" i="13"/>
  <c r="BA4" i="13"/>
  <c r="BA34" i="13" s="1"/>
  <c r="BA37" i="13" s="1"/>
  <c r="AU4" i="13"/>
  <c r="AU6" i="13" s="1"/>
  <c r="AR4" i="13"/>
  <c r="AO4" i="13"/>
  <c r="AO6" i="13" s="1"/>
  <c r="AO35" i="13" s="1"/>
  <c r="AI4" i="13"/>
  <c r="AF4" i="13"/>
  <c r="AC4" i="13"/>
  <c r="W51" i="13"/>
  <c r="W50" i="13"/>
  <c r="W48" i="13"/>
  <c r="W47" i="13"/>
  <c r="W46" i="13"/>
  <c r="W44" i="13"/>
  <c r="W42" i="13"/>
  <c r="W39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4" i="13"/>
  <c r="W13" i="13"/>
  <c r="W9" i="13"/>
  <c r="W10" i="13"/>
  <c r="W15" i="13"/>
  <c r="W5" i="13"/>
  <c r="I34" i="12"/>
  <c r="I37" i="12" s="1"/>
  <c r="T51" i="13"/>
  <c r="T50" i="13"/>
  <c r="T47" i="13"/>
  <c r="T46" i="13"/>
  <c r="T45" i="13"/>
  <c r="T44" i="13"/>
  <c r="T41" i="13"/>
  <c r="T39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34" i="13" s="1"/>
  <c r="T37" i="13" s="1"/>
  <c r="T13" i="13"/>
  <c r="T9" i="13"/>
  <c r="T8" i="13"/>
  <c r="T10" i="13"/>
  <c r="T15" i="13"/>
  <c r="T5" i="13"/>
  <c r="T4" i="13"/>
  <c r="Q52" i="13"/>
  <c r="Q51" i="13"/>
  <c r="Q50" i="13"/>
  <c r="Q48" i="13"/>
  <c r="Q47" i="13"/>
  <c r="Q46" i="13"/>
  <c r="Q45" i="13"/>
  <c r="Q44" i="13"/>
  <c r="Q42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3" i="13"/>
  <c r="Q8" i="13"/>
  <c r="Q10" i="13"/>
  <c r="Q15" i="13"/>
  <c r="Q5" i="13"/>
  <c r="Q4" i="13"/>
  <c r="Q34" i="13" s="1"/>
  <c r="Q37" i="13" s="1"/>
  <c r="K52" i="13"/>
  <c r="K51" i="13"/>
  <c r="K50" i="13"/>
  <c r="K48" i="13"/>
  <c r="K47" i="13"/>
  <c r="K46" i="13"/>
  <c r="E43" i="12"/>
  <c r="K44" i="13"/>
  <c r="K42" i="13"/>
  <c r="E40" i="12"/>
  <c r="K39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4" i="13"/>
  <c r="K13" i="13"/>
  <c r="K9" i="13"/>
  <c r="K8" i="13"/>
  <c r="K10" i="13"/>
  <c r="K7" i="13" s="1"/>
  <c r="K15" i="13"/>
  <c r="K4" i="13"/>
  <c r="H52" i="13"/>
  <c r="H51" i="13"/>
  <c r="H50" i="13"/>
  <c r="H48" i="13"/>
  <c r="H47" i="13"/>
  <c r="H46" i="13"/>
  <c r="H45" i="13"/>
  <c r="D43" i="12"/>
  <c r="H42" i="13"/>
  <c r="H41" i="13"/>
  <c r="H39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4" i="13"/>
  <c r="H13" i="13"/>
  <c r="H9" i="13"/>
  <c r="H8" i="13"/>
  <c r="H10" i="13"/>
  <c r="H15" i="13"/>
  <c r="H5" i="13"/>
  <c r="D34" i="12"/>
  <c r="D37" i="12"/>
  <c r="E52" i="13"/>
  <c r="E51" i="13"/>
  <c r="E50" i="13"/>
  <c r="E53" i="13" s="1"/>
  <c r="C38" i="12"/>
  <c r="E47" i="13"/>
  <c r="E46" i="13"/>
  <c r="H43" i="12"/>
  <c r="K43" i="12"/>
  <c r="L43" i="12"/>
  <c r="M43" i="12"/>
  <c r="O43" i="12"/>
  <c r="P43" i="12"/>
  <c r="Q43" i="12"/>
  <c r="S43" i="12"/>
  <c r="T43" i="12"/>
  <c r="T49" i="12" s="1"/>
  <c r="D40" i="12"/>
  <c r="K40" i="12"/>
  <c r="L40" i="12"/>
  <c r="M40" i="12"/>
  <c r="O40" i="12"/>
  <c r="P40" i="12"/>
  <c r="Q40" i="12"/>
  <c r="S40" i="12"/>
  <c r="S49" i="12" s="1"/>
  <c r="T40" i="12"/>
  <c r="E45" i="13"/>
  <c r="C43" i="12"/>
  <c r="E42" i="13"/>
  <c r="C40" i="12"/>
  <c r="E39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3" i="13"/>
  <c r="E9" i="13"/>
  <c r="E8" i="13"/>
  <c r="E10" i="13"/>
  <c r="E15" i="13"/>
  <c r="D53" i="12"/>
  <c r="K53" i="12"/>
  <c r="L53" i="12"/>
  <c r="M53" i="12"/>
  <c r="O53" i="12"/>
  <c r="P53" i="12"/>
  <c r="Q53" i="12"/>
  <c r="S53" i="12"/>
  <c r="T53" i="12"/>
  <c r="G34" i="12"/>
  <c r="G37" i="12" s="1"/>
  <c r="H34" i="12"/>
  <c r="H37" i="12" s="1"/>
  <c r="K34" i="12"/>
  <c r="K37" i="12"/>
  <c r="L34" i="12"/>
  <c r="L37" i="12" s="1"/>
  <c r="M34" i="12"/>
  <c r="M37" i="12" s="1"/>
  <c r="O34" i="12"/>
  <c r="O37" i="12"/>
  <c r="P34" i="12"/>
  <c r="P37" i="12" s="1"/>
  <c r="Q34" i="12"/>
  <c r="Q37" i="12" s="1"/>
  <c r="S34" i="12"/>
  <c r="S37" i="12"/>
  <c r="T34" i="12"/>
  <c r="T37" i="12" s="1"/>
  <c r="E38" i="12"/>
  <c r="I38" i="12"/>
  <c r="K38" i="12"/>
  <c r="L38" i="12"/>
  <c r="M38" i="12"/>
  <c r="O38" i="12"/>
  <c r="P38" i="12"/>
  <c r="Q38" i="12"/>
  <c r="S38" i="12"/>
  <c r="T38" i="12"/>
  <c r="E12" i="12"/>
  <c r="I12" i="12"/>
  <c r="K12" i="12"/>
  <c r="L12" i="12"/>
  <c r="M12" i="12"/>
  <c r="O12" i="12"/>
  <c r="P12" i="12"/>
  <c r="Q12" i="12"/>
  <c r="S12" i="12"/>
  <c r="T12" i="12"/>
  <c r="T7" i="12"/>
  <c r="S7" i="12"/>
  <c r="Q7" i="12"/>
  <c r="P7" i="12"/>
  <c r="O7" i="12"/>
  <c r="M7" i="12"/>
  <c r="L7" i="12"/>
  <c r="K7" i="12"/>
  <c r="H7" i="12"/>
  <c r="E7" i="12"/>
  <c r="T6" i="12"/>
  <c r="T35" i="12" s="1"/>
  <c r="S6" i="12"/>
  <c r="S35" i="12" s="1"/>
  <c r="Q6" i="12"/>
  <c r="P6" i="12"/>
  <c r="O6" i="12"/>
  <c r="O16" i="12" s="1"/>
  <c r="M6" i="12"/>
  <c r="M35" i="12" s="1"/>
  <c r="L6" i="12"/>
  <c r="L35" i="12" s="1"/>
  <c r="K6" i="12"/>
  <c r="K35" i="12"/>
  <c r="H6" i="12"/>
  <c r="H35" i="12" s="1"/>
  <c r="G6" i="12"/>
  <c r="D6" i="12"/>
  <c r="D35" i="12"/>
  <c r="C53" i="12"/>
  <c r="C34" i="12"/>
  <c r="C37" i="12"/>
  <c r="C6" i="12"/>
  <c r="C35" i="12" s="1"/>
  <c r="E5" i="13"/>
  <c r="E4" i="13"/>
  <c r="R52" i="12"/>
  <c r="AX48" i="13"/>
  <c r="R47" i="12"/>
  <c r="R44" i="12"/>
  <c r="R42" i="12"/>
  <c r="R32" i="12"/>
  <c r="R31" i="12"/>
  <c r="R28" i="12"/>
  <c r="R27" i="12"/>
  <c r="R24" i="12"/>
  <c r="R23" i="12"/>
  <c r="R20" i="12"/>
  <c r="R19" i="12"/>
  <c r="R14" i="12"/>
  <c r="R13" i="12"/>
  <c r="R15" i="12"/>
  <c r="R8" i="12"/>
  <c r="R5" i="12"/>
  <c r="R6" i="12" s="1"/>
  <c r="R35" i="12" s="1"/>
  <c r="AX4" i="13"/>
  <c r="AX52" i="13"/>
  <c r="AX42" i="13"/>
  <c r="BE49" i="13"/>
  <c r="AX15" i="13"/>
  <c r="AX19" i="13"/>
  <c r="R10" i="12"/>
  <c r="AX10" i="13"/>
  <c r="R21" i="12"/>
  <c r="AX21" i="13"/>
  <c r="R25" i="12"/>
  <c r="AX25" i="13"/>
  <c r="R29" i="12"/>
  <c r="AX29" i="13"/>
  <c r="R41" i="12"/>
  <c r="AX41" i="13"/>
  <c r="R46" i="12"/>
  <c r="AX46" i="13"/>
  <c r="R51" i="12"/>
  <c r="AX51" i="13"/>
  <c r="AX32" i="13"/>
  <c r="AX24" i="13"/>
  <c r="AX14" i="13"/>
  <c r="R4" i="12"/>
  <c r="R45" i="12"/>
  <c r="AX45" i="13"/>
  <c r="R18" i="12"/>
  <c r="AX18" i="13"/>
  <c r="AX34" i="13" s="1"/>
  <c r="AX37" i="13" s="1"/>
  <c r="R22" i="12"/>
  <c r="AX22" i="13"/>
  <c r="R26" i="12"/>
  <c r="AX26" i="13"/>
  <c r="R30" i="12"/>
  <c r="AX30" i="13"/>
  <c r="AX47" i="13"/>
  <c r="AX31" i="13"/>
  <c r="AX23" i="13"/>
  <c r="AX13" i="13"/>
  <c r="R9" i="12"/>
  <c r="AX9" i="13"/>
  <c r="AX7" i="13" s="1"/>
  <c r="R48" i="12"/>
  <c r="AX44" i="13"/>
  <c r="AX28" i="13"/>
  <c r="AX20" i="13"/>
  <c r="AX8" i="13"/>
  <c r="R50" i="12"/>
  <c r="AX50" i="13"/>
  <c r="AX27" i="13"/>
  <c r="AX5" i="13"/>
  <c r="D38" i="12"/>
  <c r="C12" i="12"/>
  <c r="E14" i="13"/>
  <c r="G43" i="12"/>
  <c r="E6" i="12"/>
  <c r="E35" i="12" s="1"/>
  <c r="K5" i="13"/>
  <c r="G12" i="12"/>
  <c r="Q14" i="13"/>
  <c r="G38" i="12"/>
  <c r="Q39" i="13"/>
  <c r="Q38" i="13" s="1"/>
  <c r="H40" i="12"/>
  <c r="T42" i="13"/>
  <c r="T40" i="13" s="1"/>
  <c r="H53" i="12"/>
  <c r="T52" i="13"/>
  <c r="I43" i="12"/>
  <c r="W45" i="13"/>
  <c r="H4" i="13"/>
  <c r="H6" i="13"/>
  <c r="W4" i="13"/>
  <c r="E41" i="13"/>
  <c r="D12" i="12"/>
  <c r="E34" i="12"/>
  <c r="E37" i="12" s="1"/>
  <c r="G40" i="12"/>
  <c r="Q41" i="13"/>
  <c r="H38" i="12"/>
  <c r="H49" i="12" s="1"/>
  <c r="T48" i="13"/>
  <c r="I7" i="12"/>
  <c r="W8" i="13"/>
  <c r="I40" i="12"/>
  <c r="I49" i="12" s="1"/>
  <c r="W41" i="13"/>
  <c r="K45" i="13"/>
  <c r="H44" i="13"/>
  <c r="G7" i="12"/>
  <c r="Q9" i="13"/>
  <c r="H12" i="12"/>
  <c r="T14" i="13"/>
  <c r="I53" i="12"/>
  <c r="W52" i="13"/>
  <c r="E48" i="13"/>
  <c r="E44" i="13"/>
  <c r="K41" i="13"/>
  <c r="K40" i="13" s="1"/>
  <c r="AV16" i="13"/>
  <c r="AS16" i="13"/>
  <c r="AM16" i="13"/>
  <c r="AJ16" i="13"/>
  <c r="AJ35" i="13"/>
  <c r="AB35" i="13"/>
  <c r="V35" i="13"/>
  <c r="O49" i="13"/>
  <c r="O16" i="13"/>
  <c r="G35" i="13"/>
  <c r="F16" i="13"/>
  <c r="P35" i="12"/>
  <c r="I6" i="12"/>
  <c r="I35" i="12" s="1"/>
  <c r="G53" i="12"/>
  <c r="E53" i="12"/>
  <c r="D7" i="12"/>
  <c r="C7" i="12"/>
  <c r="G44" i="1"/>
  <c r="F44" i="1"/>
  <c r="K48" i="1"/>
  <c r="E48" i="1"/>
  <c r="D39" i="1"/>
  <c r="D42" i="1"/>
  <c r="K58" i="1"/>
  <c r="J45" i="1"/>
  <c r="K45" i="1"/>
  <c r="K54" i="1"/>
  <c r="K44" i="1"/>
  <c r="R39" i="12" s="1"/>
  <c r="C58" i="1"/>
  <c r="D13" i="1"/>
  <c r="K13" i="1"/>
  <c r="K8" i="1"/>
  <c r="G45" i="1"/>
  <c r="I48" i="1"/>
  <c r="I54" i="1" s="1"/>
  <c r="G48" i="1"/>
  <c r="C44" i="1"/>
  <c r="F48" i="1"/>
  <c r="F5" i="12"/>
  <c r="F6" i="12" s="1"/>
  <c r="N5" i="13"/>
  <c r="F9" i="12"/>
  <c r="N9" i="13"/>
  <c r="F19" i="12"/>
  <c r="N19" i="13"/>
  <c r="F23" i="12"/>
  <c r="N23" i="13"/>
  <c r="F27" i="12"/>
  <c r="N27" i="13"/>
  <c r="F31" i="12"/>
  <c r="N31" i="13"/>
  <c r="F46" i="12"/>
  <c r="N46" i="13"/>
  <c r="F51" i="12"/>
  <c r="N51" i="13"/>
  <c r="J4" i="12"/>
  <c r="Z4" i="13"/>
  <c r="J8" i="12"/>
  <c r="Z8" i="13"/>
  <c r="J18" i="12"/>
  <c r="Z18" i="13"/>
  <c r="J22" i="12"/>
  <c r="Z22" i="13"/>
  <c r="J26" i="12"/>
  <c r="Z26" i="13"/>
  <c r="J30" i="12"/>
  <c r="Z30" i="13"/>
  <c r="J42" i="12"/>
  <c r="Z42" i="13"/>
  <c r="J50" i="12"/>
  <c r="Z50" i="13"/>
  <c r="J45" i="12"/>
  <c r="Z45" i="13"/>
  <c r="N10" i="12"/>
  <c r="AL10" i="13"/>
  <c r="AL7" i="13" s="1"/>
  <c r="AL14" i="13"/>
  <c r="N14" i="12"/>
  <c r="AL21" i="13"/>
  <c r="N21" i="12"/>
  <c r="AL25" i="13"/>
  <c r="N25" i="12"/>
  <c r="N29" i="12"/>
  <c r="AL29" i="13"/>
  <c r="N41" i="12"/>
  <c r="AL41" i="13"/>
  <c r="AL46" i="13"/>
  <c r="N46" i="12"/>
  <c r="N51" i="12"/>
  <c r="AL51" i="13"/>
  <c r="E45" i="1"/>
  <c r="E54" i="1"/>
  <c r="F15" i="12"/>
  <c r="N15" i="13"/>
  <c r="F13" i="12"/>
  <c r="N13" i="13"/>
  <c r="F20" i="12"/>
  <c r="N20" i="13"/>
  <c r="F24" i="12"/>
  <c r="N24" i="13"/>
  <c r="F28" i="12"/>
  <c r="N28" i="13"/>
  <c r="F32" i="12"/>
  <c r="N32" i="13"/>
  <c r="F47" i="12"/>
  <c r="N47" i="13"/>
  <c r="F52" i="12"/>
  <c r="N52" i="13"/>
  <c r="J5" i="12"/>
  <c r="J6" i="12" s="1"/>
  <c r="Z5" i="13"/>
  <c r="J9" i="12"/>
  <c r="Z9" i="13"/>
  <c r="J19" i="12"/>
  <c r="Z19" i="13"/>
  <c r="J23" i="12"/>
  <c r="Z23" i="13"/>
  <c r="J27" i="12"/>
  <c r="Z27" i="13"/>
  <c r="J31" i="12"/>
  <c r="Z31" i="13"/>
  <c r="J46" i="12"/>
  <c r="Z46" i="13"/>
  <c r="J51" i="12"/>
  <c r="Z51" i="13"/>
  <c r="N4" i="12"/>
  <c r="N34" i="12" s="1"/>
  <c r="N37" i="12" s="1"/>
  <c r="AL4" i="13"/>
  <c r="AL8" i="13"/>
  <c r="N8" i="12"/>
  <c r="N18" i="12"/>
  <c r="AL18" i="13"/>
  <c r="AL22" i="13"/>
  <c r="N22" i="12"/>
  <c r="N26" i="12"/>
  <c r="AL26" i="13"/>
  <c r="N30" i="12"/>
  <c r="AL30" i="13"/>
  <c r="N42" i="12"/>
  <c r="AL42" i="13"/>
  <c r="AL40" i="13" s="1"/>
  <c r="AL47" i="13"/>
  <c r="N47" i="12"/>
  <c r="N52" i="12"/>
  <c r="AL52" i="13"/>
  <c r="C45" i="1"/>
  <c r="C54" i="1"/>
  <c r="F10" i="12"/>
  <c r="N10" i="13"/>
  <c r="F14" i="12"/>
  <c r="N14" i="13"/>
  <c r="N12" i="13" s="1"/>
  <c r="F21" i="12"/>
  <c r="N21" i="13"/>
  <c r="F25" i="12"/>
  <c r="N25" i="13"/>
  <c r="F29" i="12"/>
  <c r="N29" i="13"/>
  <c r="F41" i="12"/>
  <c r="N41" i="13"/>
  <c r="H44" i="1"/>
  <c r="N39" i="13" s="1"/>
  <c r="F48" i="12"/>
  <c r="N48" i="13"/>
  <c r="F44" i="12"/>
  <c r="N44" i="13"/>
  <c r="N43" i="13" s="1"/>
  <c r="N45" i="13"/>
  <c r="J15" i="12"/>
  <c r="Z15" i="13"/>
  <c r="I13" i="1"/>
  <c r="J13" i="12"/>
  <c r="Z13" i="13"/>
  <c r="J20" i="12"/>
  <c r="Z20" i="13"/>
  <c r="J24" i="12"/>
  <c r="Z24" i="13"/>
  <c r="J28" i="12"/>
  <c r="Z28" i="13"/>
  <c r="J32" i="12"/>
  <c r="Z32" i="13"/>
  <c r="J47" i="12"/>
  <c r="Z47" i="13"/>
  <c r="J52" i="12"/>
  <c r="Z52" i="13"/>
  <c r="AL5" i="13"/>
  <c r="N5" i="12"/>
  <c r="AL9" i="13"/>
  <c r="N9" i="12"/>
  <c r="N19" i="12"/>
  <c r="AL19" i="13"/>
  <c r="AL23" i="13"/>
  <c r="N23" i="12"/>
  <c r="N27" i="12"/>
  <c r="AL27" i="13"/>
  <c r="N31" i="12"/>
  <c r="AL31" i="13"/>
  <c r="J48" i="1"/>
  <c r="J54" i="1" s="1"/>
  <c r="AL44" i="13"/>
  <c r="N44" i="12"/>
  <c r="J44" i="1"/>
  <c r="N39" i="12" s="1"/>
  <c r="N38" i="12" s="1"/>
  <c r="AL48" i="13"/>
  <c r="N48" i="12"/>
  <c r="F4" i="12"/>
  <c r="N4" i="13"/>
  <c r="F8" i="12"/>
  <c r="N8" i="13"/>
  <c r="F18" i="12"/>
  <c r="N18" i="13"/>
  <c r="F22" i="12"/>
  <c r="N22" i="13"/>
  <c r="F26" i="12"/>
  <c r="N26" i="13"/>
  <c r="F30" i="12"/>
  <c r="N30" i="13"/>
  <c r="H45" i="1"/>
  <c r="F42" i="12"/>
  <c r="F40" i="12" s="1"/>
  <c r="N42" i="13"/>
  <c r="N40" i="13"/>
  <c r="F50" i="12"/>
  <c r="N50" i="13"/>
  <c r="H48" i="1"/>
  <c r="F45" i="12"/>
  <c r="J10" i="12"/>
  <c r="J7" i="12" s="1"/>
  <c r="Z10" i="13"/>
  <c r="J14" i="12"/>
  <c r="Z14" i="13"/>
  <c r="J21" i="12"/>
  <c r="Z21" i="13"/>
  <c r="J25" i="12"/>
  <c r="Z25" i="13"/>
  <c r="J29" i="12"/>
  <c r="Z29" i="13"/>
  <c r="I45" i="1"/>
  <c r="J41" i="12"/>
  <c r="J40" i="12" s="1"/>
  <c r="I44" i="1"/>
  <c r="J39" i="12" s="1"/>
  <c r="J48" i="12"/>
  <c r="J44" i="12"/>
  <c r="Z41" i="13"/>
  <c r="Z48" i="13"/>
  <c r="Z44" i="13"/>
  <c r="N15" i="12"/>
  <c r="AL15" i="13"/>
  <c r="AL13" i="13"/>
  <c r="N13" i="12"/>
  <c r="AL20" i="13"/>
  <c r="N20" i="12"/>
  <c r="AL24" i="13"/>
  <c r="N24" i="12"/>
  <c r="AL28" i="13"/>
  <c r="N28" i="12"/>
  <c r="AL32" i="13"/>
  <c r="N32" i="12"/>
  <c r="AL45" i="13"/>
  <c r="AL43" i="13" s="1"/>
  <c r="N45" i="12"/>
  <c r="N43" i="12" s="1"/>
  <c r="N50" i="12"/>
  <c r="AL50" i="13"/>
  <c r="AL53" i="13" s="1"/>
  <c r="J58" i="1"/>
  <c r="J13" i="1"/>
  <c r="J17" i="1" s="1"/>
  <c r="J8" i="1"/>
  <c r="I58" i="1"/>
  <c r="I8" i="1"/>
  <c r="H58" i="1"/>
  <c r="D45" i="1"/>
  <c r="D54" i="1" s="1"/>
  <c r="F45" i="1"/>
  <c r="F54" i="1" s="1"/>
  <c r="G13" i="1"/>
  <c r="F39" i="1"/>
  <c r="F42" i="1"/>
  <c r="D7" i="1"/>
  <c r="D40" i="1" s="1"/>
  <c r="D44" i="1"/>
  <c r="E13" i="1"/>
  <c r="G7" i="1"/>
  <c r="G40" i="1" s="1"/>
  <c r="G39" i="1"/>
  <c r="G42" i="1" s="1"/>
  <c r="H13" i="1"/>
  <c r="H17" i="1" s="1"/>
  <c r="H8" i="1"/>
  <c r="G58" i="1"/>
  <c r="G8" i="1"/>
  <c r="F58" i="1"/>
  <c r="F13" i="1"/>
  <c r="F8" i="1"/>
  <c r="F7" i="1"/>
  <c r="F40" i="1"/>
  <c r="E58" i="1"/>
  <c r="E44" i="1"/>
  <c r="E39" i="1"/>
  <c r="E42" i="1"/>
  <c r="E8" i="1"/>
  <c r="E7" i="1"/>
  <c r="D58" i="1"/>
  <c r="D8" i="1"/>
  <c r="C7" i="1"/>
  <c r="C40" i="1" s="1"/>
  <c r="C39" i="1"/>
  <c r="C42" i="1"/>
  <c r="C13" i="1"/>
  <c r="C17" i="1" s="1"/>
  <c r="C8" i="1"/>
  <c r="E40" i="1"/>
  <c r="V38" i="12"/>
  <c r="H40" i="13"/>
  <c r="V7" i="12"/>
  <c r="Z40" i="12"/>
  <c r="W6" i="13"/>
  <c r="AI38" i="13"/>
  <c r="AI43" i="13"/>
  <c r="AC40" i="13"/>
  <c r="BY49" i="13"/>
  <c r="M7" i="1"/>
  <c r="CE49" i="13"/>
  <c r="CK35" i="13"/>
  <c r="M8" i="1"/>
  <c r="CI16" i="13"/>
  <c r="BQ16" i="13"/>
  <c r="BY34" i="13"/>
  <c r="BY37" i="13" s="1"/>
  <c r="E40" i="13"/>
  <c r="AY49" i="13"/>
  <c r="U49" i="13"/>
  <c r="BB49" i="13"/>
  <c r="AJ49" i="13"/>
  <c r="BM16" i="13"/>
  <c r="W16" i="12" s="1"/>
  <c r="BT35" i="13"/>
  <c r="CD16" i="13"/>
  <c r="CP35" i="13"/>
  <c r="CF49" i="13"/>
  <c r="AC34" i="13"/>
  <c r="AC37" i="13" s="1"/>
  <c r="BC35" i="13"/>
  <c r="AQ35" i="13"/>
  <c r="AQ16" i="13"/>
  <c r="AE35" i="13"/>
  <c r="D35" i="13"/>
  <c r="BJ37" i="13"/>
  <c r="BJ50" i="13"/>
  <c r="V50" i="12" s="1"/>
  <c r="V34" i="12"/>
  <c r="BX16" i="13"/>
  <c r="BW49" i="13"/>
  <c r="BD6" i="13"/>
  <c r="BD35" i="13" s="1"/>
  <c r="AK35" i="13"/>
  <c r="S35" i="13"/>
  <c r="V43" i="12"/>
  <c r="L48" i="1"/>
  <c r="BU35" i="13"/>
  <c r="X38" i="12"/>
  <c r="Y43" i="12"/>
  <c r="BS49" i="13"/>
  <c r="Y49" i="12" s="1"/>
  <c r="M48" i="1"/>
  <c r="Q12" i="13"/>
  <c r="BN49" i="13"/>
  <c r="X6" i="12"/>
  <c r="BV16" i="13"/>
  <c r="M17" i="1" s="1"/>
  <c r="BV35" i="13"/>
  <c r="Z35" i="12" s="1"/>
  <c r="BZ49" i="13"/>
  <c r="CG49" i="13"/>
  <c r="BK16" i="13"/>
  <c r="BY35" i="13"/>
  <c r="CB12" i="13"/>
  <c r="L13" i="1"/>
  <c r="M58" i="1"/>
  <c r="CQ35" i="13"/>
  <c r="BH35" i="13"/>
  <c r="BP37" i="13"/>
  <c r="X37" i="12" s="1"/>
  <c r="CN35" i="13"/>
  <c r="CH35" i="13"/>
  <c r="CJ49" i="13"/>
  <c r="CR35" i="13"/>
  <c r="CP49" i="13"/>
  <c r="CM49" i="13"/>
  <c r="CV50" i="13"/>
  <c r="CV49" i="13"/>
  <c r="R34" i="12"/>
  <c r="R37" i="12" s="1"/>
  <c r="E38" i="13"/>
  <c r="N53" i="12"/>
  <c r="K34" i="13"/>
  <c r="K37" i="13" s="1"/>
  <c r="AO12" i="13"/>
  <c r="BD38" i="13"/>
  <c r="BD12" i="13"/>
  <c r="T53" i="13"/>
  <c r="AX43" i="13"/>
  <c r="AF43" i="13"/>
  <c r="H38" i="13"/>
  <c r="CC43" i="13"/>
  <c r="CC49" i="13" s="1"/>
  <c r="W34" i="13"/>
  <c r="W37" i="13" s="1"/>
  <c r="K53" i="13"/>
  <c r="AI34" i="13"/>
  <c r="AI37" i="13" s="1"/>
  <c r="G49" i="13"/>
  <c r="AX39" i="13"/>
  <c r="Q40" i="13"/>
  <c r="L16" i="12"/>
  <c r="CT16" i="13"/>
  <c r="I17" i="1"/>
  <c r="Q16" i="12"/>
  <c r="AT16" i="13"/>
  <c r="AB16" i="13"/>
  <c r="AE16" i="13"/>
  <c r="BR49" i="13"/>
  <c r="CN16" i="13"/>
  <c r="CX16" i="13"/>
  <c r="AP16" i="13"/>
  <c r="L16" i="13"/>
  <c r="AR12" i="13"/>
  <c r="BK49" i="13"/>
  <c r="CP16" i="13"/>
  <c r="X35" i="13"/>
  <c r="BI16" i="13"/>
  <c r="I16" i="13"/>
  <c r="CK16" i="13"/>
  <c r="CW16" i="13"/>
  <c r="M43" i="1"/>
  <c r="Y16" i="13"/>
  <c r="AA16" i="13"/>
  <c r="BB16" i="13"/>
  <c r="AN16" i="13"/>
  <c r="V16" i="13"/>
  <c r="D16" i="13"/>
  <c r="G16" i="13"/>
  <c r="CS16" i="13"/>
  <c r="CS49" i="13"/>
  <c r="DG49" i="13"/>
  <c r="DC16" i="13"/>
  <c r="V37" i="12"/>
  <c r="BV49" i="13"/>
  <c r="Z49" i="12" s="1"/>
  <c r="Y34" i="12"/>
  <c r="AC53" i="13"/>
  <c r="AO40" i="13"/>
  <c r="BG34" i="13"/>
  <c r="DD49" i="13"/>
  <c r="J16" i="13"/>
  <c r="E16" i="12"/>
  <c r="AD16" i="13"/>
  <c r="AT49" i="13"/>
  <c r="AB49" i="13"/>
  <c r="J49" i="13"/>
  <c r="AW49" i="13"/>
  <c r="CZ16" i="13"/>
  <c r="DD16" i="13"/>
  <c r="DE16" i="13"/>
  <c r="BM49" i="13"/>
  <c r="W49" i="12"/>
  <c r="CL16" i="13"/>
  <c r="H54" i="1"/>
  <c r="DH16" i="13"/>
  <c r="DH35" i="13"/>
  <c r="Q35" i="12"/>
  <c r="K49" i="12"/>
  <c r="D16" i="12"/>
  <c r="H7" i="13"/>
  <c r="Q49" i="12"/>
  <c r="G17" i="1"/>
  <c r="M16" i="12"/>
  <c r="G54" i="1"/>
  <c r="T38" i="13"/>
  <c r="W7" i="13"/>
  <c r="BD34" i="13"/>
  <c r="BD37" i="13"/>
  <c r="AR6" i="13"/>
  <c r="AL39" i="13"/>
  <c r="H16" i="12"/>
  <c r="R43" i="12"/>
  <c r="D17" i="1"/>
  <c r="K17" i="1"/>
  <c r="K16" i="12"/>
  <c r="AX12" i="13"/>
  <c r="P16" i="12"/>
  <c r="BA40" i="13"/>
  <c r="BA38" i="13"/>
  <c r="BA7" i="13"/>
  <c r="AI7" i="13"/>
  <c r="AO34" i="13"/>
  <c r="AO37" i="13" s="1"/>
  <c r="BA6" i="13"/>
  <c r="BA35" i="13" s="1"/>
  <c r="AI53" i="13"/>
  <c r="AC38" i="13"/>
  <c r="AC43" i="13"/>
  <c r="AI40" i="13"/>
  <c r="AI49" i="13" s="1"/>
  <c r="AF38" i="13"/>
  <c r="AF7" i="13"/>
  <c r="AC7" i="13"/>
  <c r="AR53" i="13"/>
  <c r="AU12" i="13"/>
  <c r="N7" i="13"/>
  <c r="K12" i="13"/>
  <c r="K43" i="13"/>
  <c r="W43" i="13"/>
  <c r="W53" i="13"/>
  <c r="BA53" i="13"/>
  <c r="AO38" i="13"/>
  <c r="E17" i="1"/>
  <c r="Z12" i="13"/>
  <c r="J53" i="12"/>
  <c r="F53" i="12"/>
  <c r="G49" i="12"/>
  <c r="T7" i="13"/>
  <c r="F17" i="1"/>
  <c r="AL12" i="13"/>
  <c r="M49" i="12"/>
  <c r="H12" i="13"/>
  <c r="Q43" i="13"/>
  <c r="N34" i="13"/>
  <c r="N37" i="13" s="1"/>
  <c r="J38" i="12"/>
  <c r="Z43" i="13"/>
  <c r="R38" i="12"/>
  <c r="F12" i="12"/>
  <c r="BA12" i="13"/>
  <c r="AX6" i="13"/>
  <c r="AX35" i="13" s="1"/>
  <c r="AI6" i="13"/>
  <c r="E43" i="13"/>
  <c r="E49" i="13" s="1"/>
  <c r="T12" i="13"/>
  <c r="W35" i="13"/>
  <c r="Q6" i="13"/>
  <c r="Q35" i="13" s="1"/>
  <c r="J12" i="12"/>
  <c r="Z53" i="13"/>
  <c r="N53" i="13"/>
  <c r="R12" i="12"/>
  <c r="U35" i="12"/>
  <c r="BG35" i="13" s="1"/>
  <c r="BG6" i="13"/>
  <c r="BS35" i="13"/>
  <c r="Y35" i="12"/>
  <c r="BJ35" i="13"/>
  <c r="V35" i="12"/>
  <c r="BJ16" i="13"/>
  <c r="AW16" i="13"/>
  <c r="BJ49" i="13"/>
  <c r="BE35" i="13"/>
  <c r="BE16" i="13"/>
  <c r="BS16" i="13"/>
  <c r="Y16" i="12" s="1"/>
  <c r="L7" i="1"/>
  <c r="L40" i="1" s="1"/>
  <c r="L45" i="1"/>
  <c r="Z39" i="13"/>
  <c r="Z38" i="13" s="1"/>
  <c r="AU34" i="13"/>
  <c r="AU37" i="13" s="1"/>
  <c r="U16" i="13"/>
  <c r="BL16" i="13"/>
  <c r="BL35" i="13"/>
  <c r="CB7" i="13"/>
  <c r="BZ35" i="13"/>
  <c r="BZ16" i="13"/>
  <c r="AD35" i="13"/>
  <c r="BG40" i="13"/>
  <c r="U49" i="12"/>
  <c r="BG49" i="13" s="1"/>
  <c r="CJ16" i="13"/>
  <c r="CJ35" i="13"/>
  <c r="CW35" i="13"/>
  <c r="CX35" i="13"/>
  <c r="CZ35" i="13"/>
  <c r="DB16" i="13"/>
  <c r="DA16" i="13"/>
  <c r="CY16" i="13"/>
  <c r="CV16" i="13"/>
  <c r="DG16" i="13"/>
  <c r="M54" i="1"/>
  <c r="AC49" i="13"/>
  <c r="V16" i="12"/>
  <c r="L17" i="1"/>
  <c r="L54" i="1"/>
  <c r="V49" i="12"/>
  <c r="N6" i="12" l="1"/>
  <c r="N35" i="12" s="1"/>
  <c r="Z34" i="12"/>
  <c r="Z16" i="12"/>
  <c r="J43" i="12"/>
  <c r="C16" i="12"/>
  <c r="O49" i="12"/>
  <c r="Z12" i="12"/>
  <c r="M13" i="1"/>
  <c r="BQ49" i="13"/>
  <c r="CU35" i="13"/>
  <c r="CU16" i="13"/>
  <c r="C35" i="13"/>
  <c r="C16" i="13"/>
  <c r="BJ53" i="13"/>
  <c r="F39" i="12"/>
  <c r="F38" i="12" s="1"/>
  <c r="BP35" i="13"/>
  <c r="X35" i="12" s="1"/>
  <c r="BP16" i="13"/>
  <c r="X16" i="12" s="1"/>
  <c r="BP49" i="13"/>
  <c r="X49" i="12" s="1"/>
  <c r="CA35" i="13"/>
  <c r="CA16" i="13"/>
  <c r="CZ49" i="13"/>
  <c r="DI35" i="13"/>
  <c r="DI16" i="13"/>
  <c r="DJ35" i="13"/>
  <c r="DJ16" i="13"/>
  <c r="U16" i="12"/>
  <c r="BG16" i="13" s="1"/>
  <c r="L55" i="1"/>
  <c r="AX38" i="13"/>
  <c r="BW16" i="13"/>
  <c r="H43" i="13"/>
  <c r="CH49" i="13"/>
  <c r="DA49" i="13"/>
  <c r="DP35" i="13"/>
  <c r="DP16" i="13"/>
  <c r="DK49" i="13"/>
  <c r="F43" i="12"/>
  <c r="N38" i="13"/>
  <c r="Z7" i="13"/>
  <c r="D49" i="12"/>
  <c r="R53" i="12"/>
  <c r="R7" i="12"/>
  <c r="S16" i="12"/>
  <c r="P49" i="12"/>
  <c r="C49" i="12"/>
  <c r="H34" i="13"/>
  <c r="H37" i="13" s="1"/>
  <c r="H53" i="13"/>
  <c r="AK16" i="13"/>
  <c r="M16" i="13"/>
  <c r="AS49" i="13"/>
  <c r="BU49" i="13"/>
  <c r="CQ16" i="13"/>
  <c r="DB49" i="13"/>
  <c r="DO16" i="13"/>
  <c r="DQ35" i="13"/>
  <c r="DR16" i="13"/>
  <c r="DS35" i="13"/>
  <c r="M40" i="1"/>
  <c r="I16" i="12"/>
  <c r="G16" i="12"/>
  <c r="BD53" i="13"/>
  <c r="BD40" i="13"/>
  <c r="AC12" i="13"/>
  <c r="X16" i="13"/>
  <c r="BC49" i="13"/>
  <c r="AK49" i="13"/>
  <c r="AA49" i="13"/>
  <c r="I49" i="13"/>
  <c r="AN49" i="13"/>
  <c r="BR16" i="13"/>
  <c r="CB53" i="13"/>
  <c r="CM35" i="13"/>
  <c r="CR49" i="13"/>
  <c r="CX49" i="13"/>
  <c r="DE49" i="13"/>
  <c r="AL49" i="12"/>
  <c r="DM16" i="13"/>
  <c r="DS49" i="13"/>
  <c r="AL6" i="13"/>
  <c r="Z40" i="13"/>
  <c r="Z6" i="13"/>
  <c r="Z35" i="13" s="1"/>
  <c r="N6" i="13"/>
  <c r="AX53" i="13"/>
  <c r="AX40" i="13"/>
  <c r="E49" i="12"/>
  <c r="E7" i="13"/>
  <c r="L49" i="12"/>
  <c r="Q53" i="13"/>
  <c r="AR43" i="13"/>
  <c r="AR7" i="13"/>
  <c r="AR16" i="13" s="1"/>
  <c r="BC16" i="13"/>
  <c r="AZ16" i="13"/>
  <c r="AH16" i="13"/>
  <c r="P16" i="13"/>
  <c r="C49" i="13"/>
  <c r="AV49" i="13"/>
  <c r="AP49" i="13"/>
  <c r="AE49" i="13"/>
  <c r="M49" i="13"/>
  <c r="L39" i="1"/>
  <c r="L42" i="1" s="1"/>
  <c r="BX49" i="13"/>
  <c r="CR16" i="13"/>
  <c r="DF49" i="13"/>
  <c r="DT16" i="13"/>
  <c r="Z34" i="13"/>
  <c r="Z37" i="13" s="1"/>
  <c r="N12" i="12"/>
  <c r="Z49" i="13"/>
  <c r="N49" i="13"/>
  <c r="AX49" i="13"/>
  <c r="N40" i="12"/>
  <c r="J34" i="12"/>
  <c r="J37" i="12" s="1"/>
  <c r="R40" i="12"/>
  <c r="R49" i="12" s="1"/>
  <c r="J49" i="12"/>
  <c r="F34" i="12"/>
  <c r="F37" i="12" s="1"/>
  <c r="N7" i="12"/>
  <c r="F35" i="12"/>
  <c r="AX16" i="13"/>
  <c r="AL38" i="13"/>
  <c r="AL49" i="13" s="1"/>
  <c r="F7" i="12"/>
  <c r="F16" i="12" s="1"/>
  <c r="AL16" i="13"/>
  <c r="AL35" i="13"/>
  <c r="N35" i="13"/>
  <c r="N16" i="13"/>
  <c r="CB35" i="13"/>
  <c r="CB16" i="13"/>
  <c r="CC16" i="13"/>
  <c r="CC35" i="13"/>
  <c r="E12" i="13"/>
  <c r="AH35" i="13"/>
  <c r="BN16" i="13"/>
  <c r="E6" i="13"/>
  <c r="E35" i="13" s="1"/>
  <c r="AG35" i="13"/>
  <c r="CM16" i="13"/>
  <c r="AL34" i="13"/>
  <c r="AL37" i="13" s="1"/>
  <c r="Q7" i="13"/>
  <c r="Q16" i="13" s="1"/>
  <c r="BD16" i="13"/>
  <c r="AF53" i="13"/>
  <c r="AF40" i="13"/>
  <c r="AF49" i="13" s="1"/>
  <c r="DN16" i="13"/>
  <c r="Z16" i="13"/>
  <c r="BA43" i="13"/>
  <c r="BA49" i="13" s="1"/>
  <c r="AY35" i="13"/>
  <c r="AO49" i="13"/>
  <c r="H49" i="13"/>
  <c r="Q49" i="13"/>
  <c r="E34" i="13"/>
  <c r="E37" i="13" s="1"/>
  <c r="W12" i="13"/>
  <c r="W16" i="13" s="1"/>
  <c r="AC6" i="13"/>
  <c r="AC16" i="13" s="1"/>
  <c r="BD43" i="13"/>
  <c r="BD49" i="13" s="1"/>
  <c r="W34" i="12"/>
  <c r="T6" i="13"/>
  <c r="T35" i="13" s="1"/>
  <c r="T43" i="13"/>
  <c r="T49" i="13" s="1"/>
  <c r="AF6" i="13"/>
  <c r="AF16" i="13" s="1"/>
  <c r="AU40" i="13"/>
  <c r="AU7" i="13"/>
  <c r="AU16" i="13" s="1"/>
  <c r="P35" i="13"/>
  <c r="W6" i="12"/>
  <c r="AI35" i="13"/>
  <c r="K38" i="13"/>
  <c r="K49" i="13" s="1"/>
  <c r="AR49" i="13"/>
  <c r="AR34" i="13"/>
  <c r="AR37" i="13" s="1"/>
  <c r="H35" i="13"/>
  <c r="K6" i="13"/>
  <c r="K16" i="13" s="1"/>
  <c r="W38" i="13"/>
  <c r="AU43" i="13"/>
  <c r="AU38" i="13"/>
  <c r="BR35" i="13"/>
  <c r="DK16" i="13"/>
  <c r="DM35" i="13"/>
  <c r="W40" i="13"/>
  <c r="AI12" i="13"/>
  <c r="AI16" i="13" s="1"/>
  <c r="AO53" i="13"/>
  <c r="M35" i="13"/>
  <c r="K35" i="13"/>
  <c r="F49" i="12"/>
  <c r="R16" i="12"/>
  <c r="AU35" i="13"/>
  <c r="N49" i="12"/>
  <c r="J35" i="12"/>
  <c r="J16" i="12"/>
  <c r="AC35" i="13"/>
  <c r="BA16" i="13"/>
  <c r="AO16" i="13"/>
  <c r="T16" i="12"/>
  <c r="G35" i="12"/>
  <c r="AR35" i="13"/>
  <c r="O35" i="12"/>
  <c r="H16" i="13"/>
  <c r="AU49" i="13" l="1"/>
  <c r="N16" i="12"/>
  <c r="L58" i="1"/>
  <c r="V53" i="12"/>
  <c r="W49" i="13"/>
  <c r="E16" i="13"/>
  <c r="AF35" i="13"/>
  <c r="T16" i="13"/>
</calcChain>
</file>

<file path=xl/sharedStrings.xml><?xml version="1.0" encoding="utf-8"?>
<sst xmlns="http://schemas.openxmlformats.org/spreadsheetml/2006/main" count="345" uniqueCount="155">
  <si>
    <t>Доходы, всего</t>
  </si>
  <si>
    <t>Нефтегазовые доходы</t>
  </si>
  <si>
    <t>Ненефтегазовые доходы</t>
  </si>
  <si>
    <t>Акцизы</t>
  </si>
  <si>
    <t>Налог на прибыль</t>
  </si>
  <si>
    <t>Связанные с импортом</t>
  </si>
  <si>
    <t>НДС на ввозимые товары</t>
  </si>
  <si>
    <t>Акцизы на ввозимые товары</t>
  </si>
  <si>
    <t>Ввозные пошлины</t>
  </si>
  <si>
    <t>Прочее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</si>
  <si>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</si>
  <si>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</si>
  <si>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</si>
  <si>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</si>
  <si>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</si>
  <si>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</si>
  <si>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</si>
  <si>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</si>
  <si>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</si>
  <si>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</si>
  <si>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</si>
  <si>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</si>
  <si>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</si>
  <si>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Межбюджетные трансферты общего характера бюджетам бюджетной системы Российской Федерации</t>
  </si>
  <si>
    <t>Прочие</t>
  </si>
  <si>
    <t>Дефицит (-)/Профицит (+)</t>
  </si>
  <si>
    <t>Ненефтегазовый дефицит</t>
  </si>
  <si>
    <t>Источники внутреннего финансирования дефицита</t>
  </si>
  <si>
    <t>Источники внутреннего финансирования дефицита 
(без учета изменения остатков на счетах)</t>
  </si>
  <si>
    <t>Сальдо внутреннего долга:</t>
  </si>
  <si>
    <t>привлечение</t>
  </si>
  <si>
    <t>погашение государственного внутреннего долга</t>
  </si>
  <si>
    <t>Бюджетные кредиты:</t>
  </si>
  <si>
    <t>предоставление</t>
  </si>
  <si>
    <t>возврат</t>
  </si>
  <si>
    <t>Поступления от продажи акций и земельных участков, находящихся в государственной собственности</t>
  </si>
  <si>
    <t>Курсовая разница</t>
  </si>
  <si>
    <t xml:space="preserve">Изменение остатков на счетах </t>
  </si>
  <si>
    <t>Источники внешнего  финансирования дефицита</t>
  </si>
  <si>
    <t>Привлечение кредитов и размещение ценных бумаг</t>
  </si>
  <si>
    <t>Погашение внешнего долга</t>
  </si>
  <si>
    <t>Другие источники внешнего финансирования</t>
  </si>
  <si>
    <t>Источники финансирования дефицита федерального бюджета - всего</t>
  </si>
  <si>
    <t>1 кв.2011</t>
  </si>
  <si>
    <t>2 кв.2011</t>
  </si>
  <si>
    <t>3 кв.2011</t>
  </si>
  <si>
    <t>4 кв.2011</t>
  </si>
  <si>
    <t>1 кв.2012</t>
  </si>
  <si>
    <t>2 кв.2012</t>
  </si>
  <si>
    <t>3 кв.2012</t>
  </si>
  <si>
    <t>4 кв.2012</t>
  </si>
  <si>
    <t>1 кв.2013</t>
  </si>
  <si>
    <t>2 кв.2013</t>
  </si>
  <si>
    <t>3 кв.2013</t>
  </si>
  <si>
    <t>4 кв.2013</t>
  </si>
  <si>
    <t>1 кв.2014</t>
  </si>
  <si>
    <t>2 кв.2014</t>
  </si>
  <si>
    <t>3 кв.2014</t>
  </si>
  <si>
    <t>4 кв.2014</t>
  </si>
  <si>
    <t>1 кв.2015</t>
  </si>
  <si>
    <t>2 кв.2015</t>
  </si>
  <si>
    <t>Краткая информация об исполнении федерального бюджета (млрд. руб)</t>
  </si>
  <si>
    <t>Культура, кинематография и средства массовой информации*</t>
  </si>
  <si>
    <t>Расходы, всего</t>
  </si>
  <si>
    <t>Здравоохранение и спорт*</t>
  </si>
  <si>
    <t>Межбюджетные трансферты*</t>
  </si>
  <si>
    <t>* Функциональная классификация расходов, действовавшая в период до 2011 года</t>
  </si>
  <si>
    <t>в т.ч. обслуживание государственного и муниципального долга*</t>
  </si>
  <si>
    <t>3 кв.2015</t>
  </si>
  <si>
    <t>РАЗДЕЛ I</t>
  </si>
  <si>
    <t>РАЗДЕЛ II</t>
  </si>
  <si>
    <t>РАЗДЕЛ III</t>
  </si>
  <si>
    <t>РАЗДЕЛ IV</t>
  </si>
  <si>
    <t>1.1.</t>
  </si>
  <si>
    <t>1.2.</t>
  </si>
  <si>
    <t>1.2.1.</t>
  </si>
  <si>
    <t>1.2.1.1.</t>
  </si>
  <si>
    <t>1.2.1.2.</t>
  </si>
  <si>
    <t>1.2.1.3.</t>
  </si>
  <si>
    <t>1.2.2.</t>
  </si>
  <si>
    <t>1.2.2.1</t>
  </si>
  <si>
    <t>1.2.2.2.</t>
  </si>
  <si>
    <t>1.2.2.3.</t>
  </si>
  <si>
    <t>1.2.3.</t>
  </si>
  <si>
    <t>2.1.</t>
  </si>
  <si>
    <t>2.2.</t>
  </si>
  <si>
    <t>2.3.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</si>
  <si>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</si>
  <si>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</si>
  <si>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</si>
  <si>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</si>
  <si>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</si>
  <si>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</si>
  <si>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</si>
  <si>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</si>
  <si>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</si>
  <si>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</si>
  <si>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2.14.</t>
  </si>
  <si>
    <t>3.1.</t>
  </si>
  <si>
    <t>4.1.</t>
  </si>
  <si>
    <t>4.1.1.</t>
  </si>
  <si>
    <t>4.1.2.</t>
  </si>
  <si>
    <t>4.1.2.1.</t>
  </si>
  <si>
    <t>4.1.2.2.</t>
  </si>
  <si>
    <t>4.1.3.</t>
  </si>
  <si>
    <t>4.1.3.1.</t>
  </si>
  <si>
    <t>4.1.3.2.</t>
  </si>
  <si>
    <t>4.1.4.</t>
  </si>
  <si>
    <t>4.1.5.</t>
  </si>
  <si>
    <t>4.1.6.</t>
  </si>
  <si>
    <t>4.1.7.</t>
  </si>
  <si>
    <t>4.2.</t>
  </si>
  <si>
    <t>4.2.1.</t>
  </si>
  <si>
    <t>4.2.2.</t>
  </si>
  <si>
    <t>4.2.3.</t>
  </si>
  <si>
    <t>Приложение 3.1</t>
  </si>
  <si>
    <t>Приложение 3.2</t>
  </si>
  <si>
    <t>Приложение 3.3</t>
  </si>
  <si>
    <t>Сальдо внутреннего долга*:</t>
  </si>
  <si>
    <t>*Государственные (муниципальные) ценные бумаги, номинальная стоимость которых указана в валюте Российской Федерации</t>
  </si>
  <si>
    <t>4 кв.2015</t>
  </si>
  <si>
    <t>Краткая информация об исполнении федерального бюджета (млрд. руб, накоплено с начала года)</t>
  </si>
  <si>
    <t>Связанные с внутренним производством</t>
  </si>
  <si>
    <t>1 кв.2016</t>
  </si>
  <si>
    <t>2 кв.2016</t>
  </si>
  <si>
    <t>3 кв.2016</t>
  </si>
  <si>
    <t>4 кв.2016</t>
  </si>
  <si>
    <t>1 кв.2017</t>
  </si>
  <si>
    <t>2 кв.2017</t>
  </si>
  <si>
    <t>3 кв.2017</t>
  </si>
  <si>
    <t>4 кв.2017</t>
  </si>
  <si>
    <t>1 кв.2018</t>
  </si>
  <si>
    <t>2 кв.2018</t>
  </si>
  <si>
    <t>3 кв.2018</t>
  </si>
  <si>
    <t>НДС (внутренний)</t>
  </si>
  <si>
    <t>4 кв.2018</t>
  </si>
  <si>
    <t>1кв.2019</t>
  </si>
  <si>
    <t>Источники внешнего финансирования дефицита</t>
  </si>
  <si>
    <t>2кв.2019</t>
  </si>
  <si>
    <t>3кв.2019</t>
  </si>
  <si>
    <t xml:space="preserve">** - предварительные данные	</t>
  </si>
  <si>
    <t>4кв.2019</t>
  </si>
  <si>
    <t>1кв.2020</t>
  </si>
  <si>
    <t>2кв.2020</t>
  </si>
  <si>
    <t>3кв.2020</t>
  </si>
  <si>
    <t>1.2.1.4.</t>
  </si>
  <si>
    <t xml:space="preserve">Налог на доходы физических лиц </t>
  </si>
  <si>
    <t>4кв.2020</t>
  </si>
  <si>
    <t>1кв.2021</t>
  </si>
  <si>
    <t>2кв.2021</t>
  </si>
  <si>
    <t>3кв.2021</t>
  </si>
  <si>
    <t>дек.21**</t>
  </si>
  <si>
    <t>4кв.2021**</t>
  </si>
  <si>
    <t>2021**</t>
  </si>
  <si>
    <t>фев.22**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</si>
</sst>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&quot;р.&quot;_-;\-* #,##0.00&quot;р.&quot;_-;_-* &quot;-&quot;??&quot;р.&quot;_-;_-@_-"/>
    <numFmt numFmtId="43" formatCode="_-* #,##0.00_-;\-* #,##0.00_-;_-* &quot;-&quot;??_-;_-@_-"/>
    <numFmt numFmtId="164" formatCode="_-* #,##0_р_._-;\-* #,##0_р_._-;_-* &quot;-&quot;_р_._-;_-@_-"/>
    <numFmt numFmtId="165" formatCode="_-* #,##0.00_р_._-;\-* #,##0.00_р_._-;_-* &quot;-&quot;??_р_._-;_-@_-"/>
    <numFmt numFmtId="166" formatCode="#,##0.0"/>
    <numFmt numFmtId="167" formatCode="#,##0.0000"/>
    <numFmt numFmtId="168" formatCode="_-* #,##0.00\ _₽_-;\-* #,##0.00\ _₽_-;_-* &quot;-&quot;??\ _₽_-;_-@_-"/>
    <numFmt numFmtId="169" formatCode="_-* #,##0.00\ _р_._-;\-* #,##0.00\ _р_._-;_-* &quot;-&quot;??\ _р_._-;_-@_-"/>
    <numFmt numFmtId="170" formatCode="&quot;$&quot;#,##0\ ;\(&quot;$&quot;#,##0\)"/>
    <numFmt numFmtId="171" formatCode="_-* #,##0.00[$€-1]_-;\-* #,##0.00[$€-1]_-;_-* &quot;-&quot;??[$€-1]_-"/>
    <numFmt numFmtId="172" formatCode="_(* #,##0.00000000000_);_(* \(#,##0.00000000000\);_(* &quot;-&quot;??_);_(@_)"/>
    <numFmt numFmtId="173" formatCode="#,##0.00000_);[Red]\(#,##0.00000\)"/>
    <numFmt numFmtId="174" formatCode="_(* #,##0.000000000000_);_(* \(#,##0.000000000000\);_(* &quot;-&quot;??_);_(@_)"/>
    <numFmt numFmtId="175" formatCode="[$$-409]#,##0.00_ ;\-[$$-409]#,##0.00\ "/>
    <numFmt numFmtId="176" formatCode="d\ mmmm\ yy"/>
    <numFmt numFmtId="177" formatCode="mmmm"/>
  </numFmts>
  <fonts count="14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color rgb="FF00206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002060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Times New Roman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  <font>
      <sz val="12"/>
      <color rgb="FF3F3F76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rgb="FFFA7D00"/>
      <name val="Times New Roman"/>
      <family val="2"/>
      <charset val="204"/>
    </font>
    <font>
      <sz val="12"/>
      <color rgb="FFFA7D00"/>
      <name val="Times New Roman"/>
      <family val="2"/>
      <charset val="204"/>
    </font>
    <font>
      <b/>
      <sz val="12"/>
      <color theme="0"/>
      <name val="Times New Roman"/>
      <family val="2"/>
      <charset val="204"/>
    </font>
    <font>
      <sz val="12"/>
      <color rgb="FFFF0000"/>
      <name val="Times New Roman"/>
      <family val="2"/>
      <charset val="204"/>
    </font>
    <font>
      <i/>
      <sz val="12"/>
      <color rgb="FF7F7F7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sz val="12"/>
      <color theme="0"/>
      <name val="Times New Roman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10"/>
      <color indexed="8"/>
      <name val="Arial Cyr"/>
      <family val="2"/>
      <charset val="204"/>
    </font>
    <font>
      <sz val="10"/>
      <color indexed="9"/>
      <name val="Calibri"/>
      <family val="2"/>
      <charset val="204"/>
    </font>
    <font>
      <sz val="10"/>
      <color indexed="9"/>
      <name val="Arial Cyr"/>
      <family val="2"/>
      <charset val="204"/>
    </font>
    <font>
      <sz val="10"/>
      <color indexed="20"/>
      <name val="Calibri"/>
      <family val="2"/>
      <charset val="204"/>
    </font>
    <font>
      <b/>
      <sz val="10"/>
      <color indexed="52"/>
      <name val="Calibri"/>
      <family val="2"/>
      <charset val="204"/>
    </font>
    <font>
      <b/>
      <sz val="10"/>
      <color indexed="9"/>
      <name val="Calibri"/>
      <family val="2"/>
      <charset val="204"/>
    </font>
    <font>
      <i/>
      <sz val="10"/>
      <color indexed="23"/>
      <name val="Calibri"/>
      <family val="2"/>
      <charset val="204"/>
    </font>
    <font>
      <sz val="10"/>
      <color indexed="17"/>
      <name val="Calibri"/>
      <family val="2"/>
      <charset val="204"/>
    </font>
    <font>
      <sz val="10"/>
      <color indexed="62"/>
      <name val="Calibri"/>
      <family val="2"/>
      <charset val="204"/>
    </font>
    <font>
      <sz val="10"/>
      <color indexed="52"/>
      <name val="Calibri"/>
      <family val="2"/>
      <charset val="204"/>
    </font>
    <font>
      <sz val="10"/>
      <color indexed="60"/>
      <name val="Calibri"/>
      <family val="2"/>
      <charset val="204"/>
    </font>
    <font>
      <b/>
      <sz val="10"/>
      <color indexed="63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10"/>
      <name val="Calibri"/>
      <family val="2"/>
      <charset val="204"/>
    </font>
    <font>
      <sz val="10"/>
      <color indexed="62"/>
      <name val="Arial Cyr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52"/>
      <name val="Arial Cyr"/>
      <family val="2"/>
      <charset val="204"/>
    </font>
    <font>
      <u/>
      <sz val="10"/>
      <color indexed="12"/>
      <name val="Arial Cyr"/>
      <family val="2"/>
      <charset val="204"/>
    </font>
    <font>
      <b/>
      <sz val="15"/>
      <color indexed="56"/>
      <name val="Arial Cyr"/>
      <family val="2"/>
      <charset val="204"/>
    </font>
    <font>
      <b/>
      <sz val="13"/>
      <color indexed="56"/>
      <name val="Arial Cyr"/>
      <family val="2"/>
      <charset val="204"/>
    </font>
    <font>
      <b/>
      <sz val="11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60"/>
      <name val="Arial Cyr"/>
      <family val="2"/>
      <charset val="204"/>
    </font>
    <font>
      <sz val="10"/>
      <color indexed="20"/>
      <name val="Arial Cyr"/>
      <family val="2"/>
      <charset val="204"/>
    </font>
    <font>
      <i/>
      <sz val="10"/>
      <color indexed="23"/>
      <name val="Arial Cyr"/>
      <family val="2"/>
      <charset val="204"/>
    </font>
    <font>
      <sz val="10"/>
      <color indexed="52"/>
      <name val="Arial Cyr"/>
      <family val="2"/>
      <charset val="204"/>
    </font>
    <font>
      <sz val="10"/>
      <color indexed="10"/>
      <name val="Arial Cyr"/>
      <family val="2"/>
      <charset val="204"/>
    </font>
    <font>
      <sz val="10"/>
      <color indexed="17"/>
      <name val="Arial Cyr"/>
      <family val="2"/>
      <charset val="204"/>
    </font>
    <font>
      <sz val="10"/>
      <color rgb="FF006100"/>
      <name val="Times New Roman"/>
      <family val="2"/>
      <charset val="204"/>
    </font>
    <font>
      <sz val="10"/>
      <color rgb="FF9C0006"/>
      <name val="Times New Roman"/>
      <family val="2"/>
      <charset val="204"/>
    </font>
    <font>
      <sz val="10"/>
      <color rgb="FF9C6500"/>
      <name val="Times New Roman"/>
      <family val="2"/>
      <charset val="204"/>
    </font>
    <font>
      <sz val="10"/>
      <color rgb="FF3F3F76"/>
      <name val="Times New Roman"/>
      <family val="2"/>
      <charset val="204"/>
    </font>
    <font>
      <b/>
      <sz val="10"/>
      <color rgb="FF3F3F3F"/>
      <name val="Times New Roman"/>
      <family val="2"/>
      <charset val="204"/>
    </font>
    <font>
      <b/>
      <sz val="10"/>
      <color rgb="FFFA7D00"/>
      <name val="Times New Roman"/>
      <family val="2"/>
      <charset val="204"/>
    </font>
    <font>
      <sz val="10"/>
      <color rgb="FFFA7D00"/>
      <name val="Times New Roman"/>
      <family val="2"/>
      <charset val="204"/>
    </font>
    <font>
      <b/>
      <sz val="10"/>
      <color theme="0"/>
      <name val="Times New Roman"/>
      <family val="2"/>
      <charset val="204"/>
    </font>
    <font>
      <sz val="10"/>
      <color rgb="FFFF0000"/>
      <name val="Times New Roman"/>
      <family val="2"/>
      <charset val="204"/>
    </font>
    <font>
      <i/>
      <sz val="10"/>
      <color rgb="FF7F7F7F"/>
      <name val="Times New Roman"/>
      <family val="2"/>
      <charset val="204"/>
    </font>
    <font>
      <b/>
      <sz val="10"/>
      <color theme="1"/>
      <name val="Times New Roman"/>
      <family val="2"/>
      <charset val="204"/>
    </font>
    <font>
      <sz val="10"/>
      <color theme="0"/>
      <name val="Times New Roman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53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theme="1"/>
      <name val="Tahoma"/>
      <family val="2"/>
      <charset val="204"/>
    </font>
    <font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 Cyr"/>
      <family val="2"/>
      <charset val="204"/>
    </font>
    <font>
      <sz val="10"/>
      <color indexed="64"/>
      <name val="Arial"/>
      <family val="2"/>
      <charset val="204"/>
    </font>
    <font>
      <sz val="10"/>
      <name val="Tahoma"/>
      <family val="2"/>
      <charset val="204"/>
    </font>
    <font>
      <sz val="10"/>
      <color indexed="8"/>
      <name val="Times New Roman"/>
      <family val="1"/>
      <charset val="204"/>
    </font>
    <font>
      <sz val="18"/>
      <color theme="3"/>
      <name val="Cambria"/>
      <family val="2"/>
      <charset val="204"/>
      <scheme val="major"/>
    </font>
    <font>
      <sz val="11"/>
      <color indexed="8"/>
      <name val="Calibri"/>
      <family val="2"/>
      <scheme val="minor"/>
    </font>
    <font>
      <sz val="10"/>
      <name val="Helv"/>
    </font>
    <font>
      <sz val="10"/>
      <color indexed="24"/>
      <name val="System"/>
      <family val="2"/>
      <charset val="204"/>
    </font>
    <font>
      <b/>
      <sz val="9"/>
      <name val="Arial"/>
      <family val="2"/>
    </font>
    <font>
      <b/>
      <sz val="12"/>
      <name val="Arial"/>
      <family val="2"/>
    </font>
    <font>
      <b/>
      <sz val="18"/>
      <color indexed="24"/>
      <name val="System"/>
      <family val="2"/>
      <charset val="204"/>
    </font>
    <font>
      <b/>
      <sz val="12"/>
      <color indexed="24"/>
      <name val="System"/>
      <family val="2"/>
      <charset val="204"/>
    </font>
    <font>
      <sz val="10"/>
      <name val="Times New Roman Cyr"/>
      <family val="1"/>
      <charset val="204"/>
    </font>
    <font>
      <sz val="8"/>
      <color indexed="24"/>
      <name val="Pragmatica"/>
    </font>
    <font>
      <sz val="10"/>
      <name val="Times New Roman"/>
      <family val="1"/>
    </font>
    <font>
      <sz val="11"/>
      <color theme="1"/>
      <name val="Times New Roman"/>
      <family val="2"/>
      <charset val="204"/>
    </font>
  </fonts>
  <fills count="6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darkTrellis">
        <fgColor indexed="22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double">
        <color indexed="64"/>
      </top>
      <bottom/>
      <diagonal/>
    </border>
  </borders>
  <cellStyleXfs count="8873">
    <xf numFmtId="0" fontId="0" fillId="0" borderId="0"/>
    <xf numFmtId="165" fontId="1" fillId="0" borderId="0" applyFont="0" applyFill="0" applyBorder="0" applyAlignment="0" applyProtection="0"/>
    <xf numFmtId="4" fontId="5" fillId="0" borderId="1">
      <alignment horizontal="right"/>
    </xf>
    <xf numFmtId="0" fontId="15" fillId="0" borderId="0"/>
    <xf numFmtId="0" fontId="15" fillId="0" borderId="0"/>
    <xf numFmtId="0" fontId="5" fillId="0" borderId="0"/>
    <xf numFmtId="0" fontId="16" fillId="0" borderId="0"/>
    <xf numFmtId="0" fontId="1" fillId="0" borderId="0"/>
    <xf numFmtId="0" fontId="17" fillId="0" borderId="0"/>
    <xf numFmtId="0" fontId="5" fillId="0" borderId="0"/>
    <xf numFmtId="44" fontId="5" fillId="0" borderId="0" applyFont="0" applyFill="0" applyBorder="0" applyAlignment="0" applyProtection="0"/>
    <xf numFmtId="0" fontId="15" fillId="0" borderId="0"/>
    <xf numFmtId="0" fontId="5" fillId="0" borderId="0"/>
    <xf numFmtId="0" fontId="18" fillId="0" borderId="0"/>
    <xf numFmtId="0" fontId="18" fillId="0" borderId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9" fillId="0" borderId="0" applyNumberFormat="0" applyFont="0" applyFill="0" applyBorder="0" applyAlignment="0" applyProtection="0">
      <alignment vertical="top"/>
    </xf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8" applyNumberFormat="0" applyAlignment="0" applyProtection="0"/>
    <xf numFmtId="0" fontId="28" fillId="9" borderId="9" applyNumberFormat="0" applyAlignment="0" applyProtection="0"/>
    <xf numFmtId="0" fontId="29" fillId="9" borderId="8" applyNumberFormat="0" applyAlignment="0" applyProtection="0"/>
    <xf numFmtId="0" fontId="30" fillId="0" borderId="10" applyNumberFormat="0" applyFill="0" applyAlignment="0" applyProtection="0"/>
    <xf numFmtId="0" fontId="31" fillId="10" borderId="11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" fillId="0" borderId="0"/>
    <xf numFmtId="0" fontId="35" fillId="0" borderId="0"/>
    <xf numFmtId="0" fontId="15" fillId="0" borderId="0"/>
    <xf numFmtId="0" fontId="15" fillId="0" borderId="0"/>
    <xf numFmtId="164" fontId="5" fillId="0" borderId="0" applyFont="0" applyFill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39" borderId="0" applyNumberFormat="0" applyBorder="0" applyAlignment="0" applyProtection="0"/>
    <xf numFmtId="0" fontId="36" fillId="42" borderId="0" applyNumberFormat="0" applyBorder="0" applyAlignment="0" applyProtection="0"/>
    <xf numFmtId="0" fontId="36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53" borderId="0" applyNumberFormat="0" applyBorder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55" borderId="20" applyNumberFormat="0" applyAlignment="0" applyProtection="0"/>
    <xf numFmtId="0" fontId="46" fillId="0" borderId="0" applyNumberFormat="0" applyFill="0" applyBorder="0" applyAlignment="0" applyProtection="0"/>
    <xf numFmtId="0" fontId="47" fillId="56" borderId="0" applyNumberFormat="0" applyBorder="0" applyAlignment="0" applyProtection="0"/>
    <xf numFmtId="0" fontId="5" fillId="0" borderId="0"/>
    <xf numFmtId="0" fontId="48" fillId="37" borderId="0" applyNumberFormat="0" applyBorder="0" applyAlignment="0" applyProtection="0"/>
    <xf numFmtId="0" fontId="49" fillId="0" borderId="0" applyNumberFormat="0" applyFill="0" applyBorder="0" applyAlignment="0" applyProtection="0"/>
    <xf numFmtId="0" fontId="5" fillId="57" borderId="21" applyNumberFormat="0" applyFont="0" applyAlignment="0" applyProtection="0"/>
    <xf numFmtId="0" fontId="50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8" borderId="0" applyNumberFormat="0" applyBorder="0" applyAlignment="0" applyProtection="0"/>
    <xf numFmtId="165" fontId="5" fillId="0" borderId="0" applyFont="0" applyFill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7" borderId="0" applyNumberFormat="0" applyBorder="0" applyAlignment="0" applyProtection="0"/>
    <xf numFmtId="0" fontId="34" fillId="35" borderId="0" applyNumberFormat="0" applyBorder="0" applyAlignment="0" applyProtection="0"/>
    <xf numFmtId="0" fontId="36" fillId="0" borderId="0"/>
    <xf numFmtId="0" fontId="18" fillId="0" borderId="0"/>
    <xf numFmtId="0" fontId="1" fillId="11" borderId="12" applyNumberFormat="0" applyFont="0" applyAlignment="0" applyProtection="0"/>
    <xf numFmtId="165" fontId="5" fillId="0" borderId="0" applyFont="0" applyFill="0" applyBorder="0" applyAlignment="0" applyProtection="0"/>
    <xf numFmtId="0" fontId="1" fillId="11" borderId="12" applyNumberFormat="0" applyFont="0" applyAlignment="0" applyProtection="0"/>
    <xf numFmtId="0" fontId="1" fillId="0" borderId="0"/>
    <xf numFmtId="0" fontId="1" fillId="0" borderId="0"/>
    <xf numFmtId="0" fontId="15" fillId="0" borderId="0"/>
    <xf numFmtId="0" fontId="54" fillId="0" borderId="5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56" fillId="0" borderId="0" applyNumberFormat="0" applyFill="0" applyBorder="0" applyAlignment="0" applyProtection="0"/>
    <xf numFmtId="0" fontId="57" fillId="5" borderId="0" applyNumberFormat="0" applyBorder="0" applyAlignment="0" applyProtection="0"/>
    <xf numFmtId="0" fontId="58" fillId="6" borderId="0" applyNumberFormat="0" applyBorder="0" applyAlignment="0" applyProtection="0"/>
    <xf numFmtId="0" fontId="59" fillId="7" borderId="0" applyNumberFormat="0" applyBorder="0" applyAlignment="0" applyProtection="0"/>
    <xf numFmtId="0" fontId="60" fillId="8" borderId="8" applyNumberFormat="0" applyAlignment="0" applyProtection="0"/>
    <xf numFmtId="0" fontId="61" fillId="9" borderId="9" applyNumberFormat="0" applyAlignment="0" applyProtection="0"/>
    <xf numFmtId="0" fontId="62" fillId="9" borderId="8" applyNumberFormat="0" applyAlignment="0" applyProtection="0"/>
    <xf numFmtId="0" fontId="63" fillId="0" borderId="10" applyNumberFormat="0" applyFill="0" applyAlignment="0" applyProtection="0"/>
    <xf numFmtId="0" fontId="64" fillId="10" borderId="11" applyNumberFormat="0" applyAlignment="0" applyProtection="0"/>
    <xf numFmtId="0" fontId="65" fillId="0" borderId="0" applyNumberFormat="0" applyFill="0" applyBorder="0" applyAlignment="0" applyProtection="0"/>
    <xf numFmtId="0" fontId="53" fillId="11" borderId="12" applyNumberFormat="0" applyFont="0" applyAlignment="0" applyProtection="0"/>
    <xf numFmtId="0" fontId="66" fillId="0" borderId="0" applyNumberFormat="0" applyFill="0" applyBorder="0" applyAlignment="0" applyProtection="0"/>
    <xf numFmtId="0" fontId="67" fillId="0" borderId="13" applyNumberFormat="0" applyFill="0" applyAlignment="0" applyProtection="0"/>
    <xf numFmtId="0" fontId="68" fillId="12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6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0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4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2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68" fillId="35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1" fillId="0" borderId="0"/>
    <xf numFmtId="0" fontId="1" fillId="11" borderId="12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1" fillId="0" borderId="0"/>
    <xf numFmtId="0" fontId="1" fillId="11" borderId="12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11" borderId="12" applyNumberFormat="0" applyFont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vertical="top"/>
    </xf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57" borderId="21" applyNumberFormat="0" applyFont="0" applyAlignment="0" applyProtection="0"/>
    <xf numFmtId="165" fontId="5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5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12" applyNumberFormat="0" applyFont="0" applyAlignment="0" applyProtection="0"/>
    <xf numFmtId="165" fontId="5" fillId="0" borderId="0" applyFont="0" applyFill="0" applyBorder="0" applyAlignment="0" applyProtection="0"/>
    <xf numFmtId="0" fontId="1" fillId="11" borderId="12" applyNumberFormat="0" applyFont="0" applyAlignment="0" applyProtection="0"/>
    <xf numFmtId="0" fontId="1" fillId="0" borderId="0"/>
    <xf numFmtId="0" fontId="1" fillId="0" borderId="0"/>
    <xf numFmtId="0" fontId="1" fillId="11" borderId="12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12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" fillId="11" borderId="12" applyNumberFormat="0" applyFont="0" applyAlignment="0" applyProtection="0"/>
    <xf numFmtId="165" fontId="1" fillId="0" borderId="0" applyFont="0" applyFill="0" applyBorder="0" applyAlignment="0" applyProtection="0"/>
    <xf numFmtId="0" fontId="5" fillId="0" borderId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73" fillId="36" borderId="0" applyNumberFormat="0" applyBorder="0" applyAlignment="0" applyProtection="0"/>
    <xf numFmtId="0" fontId="73" fillId="37" borderId="0" applyNumberFormat="0" applyBorder="0" applyAlignment="0" applyProtection="0"/>
    <xf numFmtId="0" fontId="73" fillId="38" borderId="0" applyNumberFormat="0" applyBorder="0" applyAlignment="0" applyProtection="0"/>
    <xf numFmtId="0" fontId="73" fillId="39" borderId="0" applyNumberFormat="0" applyBorder="0" applyAlignment="0" applyProtection="0"/>
    <xf numFmtId="0" fontId="73" fillId="40" borderId="0" applyNumberFormat="0" applyBorder="0" applyAlignment="0" applyProtection="0"/>
    <xf numFmtId="0" fontId="73" fillId="41" borderId="0" applyNumberFormat="0" applyBorder="0" applyAlignment="0" applyProtection="0"/>
    <xf numFmtId="0" fontId="74" fillId="36" borderId="0" applyNumberFormat="0" applyBorder="0" applyAlignment="0" applyProtection="0"/>
    <xf numFmtId="0" fontId="74" fillId="37" borderId="0" applyNumberFormat="0" applyBorder="0" applyAlignment="0" applyProtection="0"/>
    <xf numFmtId="0" fontId="74" fillId="38" borderId="0" applyNumberFormat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3" fillId="42" borderId="0" applyNumberFormat="0" applyBorder="0" applyAlignment="0" applyProtection="0"/>
    <xf numFmtId="0" fontId="73" fillId="43" borderId="0" applyNumberFormat="0" applyBorder="0" applyAlignment="0" applyProtection="0"/>
    <xf numFmtId="0" fontId="73" fillId="44" borderId="0" applyNumberFormat="0" applyBorder="0" applyAlignment="0" applyProtection="0"/>
    <xf numFmtId="0" fontId="73" fillId="39" borderId="0" applyNumberFormat="0" applyBorder="0" applyAlignment="0" applyProtection="0"/>
    <xf numFmtId="0" fontId="73" fillId="42" borderId="0" applyNumberFormat="0" applyBorder="0" applyAlignment="0" applyProtection="0"/>
    <xf numFmtId="0" fontId="73" fillId="45" borderId="0" applyNumberFormat="0" applyBorder="0" applyAlignment="0" applyProtection="0"/>
    <xf numFmtId="0" fontId="74" fillId="42" borderId="0" applyNumberFormat="0" applyBorder="0" applyAlignment="0" applyProtection="0"/>
    <xf numFmtId="0" fontId="74" fillId="43" borderId="0" applyNumberFormat="0" applyBorder="0" applyAlignment="0" applyProtection="0"/>
    <xf numFmtId="0" fontId="74" fillId="44" borderId="0" applyNumberFormat="0" applyBorder="0" applyAlignment="0" applyProtection="0"/>
    <xf numFmtId="0" fontId="74" fillId="39" borderId="0" applyNumberFormat="0" applyBorder="0" applyAlignment="0" applyProtection="0"/>
    <xf numFmtId="0" fontId="74" fillId="42" borderId="0" applyNumberFormat="0" applyBorder="0" applyAlignment="0" applyProtection="0"/>
    <xf numFmtId="0" fontId="74" fillId="45" borderId="0" applyNumberFormat="0" applyBorder="0" applyAlignment="0" applyProtection="0"/>
    <xf numFmtId="0" fontId="75" fillId="46" borderId="0" applyNumberFormat="0" applyBorder="0" applyAlignment="0" applyProtection="0"/>
    <xf numFmtId="0" fontId="75" fillId="43" borderId="0" applyNumberFormat="0" applyBorder="0" applyAlignment="0" applyProtection="0"/>
    <xf numFmtId="0" fontId="75" fillId="44" borderId="0" applyNumberFormat="0" applyBorder="0" applyAlignment="0" applyProtection="0"/>
    <xf numFmtId="0" fontId="75" fillId="47" borderId="0" applyNumberFormat="0" applyBorder="0" applyAlignment="0" applyProtection="0"/>
    <xf numFmtId="0" fontId="75" fillId="48" borderId="0" applyNumberFormat="0" applyBorder="0" applyAlignment="0" applyProtection="0"/>
    <xf numFmtId="0" fontId="75" fillId="49" borderId="0" applyNumberFormat="0" applyBorder="0" applyAlignment="0" applyProtection="0"/>
    <xf numFmtId="0" fontId="76" fillId="46" borderId="0" applyNumberFormat="0" applyBorder="0" applyAlignment="0" applyProtection="0"/>
    <xf numFmtId="0" fontId="76" fillId="43" borderId="0" applyNumberFormat="0" applyBorder="0" applyAlignment="0" applyProtection="0"/>
    <xf numFmtId="0" fontId="76" fillId="44" borderId="0" applyNumberFormat="0" applyBorder="0" applyAlignment="0" applyProtection="0"/>
    <xf numFmtId="0" fontId="76" fillId="47" borderId="0" applyNumberFormat="0" applyBorder="0" applyAlignment="0" applyProtection="0"/>
    <xf numFmtId="0" fontId="76" fillId="48" borderId="0" applyNumberFormat="0" applyBorder="0" applyAlignment="0" applyProtection="0"/>
    <xf numFmtId="0" fontId="76" fillId="49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52" borderId="0" applyNumberFormat="0" applyBorder="0" applyAlignment="0" applyProtection="0"/>
    <xf numFmtId="0" fontId="75" fillId="47" borderId="0" applyNumberFormat="0" applyBorder="0" applyAlignment="0" applyProtection="0"/>
    <xf numFmtId="0" fontId="75" fillId="48" borderId="0" applyNumberFormat="0" applyBorder="0" applyAlignment="0" applyProtection="0"/>
    <xf numFmtId="0" fontId="75" fillId="53" borderId="0" applyNumberFormat="0" applyBorder="0" applyAlignment="0" applyProtection="0"/>
    <xf numFmtId="0" fontId="77" fillId="37" borderId="0" applyNumberFormat="0" applyBorder="0" applyAlignment="0" applyProtection="0"/>
    <xf numFmtId="0" fontId="78" fillId="54" borderId="14" applyNumberFormat="0" applyAlignment="0" applyProtection="0"/>
    <xf numFmtId="0" fontId="79" fillId="55" borderId="20" applyNumberFormat="0" applyAlignment="0" applyProtection="0"/>
    <xf numFmtId="0" fontId="80" fillId="0" borderId="0" applyNumberFormat="0" applyFill="0" applyBorder="0" applyAlignment="0" applyProtection="0"/>
    <xf numFmtId="0" fontId="81" fillId="38" borderId="0" applyNumberFormat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0" fontId="82" fillId="41" borderId="14" applyNumberFormat="0" applyAlignment="0" applyProtection="0"/>
    <xf numFmtId="0" fontId="83" fillId="0" borderId="22" applyNumberFormat="0" applyFill="0" applyAlignment="0" applyProtection="0"/>
    <xf numFmtId="0" fontId="84" fillId="56" borderId="0" applyNumberFormat="0" applyBorder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46" fillId="0" borderId="0" applyNumberFormat="0" applyFill="0" applyBorder="0" applyAlignment="0" applyProtection="0"/>
    <xf numFmtId="0" fontId="86" fillId="0" borderId="19" applyNumberFormat="0" applyFill="0" applyAlignment="0" applyProtection="0"/>
    <xf numFmtId="0" fontId="87" fillId="0" borderId="0" applyNumberFormat="0" applyFill="0" applyBorder="0" applyAlignment="0" applyProtection="0"/>
    <xf numFmtId="0" fontId="76" fillId="50" borderId="0" applyNumberFormat="0" applyBorder="0" applyAlignment="0" applyProtection="0"/>
    <xf numFmtId="0" fontId="76" fillId="51" borderId="0" applyNumberFormat="0" applyBorder="0" applyAlignment="0" applyProtection="0"/>
    <xf numFmtId="0" fontId="76" fillId="52" borderId="0" applyNumberFormat="0" applyBorder="0" applyAlignment="0" applyProtection="0"/>
    <xf numFmtId="0" fontId="76" fillId="47" borderId="0" applyNumberFormat="0" applyBorder="0" applyAlignment="0" applyProtection="0"/>
    <xf numFmtId="0" fontId="76" fillId="48" borderId="0" applyNumberFormat="0" applyBorder="0" applyAlignment="0" applyProtection="0"/>
    <xf numFmtId="0" fontId="76" fillId="53" borderId="0" applyNumberFormat="0" applyBorder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2" fillId="0" borderId="16" applyNumberFormat="0" applyFill="0" applyAlignment="0" applyProtection="0"/>
    <xf numFmtId="0" fontId="93" fillId="0" borderId="17" applyNumberFormat="0" applyFill="0" applyAlignment="0" applyProtection="0"/>
    <xf numFmtId="0" fontId="94" fillId="0" borderId="18" applyNumberFormat="0" applyFill="0" applyAlignment="0" applyProtection="0"/>
    <xf numFmtId="0" fontId="94" fillId="0" borderId="0" applyNumberFormat="0" applyFill="0" applyBorder="0" applyAlignment="0" applyProtection="0"/>
    <xf numFmtId="0" fontId="95" fillId="0" borderId="19" applyNumberFormat="0" applyFill="0" applyAlignment="0" applyProtection="0"/>
    <xf numFmtId="0" fontId="96" fillId="55" borderId="20" applyNumberFormat="0" applyAlignment="0" applyProtection="0"/>
    <xf numFmtId="0" fontId="97" fillId="56" borderId="0" applyNumberFormat="0" applyBorder="0" applyAlignment="0" applyProtection="0"/>
    <xf numFmtId="0" fontId="98" fillId="37" borderId="0" applyNumberFormat="0" applyBorder="0" applyAlignment="0" applyProtection="0"/>
    <xf numFmtId="0" fontId="99" fillId="0" borderId="0" applyNumberFormat="0" applyFill="0" applyBorder="0" applyAlignment="0" applyProtection="0"/>
    <xf numFmtId="0" fontId="5" fillId="57" borderId="21" applyNumberFormat="0" applyFont="0" applyAlignment="0" applyProtection="0"/>
    <xf numFmtId="0" fontId="100" fillId="0" borderId="22" applyNumberFormat="0" applyFill="0" applyAlignment="0" applyProtection="0"/>
    <xf numFmtId="0" fontId="101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9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7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0" fontId="5" fillId="0" borderId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86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17" fillId="0" borderId="0"/>
    <xf numFmtId="0" fontId="17" fillId="0" borderId="0"/>
    <xf numFmtId="0" fontId="90" fillId="54" borderId="14" applyNumberFormat="0" applyAlignment="0" applyProtection="0"/>
    <xf numFmtId="0" fontId="43" fillId="0" borderId="18" applyNumberFormat="0" applyFill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95" fillId="0" borderId="19" applyNumberFormat="0" applyFill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82" fillId="41" borderId="14" applyNumberFormat="0" applyAlignment="0" applyProtection="0"/>
    <xf numFmtId="0" fontId="85" fillId="54" borderId="15" applyNumberForma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43" fillId="0" borderId="18" applyNumberFormat="0" applyFill="0" applyAlignment="0" applyProtection="0"/>
    <xf numFmtId="0" fontId="86" fillId="0" borderId="19" applyNumberFormat="0" applyFill="0" applyAlignment="0" applyProtection="0"/>
    <xf numFmtId="0" fontId="85" fillId="54" borderId="15" applyNumberFormat="0" applyAlignment="0" applyProtection="0"/>
    <xf numFmtId="0" fontId="40" fillId="54" borderId="14" applyNumberFormat="0" applyAlignment="0" applyProtection="0"/>
    <xf numFmtId="0" fontId="82" fillId="41" borderId="14" applyNumberFormat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8" fillId="41" borderId="14" applyNumberForma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78" fillId="54" borderId="14" applyNumberFormat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94" fillId="0" borderId="18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9" fillId="54" borderId="15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3" fillId="0" borderId="18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4" fillId="0" borderId="18" applyNumberFormat="0" applyFill="0" applyAlignment="0" applyProtection="0"/>
    <xf numFmtId="0" fontId="95" fillId="0" borderId="19" applyNumberFormat="0" applyFill="0" applyAlignment="0" applyProtection="0"/>
    <xf numFmtId="0" fontId="85" fillId="54" borderId="15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9" fillId="54" borderId="15" applyNumberFormat="0" applyAlignment="0" applyProtection="0"/>
    <xf numFmtId="0" fontId="82" fillId="41" borderId="14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4" fillId="0" borderId="18" applyNumberFormat="0" applyFill="0" applyAlignment="0" applyProtection="0"/>
    <xf numFmtId="0" fontId="95" fillId="0" borderId="19" applyNumberFormat="0" applyFill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4" fillId="0" borderId="18" applyNumberFormat="0" applyFill="0" applyAlignment="0" applyProtection="0"/>
    <xf numFmtId="0" fontId="95" fillId="0" borderId="19" applyNumberFormat="0" applyFill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86" fillId="0" borderId="19" applyNumberFormat="0" applyFill="0" applyAlignment="0" applyProtection="0"/>
    <xf numFmtId="0" fontId="43" fillId="0" borderId="18" applyNumberFormat="0" applyFill="0" applyAlignment="0" applyProtection="0"/>
    <xf numFmtId="0" fontId="82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5" fillId="57" borderId="21" applyNumberFormat="0" applyFont="0" applyAlignment="0" applyProtection="0"/>
    <xf numFmtId="0" fontId="4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94" fillId="0" borderId="18" applyNumberFormat="0" applyFill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5" fillId="0" borderId="19" applyNumberFormat="0" applyFill="0" applyAlignment="0" applyProtection="0"/>
    <xf numFmtId="0" fontId="94" fillId="0" borderId="18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38" fillId="41" borderId="14" applyNumberFormat="0" applyAlignment="0" applyProtection="0"/>
    <xf numFmtId="0" fontId="43" fillId="0" borderId="18" applyNumberFormat="0" applyFill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90" fillId="54" borderId="14" applyNumberFormat="0" applyAlignment="0" applyProtection="0"/>
    <xf numFmtId="0" fontId="89" fillId="54" borderId="15" applyNumberFormat="0" applyAlignment="0" applyProtection="0"/>
    <xf numFmtId="0" fontId="88" fillId="41" borderId="14" applyNumberFormat="0" applyAlignment="0" applyProtection="0"/>
    <xf numFmtId="0" fontId="86" fillId="0" borderId="19" applyNumberFormat="0" applyFill="0" applyAlignment="0" applyProtection="0"/>
    <xf numFmtId="0" fontId="85" fillId="54" borderId="15" applyNumberFormat="0" applyAlignment="0" applyProtection="0"/>
    <xf numFmtId="0" fontId="82" fillId="41" borderId="14" applyNumberFormat="0" applyAlignment="0" applyProtection="0"/>
    <xf numFmtId="0" fontId="43" fillId="0" borderId="18" applyNumberFormat="0" applyFill="0" applyAlignment="0" applyProtection="0"/>
    <xf numFmtId="0" fontId="78" fillId="54" borderId="14" applyNumberFormat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43" fillId="0" borderId="18" applyNumberFormat="0" applyFill="0" applyAlignment="0" applyProtection="0"/>
    <xf numFmtId="0" fontId="94" fillId="0" borderId="18" applyNumberFormat="0" applyFill="0" applyAlignment="0" applyProtection="0"/>
    <xf numFmtId="0" fontId="39" fillId="54" borderId="15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86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17" fillId="0" borderId="0"/>
    <xf numFmtId="0" fontId="17" fillId="0" borderId="0"/>
    <xf numFmtId="0" fontId="90" fillId="54" borderId="14" applyNumberFormat="0" applyAlignment="0" applyProtection="0"/>
    <xf numFmtId="0" fontId="43" fillId="0" borderId="18" applyNumberFormat="0" applyFill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95" fillId="0" borderId="19" applyNumberFormat="0" applyFill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82" fillId="41" borderId="14" applyNumberFormat="0" applyAlignment="0" applyProtection="0"/>
    <xf numFmtId="0" fontId="85" fillId="54" borderId="15" applyNumberForma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43" fillId="0" borderId="18" applyNumberFormat="0" applyFill="0" applyAlignment="0" applyProtection="0"/>
    <xf numFmtId="0" fontId="86" fillId="0" borderId="19" applyNumberFormat="0" applyFill="0" applyAlignment="0" applyProtection="0"/>
    <xf numFmtId="0" fontId="85" fillId="54" borderId="15" applyNumberFormat="0" applyAlignment="0" applyProtection="0"/>
    <xf numFmtId="0" fontId="40" fillId="54" borderId="14" applyNumberFormat="0" applyAlignment="0" applyProtection="0"/>
    <xf numFmtId="0" fontId="82" fillId="41" borderId="14" applyNumberFormat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8" fillId="41" borderId="14" applyNumberForma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78" fillId="54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94" fillId="0" borderId="18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9" fillId="54" borderId="15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3" fillId="0" borderId="18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4" fillId="0" borderId="18" applyNumberFormat="0" applyFill="0" applyAlignment="0" applyProtection="0"/>
    <xf numFmtId="0" fontId="95" fillId="0" borderId="19" applyNumberFormat="0" applyFill="0" applyAlignment="0" applyProtection="0"/>
    <xf numFmtId="0" fontId="85" fillId="54" borderId="15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9" fillId="54" borderId="15" applyNumberFormat="0" applyAlignment="0" applyProtection="0"/>
    <xf numFmtId="0" fontId="82" fillId="41" borderId="14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4" fillId="0" borderId="18" applyNumberFormat="0" applyFill="0" applyAlignment="0" applyProtection="0"/>
    <xf numFmtId="0" fontId="95" fillId="0" borderId="19" applyNumberFormat="0" applyFill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4" fillId="0" borderId="18" applyNumberFormat="0" applyFill="0" applyAlignment="0" applyProtection="0"/>
    <xf numFmtId="0" fontId="95" fillId="0" borderId="19" applyNumberFormat="0" applyFill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86" fillId="0" borderId="19" applyNumberFormat="0" applyFill="0" applyAlignment="0" applyProtection="0"/>
    <xf numFmtId="0" fontId="43" fillId="0" borderId="18" applyNumberFormat="0" applyFill="0" applyAlignment="0" applyProtection="0"/>
    <xf numFmtId="0" fontId="82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5" fillId="57" borderId="21" applyNumberFormat="0" applyFont="0" applyAlignment="0" applyProtection="0"/>
    <xf numFmtId="0" fontId="4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94" fillId="0" borderId="18" applyNumberFormat="0" applyFill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94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94" fillId="0" borderId="18" applyNumberFormat="0" applyFill="0" applyAlignment="0" applyProtection="0"/>
    <xf numFmtId="0" fontId="94" fillId="0" borderId="18" applyNumberFormat="0" applyFill="0" applyAlignment="0" applyProtection="0"/>
    <xf numFmtId="0" fontId="43" fillId="0" borderId="18" applyNumberFormat="0" applyFill="0" applyAlignment="0" applyProtection="0"/>
    <xf numFmtId="0" fontId="94" fillId="0" borderId="18" applyNumberFormat="0" applyFill="0" applyAlignment="0" applyProtection="0"/>
    <xf numFmtId="0" fontId="43" fillId="0" borderId="18" applyNumberFormat="0" applyFill="0" applyAlignment="0" applyProtection="0"/>
    <xf numFmtId="0" fontId="94" fillId="0" borderId="18" applyNumberFormat="0" applyFill="0" applyAlignment="0" applyProtection="0"/>
    <xf numFmtId="0" fontId="17" fillId="0" borderId="0"/>
    <xf numFmtId="0" fontId="103" fillId="5" borderId="0" applyNumberFormat="0" applyBorder="0" applyAlignment="0" applyProtection="0"/>
    <xf numFmtId="0" fontId="104" fillId="6" borderId="0" applyNumberFormat="0" applyBorder="0" applyAlignment="0" applyProtection="0"/>
    <xf numFmtId="0" fontId="105" fillId="7" borderId="0" applyNumberFormat="0" applyBorder="0" applyAlignment="0" applyProtection="0"/>
    <xf numFmtId="0" fontId="106" fillId="8" borderId="8" applyNumberFormat="0" applyAlignment="0" applyProtection="0"/>
    <xf numFmtId="0" fontId="107" fillId="9" borderId="9" applyNumberFormat="0" applyAlignment="0" applyProtection="0"/>
    <xf numFmtId="0" fontId="108" fillId="9" borderId="8" applyNumberFormat="0" applyAlignment="0" applyProtection="0"/>
    <xf numFmtId="0" fontId="109" fillId="0" borderId="10" applyNumberFormat="0" applyFill="0" applyAlignment="0" applyProtection="0"/>
    <xf numFmtId="0" fontId="110" fillId="10" borderId="11" applyNumberFormat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13" applyNumberFormat="0" applyFill="0" applyAlignment="0" applyProtection="0"/>
    <xf numFmtId="0" fontId="114" fillId="12" borderId="0" applyNumberFormat="0" applyBorder="0" applyAlignment="0" applyProtection="0"/>
    <xf numFmtId="0" fontId="114" fillId="16" borderId="0" applyNumberFormat="0" applyBorder="0" applyAlignment="0" applyProtection="0"/>
    <xf numFmtId="0" fontId="114" fillId="20" borderId="0" applyNumberFormat="0" applyBorder="0" applyAlignment="0" applyProtection="0"/>
    <xf numFmtId="0" fontId="114" fillId="24" borderId="0" applyNumberFormat="0" applyBorder="0" applyAlignment="0" applyProtection="0"/>
    <xf numFmtId="0" fontId="114" fillId="28" borderId="0" applyNumberFormat="0" applyBorder="0" applyAlignment="0" applyProtection="0"/>
    <xf numFmtId="0" fontId="114" fillId="32" borderId="0" applyNumberFormat="0" applyBorder="0" applyAlignment="0" applyProtection="0"/>
    <xf numFmtId="0" fontId="17" fillId="0" borderId="0"/>
    <xf numFmtId="0" fontId="17" fillId="11" borderId="12" applyNumberFormat="0" applyFont="0" applyAlignment="0" applyProtection="0"/>
    <xf numFmtId="0" fontId="74" fillId="41" borderId="0" applyNumberFormat="0" applyBorder="0" applyAlignment="0" applyProtection="0"/>
    <xf numFmtId="0" fontId="76" fillId="43" borderId="0" applyNumberFormat="0" applyBorder="0" applyAlignment="0" applyProtection="0"/>
    <xf numFmtId="0" fontId="74" fillId="40" borderId="0" applyNumberFormat="0" applyBorder="0" applyAlignment="0" applyProtection="0"/>
    <xf numFmtId="0" fontId="15" fillId="0" borderId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2" borderId="0" applyNumberFormat="0" applyBorder="0" applyAlignment="0" applyProtection="0"/>
    <xf numFmtId="0" fontId="36" fillId="56" borderId="0" applyNumberFormat="0" applyBorder="0" applyAlignment="0" applyProtection="0"/>
    <xf numFmtId="0" fontId="76" fillId="49" borderId="0" applyNumberFormat="0" applyBorder="0" applyAlignment="0" applyProtection="0"/>
    <xf numFmtId="0" fontId="36" fillId="56" borderId="0" applyNumberFormat="0" applyBorder="0" applyAlignment="0" applyProtection="0"/>
    <xf numFmtId="0" fontId="76" fillId="47" borderId="0" applyNumberFormat="0" applyBorder="0" applyAlignment="0" applyProtection="0"/>
    <xf numFmtId="0" fontId="37" fillId="42" borderId="0" applyNumberFormat="0" applyBorder="0" applyAlignment="0" applyProtection="0"/>
    <xf numFmtId="0" fontId="76" fillId="44" borderId="0" applyNumberFormat="0" applyBorder="0" applyAlignment="0" applyProtection="0"/>
    <xf numFmtId="0" fontId="37" fillId="42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6" borderId="0" applyNumberFormat="0" applyBorder="0" applyAlignment="0" applyProtection="0"/>
    <xf numFmtId="0" fontId="76" fillId="46" borderId="0" applyNumberFormat="0" applyBorder="0" applyAlignment="0" applyProtection="0"/>
    <xf numFmtId="0" fontId="37" fillId="56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74" fillId="45" borderId="0" applyNumberFormat="0" applyBorder="0" applyAlignment="0" applyProtection="0"/>
    <xf numFmtId="0" fontId="74" fillId="39" borderId="0" applyNumberFormat="0" applyBorder="0" applyAlignment="0" applyProtection="0"/>
    <xf numFmtId="0" fontId="74" fillId="44" borderId="0" applyNumberFormat="0" applyBorder="0" applyAlignment="0" applyProtection="0"/>
    <xf numFmtId="0" fontId="74" fillId="43" borderId="0" applyNumberFormat="0" applyBorder="0" applyAlignment="0" applyProtection="0"/>
    <xf numFmtId="0" fontId="74" fillId="42" borderId="0" applyNumberFormat="0" applyBorder="0" applyAlignment="0" applyProtection="0"/>
    <xf numFmtId="0" fontId="5" fillId="57" borderId="21" applyNumberFormat="0" applyFont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0" borderId="0" applyNumberFormat="0" applyBorder="0" applyAlignment="0" applyProtection="0"/>
    <xf numFmtId="0" fontId="37" fillId="48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1" borderId="0" applyNumberFormat="0" applyBorder="0" applyAlignment="0" applyProtection="0"/>
    <xf numFmtId="0" fontId="37" fillId="53" borderId="0" applyNumberFormat="0" applyBorder="0" applyAlignment="0" applyProtection="0"/>
    <xf numFmtId="0" fontId="37" fillId="52" borderId="0" applyNumberFormat="0" applyBorder="0" applyAlignment="0" applyProtection="0"/>
    <xf numFmtId="0" fontId="37" fillId="55" borderId="0" applyNumberFormat="0" applyBorder="0" applyAlignment="0" applyProtection="0"/>
    <xf numFmtId="0" fontId="37" fillId="52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45" borderId="0" applyNumberFormat="0" applyBorder="0" applyAlignment="0" applyProtection="0"/>
    <xf numFmtId="0" fontId="37" fillId="47" borderId="0" applyNumberFormat="0" applyBorder="0" applyAlignment="0" applyProtection="0"/>
    <xf numFmtId="0" fontId="37" fillId="59" borderId="0" applyNumberFormat="0" applyBorder="0" applyAlignment="0" applyProtection="0"/>
    <xf numFmtId="0" fontId="37" fillId="48" borderId="0" applyNumberFormat="0" applyBorder="0" applyAlignment="0" applyProtection="0"/>
    <xf numFmtId="0" fontId="74" fillId="39" borderId="0" applyNumberFormat="0" applyBorder="0" applyAlignment="0" applyProtection="0"/>
    <xf numFmtId="0" fontId="37" fillId="50" borderId="0" applyNumberFormat="0" applyBorder="0" applyAlignment="0" applyProtection="0"/>
    <xf numFmtId="0" fontId="37" fillId="48" borderId="0" applyNumberFormat="0" applyBorder="0" applyAlignment="0" applyProtection="0"/>
    <xf numFmtId="0" fontId="37" fillId="53" borderId="0" applyNumberFormat="0" applyBorder="0" applyAlignment="0" applyProtection="0"/>
    <xf numFmtId="0" fontId="74" fillId="38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8" fillId="41" borderId="14" applyNumberFormat="0" applyAlignment="0" applyProtection="0"/>
    <xf numFmtId="0" fontId="74" fillId="36" borderId="0" applyNumberFormat="0" applyBorder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15" fillId="0" borderId="0"/>
    <xf numFmtId="0" fontId="15" fillId="0" borderId="0"/>
    <xf numFmtId="0" fontId="115" fillId="0" borderId="25" applyNumberFormat="0" applyFill="0" applyAlignment="0" applyProtection="0"/>
    <xf numFmtId="0" fontId="115" fillId="0" borderId="25" applyNumberFormat="0" applyFill="0" applyAlignment="0" applyProtection="0"/>
    <xf numFmtId="0" fontId="120" fillId="0" borderId="25" applyNumberFormat="0" applyFill="0" applyAlignment="0" applyProtection="0"/>
    <xf numFmtId="0" fontId="41" fillId="0" borderId="16" applyNumberFormat="0" applyFill="0" applyAlignment="0" applyProtection="0"/>
    <xf numFmtId="0" fontId="115" fillId="0" borderId="25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21" fillId="0" borderId="26" applyNumberFormat="0" applyFill="0" applyAlignment="0" applyProtection="0"/>
    <xf numFmtId="0" fontId="42" fillId="0" borderId="17" applyNumberFormat="0" applyFill="0" applyAlignment="0" applyProtection="0"/>
    <xf numFmtId="0" fontId="116" fillId="0" borderId="17" applyNumberFormat="0" applyFill="0" applyAlignment="0" applyProtection="0"/>
    <xf numFmtId="0" fontId="117" fillId="0" borderId="27" applyNumberFormat="0" applyFill="0" applyAlignment="0" applyProtection="0"/>
    <xf numFmtId="0" fontId="117" fillId="0" borderId="27" applyNumberFormat="0" applyFill="0" applyAlignment="0" applyProtection="0"/>
    <xf numFmtId="0" fontId="122" fillId="0" borderId="28" applyNumberFormat="0" applyFill="0" applyAlignment="0" applyProtection="0"/>
    <xf numFmtId="0" fontId="43" fillId="0" borderId="18" applyNumberFormat="0" applyFill="0" applyAlignment="0" applyProtection="0"/>
    <xf numFmtId="0" fontId="117" fillId="0" borderId="27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45" fillId="51" borderId="20" applyNumberFormat="0" applyAlignment="0" applyProtection="0"/>
    <xf numFmtId="0" fontId="45" fillId="51" borderId="20" applyNumberFormat="0" applyAlignment="0" applyProtection="0"/>
    <xf numFmtId="0" fontId="45" fillId="55" borderId="20" applyNumberFormat="0" applyAlignment="0" applyProtection="0"/>
    <xf numFmtId="0" fontId="45" fillId="51" borderId="20" applyNumberFormat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5" fillId="0" borderId="0"/>
    <xf numFmtId="0" fontId="36" fillId="0" borderId="0"/>
    <xf numFmtId="0" fontId="124" fillId="0" borderId="0"/>
    <xf numFmtId="0" fontId="5" fillId="0" borderId="0"/>
    <xf numFmtId="0" fontId="17" fillId="0" borderId="0"/>
    <xf numFmtId="0" fontId="15" fillId="0" borderId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36" fillId="57" borderId="21" applyNumberFormat="0" applyFont="0" applyAlignment="0" applyProtection="0"/>
    <xf numFmtId="0" fontId="15" fillId="57" borderId="21" applyNumberFormat="0" applyFont="0" applyAlignment="0" applyProtection="0"/>
    <xf numFmtId="0" fontId="15" fillId="0" borderId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17" fillId="0" borderId="0"/>
    <xf numFmtId="0" fontId="15" fillId="0" borderId="0"/>
    <xf numFmtId="0" fontId="5" fillId="57" borderId="21" applyNumberFormat="0" applyFont="0" applyAlignment="0" applyProtection="0"/>
    <xf numFmtId="0" fontId="37" fillId="48" borderId="0" applyNumberFormat="0" applyBorder="0" applyAlignment="0" applyProtection="0"/>
    <xf numFmtId="0" fontId="37" fillId="53" borderId="0" applyNumberFormat="0" applyBorder="0" applyAlignment="0" applyProtection="0"/>
    <xf numFmtId="0" fontId="37" fillId="52" borderId="0" applyNumberFormat="0" applyBorder="0" applyAlignment="0" applyProtection="0"/>
    <xf numFmtId="0" fontId="37" fillId="59" borderId="0" applyNumberFormat="0" applyBorder="0" applyAlignment="0" applyProtection="0"/>
    <xf numFmtId="0" fontId="37" fillId="48" borderId="0" applyNumberFormat="0" applyBorder="0" applyAlignment="0" applyProtection="0"/>
    <xf numFmtId="0" fontId="37" fillId="53" borderId="0" applyNumberFormat="0" applyBorder="0" applyAlignment="0" applyProtection="0"/>
    <xf numFmtId="0" fontId="38" fillId="41" borderId="14" applyNumberFormat="0" applyAlignment="0" applyProtection="0"/>
    <xf numFmtId="0" fontId="39" fillId="58" borderId="15" applyNumberFormat="0" applyAlignment="0" applyProtection="0"/>
    <xf numFmtId="0" fontId="40" fillId="58" borderId="14" applyNumberFormat="0" applyAlignment="0" applyProtection="0"/>
    <xf numFmtId="0" fontId="15" fillId="0" borderId="0"/>
    <xf numFmtId="0" fontId="115" fillId="0" borderId="25" applyNumberFormat="0" applyFill="0" applyAlignment="0" applyProtection="0"/>
    <xf numFmtId="0" fontId="116" fillId="0" borderId="17" applyNumberFormat="0" applyFill="0" applyAlignment="0" applyProtection="0"/>
    <xf numFmtId="0" fontId="117" fillId="0" borderId="27" applyNumberFormat="0" applyFill="0" applyAlignment="0" applyProtection="0"/>
    <xf numFmtId="0" fontId="117" fillId="0" borderId="0" applyNumberFormat="0" applyFill="0" applyBorder="0" applyAlignment="0" applyProtection="0"/>
    <xf numFmtId="0" fontId="44" fillId="0" borderId="29" applyNumberFormat="0" applyFill="0" applyAlignment="0" applyProtection="0"/>
    <xf numFmtId="0" fontId="45" fillId="51" borderId="20" applyNumberFormat="0" applyAlignment="0" applyProtection="0"/>
    <xf numFmtId="0" fontId="118" fillId="0" borderId="0" applyNumberFormat="0" applyFill="0" applyBorder="0" applyAlignment="0" applyProtection="0"/>
    <xf numFmtId="0" fontId="47" fillId="56" borderId="0" applyNumberFormat="0" applyBorder="0" applyAlignment="0" applyProtection="0"/>
    <xf numFmtId="0" fontId="5" fillId="0" borderId="0"/>
    <xf numFmtId="0" fontId="17" fillId="0" borderId="0"/>
    <xf numFmtId="0" fontId="48" fillId="37" borderId="0" applyNumberFormat="0" applyBorder="0" applyAlignment="0" applyProtection="0"/>
    <xf numFmtId="0" fontId="49" fillId="0" borderId="0" applyNumberFormat="0" applyFill="0" applyBorder="0" applyAlignment="0" applyProtection="0"/>
    <xf numFmtId="0" fontId="15" fillId="57" borderId="21" applyNumberFormat="0" applyFont="0" applyAlignment="0" applyProtection="0"/>
    <xf numFmtId="0" fontId="5" fillId="57" borderId="21" applyNumberFormat="0" applyFont="0" applyAlignment="0" applyProtection="0"/>
    <xf numFmtId="0" fontId="15" fillId="0" borderId="0"/>
    <xf numFmtId="0" fontId="50" fillId="0" borderId="22" applyNumberFormat="0" applyFill="0" applyAlignment="0" applyProtection="0"/>
    <xf numFmtId="0" fontId="119" fillId="0" borderId="0" applyNumberFormat="0" applyFill="0" applyBorder="0" applyAlignment="0" applyProtection="0"/>
    <xf numFmtId="0" fontId="52" fillId="38" borderId="0" applyNumberFormat="0" applyBorder="0" applyAlignment="0" applyProtection="0"/>
    <xf numFmtId="0" fontId="5" fillId="0" borderId="0"/>
    <xf numFmtId="0" fontId="5" fillId="57" borderId="21" applyNumberFormat="0" applyFont="0" applyAlignment="0" applyProtection="0"/>
    <xf numFmtId="0" fontId="5" fillId="0" borderId="0"/>
    <xf numFmtId="0" fontId="5" fillId="57" borderId="21" applyNumberFormat="0" applyFont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5" fillId="0" borderId="0"/>
    <xf numFmtId="0" fontId="1" fillId="0" borderId="0"/>
    <xf numFmtId="0" fontId="125" fillId="0" borderId="0"/>
    <xf numFmtId="0" fontId="126" fillId="0" borderId="0"/>
    <xf numFmtId="0" fontId="127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36" fillId="0" borderId="0"/>
    <xf numFmtId="0" fontId="37" fillId="55" borderId="0" applyNumberFormat="0" applyBorder="0" applyAlignment="0" applyProtection="0"/>
    <xf numFmtId="0" fontId="37" fillId="45" borderId="0" applyNumberFormat="0" applyBorder="0" applyAlignment="0" applyProtection="0"/>
    <xf numFmtId="0" fontId="37" fillId="50" borderId="0" applyNumberFormat="0" applyBorder="0" applyAlignment="0" applyProtection="0"/>
    <xf numFmtId="0" fontId="37" fillId="52" borderId="0" applyNumberFormat="0" applyBorder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120" fillId="0" borderId="25" applyNumberFormat="0" applyFill="0" applyAlignment="0" applyProtection="0"/>
    <xf numFmtId="0" fontId="121" fillId="0" borderId="26" applyNumberFormat="0" applyFill="0" applyAlignment="0" applyProtection="0"/>
    <xf numFmtId="0" fontId="122" fillId="0" borderId="28" applyNumberFormat="0" applyFill="0" applyAlignment="0" applyProtection="0"/>
    <xf numFmtId="0" fontId="122" fillId="0" borderId="0" applyNumberFormat="0" applyFill="0" applyBorder="0" applyAlignment="0" applyProtection="0"/>
    <xf numFmtId="0" fontId="45" fillId="55" borderId="20" applyNumberFormat="0" applyAlignment="0" applyProtection="0"/>
    <xf numFmtId="0" fontId="123" fillId="0" borderId="0" applyNumberFormat="0" applyFill="0" applyBorder="0" applyAlignment="0" applyProtection="0"/>
    <xf numFmtId="0" fontId="36" fillId="57" borderId="21" applyNumberFormat="0" applyFont="0" applyAlignment="0" applyProtection="0"/>
    <xf numFmtId="9" fontId="36" fillId="0" borderId="0" applyFont="0" applyFill="0" applyBorder="0" applyAlignment="0" applyProtection="0"/>
    <xf numFmtId="0" fontId="51" fillId="0" borderId="0" applyNumberFormat="0" applyFill="0" applyBorder="0" applyAlignment="0" applyProtection="0"/>
    <xf numFmtId="169" fontId="36" fillId="0" borderId="0" applyFont="0" applyFill="0" applyBorder="0" applyAlignment="0" applyProtection="0"/>
    <xf numFmtId="0" fontId="15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8" applyNumberFormat="0" applyAlignment="0" applyProtection="0"/>
    <xf numFmtId="0" fontId="28" fillId="9" borderId="9" applyNumberFormat="0" applyAlignment="0" applyProtection="0"/>
    <xf numFmtId="0" fontId="29" fillId="9" borderId="8" applyNumberFormat="0" applyAlignment="0" applyProtection="0"/>
    <xf numFmtId="0" fontId="30" fillId="0" borderId="10" applyNumberFormat="0" applyFill="0" applyAlignment="0" applyProtection="0"/>
    <xf numFmtId="0" fontId="31" fillId="10" borderId="11" applyNumberFormat="0" applyAlignment="0" applyProtection="0"/>
    <xf numFmtId="0" fontId="32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3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8" fillId="0" borderId="0"/>
    <xf numFmtId="0" fontId="26" fillId="7" borderId="0" applyNumberFormat="0" applyBorder="0" applyAlignment="0" applyProtection="0"/>
    <xf numFmtId="0" fontId="27" fillId="8" borderId="8" applyNumberFormat="0" applyAlignment="0" applyProtection="0"/>
    <xf numFmtId="0" fontId="29" fillId="9" borderId="8" applyNumberFormat="0" applyAlignment="0" applyProtection="0"/>
    <xf numFmtId="0" fontId="21" fillId="0" borderId="5" applyNumberFormat="0" applyFill="0" applyAlignment="0" applyProtection="0"/>
    <xf numFmtId="9" fontId="1" fillId="0" borderId="0" applyFont="0" applyFill="0" applyBorder="0" applyAlignment="0" applyProtection="0"/>
    <xf numFmtId="0" fontId="30" fillId="0" borderId="10" applyNumberFormat="0" applyFill="0" applyAlignment="0" applyProtection="0"/>
    <xf numFmtId="0" fontId="23" fillId="0" borderId="7" applyNumberFormat="0" applyFill="0" applyAlignment="0" applyProtection="0"/>
    <xf numFmtId="0" fontId="22" fillId="0" borderId="6" applyNumberFormat="0" applyFill="0" applyAlignment="0" applyProtection="0"/>
    <xf numFmtId="0" fontId="1" fillId="0" borderId="0"/>
    <xf numFmtId="0" fontId="36" fillId="0" borderId="0"/>
    <xf numFmtId="0" fontId="28" fillId="9" borderId="9" applyNumberFormat="0" applyAlignment="0" applyProtection="0"/>
    <xf numFmtId="0" fontId="2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34" fillId="20" borderId="0" applyNumberFormat="0" applyBorder="0" applyAlignment="0" applyProtection="0"/>
    <xf numFmtId="0" fontId="34" fillId="16" borderId="0" applyNumberFormat="0" applyBorder="0" applyAlignment="0" applyProtection="0"/>
    <xf numFmtId="0" fontId="1" fillId="13" borderId="0" applyNumberFormat="0" applyBorder="0" applyAlignment="0" applyProtection="0"/>
    <xf numFmtId="0" fontId="34" fillId="19" borderId="0" applyNumberFormat="0" applyBorder="0" applyAlignment="0" applyProtection="0"/>
    <xf numFmtId="0" fontId="1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1" fillId="26" borderId="0" applyNumberFormat="0" applyBorder="0" applyAlignment="0" applyProtection="0"/>
    <xf numFmtId="0" fontId="33" fillId="0" borderId="0" applyNumberFormat="0" applyFill="0" applyBorder="0" applyAlignment="0" applyProtection="0"/>
    <xf numFmtId="0" fontId="34" fillId="2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2" borderId="0" applyNumberFormat="0" applyBorder="0" applyAlignment="0" applyProtection="0"/>
    <xf numFmtId="0" fontId="34" fillId="12" borderId="0" applyNumberFormat="0" applyBorder="0" applyAlignment="0" applyProtection="0"/>
    <xf numFmtId="0" fontId="2" fillId="0" borderId="13" applyNumberFormat="0" applyFill="0" applyAlignment="0" applyProtection="0"/>
    <xf numFmtId="0" fontId="1" fillId="29" borderId="0" applyNumberFormat="0" applyBorder="0" applyAlignment="0" applyProtection="0"/>
    <xf numFmtId="0" fontId="1" fillId="18" borderId="0" applyNumberFormat="0" applyBorder="0" applyAlignment="0" applyProtection="0"/>
    <xf numFmtId="0" fontId="34" fillId="24" borderId="0" applyNumberFormat="0" applyBorder="0" applyAlignment="0" applyProtection="0"/>
    <xf numFmtId="0" fontId="34" fillId="27" borderId="0" applyNumberFormat="0" applyBorder="0" applyAlignment="0" applyProtection="0"/>
    <xf numFmtId="0" fontId="25" fillId="6" borderId="0" applyNumberFormat="0" applyBorder="0" applyAlignment="0" applyProtection="0"/>
    <xf numFmtId="0" fontId="1" fillId="21" borderId="0" applyNumberFormat="0" applyBorder="0" applyAlignment="0" applyProtection="0"/>
    <xf numFmtId="0" fontId="31" fillId="10" borderId="11" applyNumberFormat="0" applyAlignment="0" applyProtection="0"/>
    <xf numFmtId="0" fontId="34" fillId="15" borderId="0" applyNumberFormat="0" applyBorder="0" applyAlignment="0" applyProtection="0"/>
    <xf numFmtId="0" fontId="34" fillId="23" borderId="0" applyNumberFormat="0" applyBorder="0" applyAlignment="0" applyProtection="0"/>
    <xf numFmtId="0" fontId="1" fillId="11" borderId="12" applyNumberFormat="0" applyFont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7" fillId="48" borderId="0" applyNumberFormat="0" applyBorder="0" applyAlignment="0" applyProtection="0"/>
    <xf numFmtId="0" fontId="37" fillId="53" borderId="0" applyNumberFormat="0" applyBorder="0" applyAlignment="0" applyProtection="0"/>
    <xf numFmtId="0" fontId="44" fillId="0" borderId="29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34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1" borderId="0" applyNumberFormat="0" applyBorder="0" applyAlignment="0" applyProtection="0"/>
    <xf numFmtId="0" fontId="34" fillId="27" borderId="0" applyNumberFormat="0" applyBorder="0" applyAlignment="0" applyProtection="0"/>
    <xf numFmtId="0" fontId="1" fillId="2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1" fillId="22" borderId="0" applyNumberFormat="0" applyBorder="0" applyAlignment="0" applyProtection="0"/>
    <xf numFmtId="0" fontId="34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7" borderId="0" applyNumberFormat="0" applyBorder="0" applyAlignment="0" applyProtection="0"/>
    <xf numFmtId="0" fontId="34" fillId="27" borderId="0" applyNumberFormat="0" applyBorder="0" applyAlignment="0" applyProtection="0"/>
    <xf numFmtId="0" fontId="34" fillId="23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4" fillId="23" borderId="0" applyNumberFormat="0" applyBorder="0" applyAlignment="0" applyProtection="0"/>
    <xf numFmtId="0" fontId="1" fillId="33" borderId="0" applyNumberFormat="0" applyBorder="0" applyAlignment="0" applyProtection="0"/>
    <xf numFmtId="0" fontId="34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1" fillId="14" borderId="0" applyNumberFormat="0" applyBorder="0" applyAlignment="0" applyProtection="0"/>
    <xf numFmtId="0" fontId="34" fillId="19" borderId="0" applyNumberFormat="0" applyBorder="0" applyAlignment="0" applyProtection="0"/>
    <xf numFmtId="0" fontId="1" fillId="34" borderId="0" applyNumberFormat="0" applyBorder="0" applyAlignment="0" applyProtection="0"/>
    <xf numFmtId="0" fontId="34" fillId="3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34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25" borderId="0" applyNumberFormat="0" applyBorder="0" applyAlignment="0" applyProtection="0"/>
    <xf numFmtId="0" fontId="34" fillId="31" borderId="0" applyNumberFormat="0" applyBorder="0" applyAlignment="0" applyProtection="0"/>
    <xf numFmtId="0" fontId="34" fillId="27" borderId="0" applyNumberFormat="0" applyBorder="0" applyAlignment="0" applyProtection="0"/>
    <xf numFmtId="0" fontId="34" fillId="15" borderId="0" applyNumberFormat="0" applyBorder="0" applyAlignment="0" applyProtection="0"/>
    <xf numFmtId="0" fontId="34" fillId="35" borderId="0" applyNumberFormat="0" applyBorder="0" applyAlignment="0" applyProtection="0"/>
    <xf numFmtId="0" fontId="1" fillId="29" borderId="0" applyNumberFormat="0" applyBorder="0" applyAlignment="0" applyProtection="0"/>
    <xf numFmtId="0" fontId="1" fillId="26" borderId="0" applyNumberFormat="0" applyBorder="0" applyAlignment="0" applyProtection="0"/>
    <xf numFmtId="0" fontId="34" fillId="23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28" fillId="0" borderId="0"/>
    <xf numFmtId="0" fontId="17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8" applyNumberFormat="0" applyAlignment="0" applyProtection="0"/>
    <xf numFmtId="0" fontId="28" fillId="9" borderId="9" applyNumberFormat="0" applyAlignment="0" applyProtection="0"/>
    <xf numFmtId="0" fontId="29" fillId="9" borderId="8" applyNumberFormat="0" applyAlignment="0" applyProtection="0"/>
    <xf numFmtId="0" fontId="30" fillId="0" borderId="10" applyNumberFormat="0" applyFill="0" applyAlignment="0" applyProtection="0"/>
    <xf numFmtId="0" fontId="31" fillId="10" borderId="11" applyNumberFormat="0" applyAlignment="0" applyProtection="0"/>
    <xf numFmtId="0" fontId="32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3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8" fillId="0" borderId="0"/>
    <xf numFmtId="0" fontId="34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8" applyNumberFormat="0" applyAlignment="0" applyProtection="0"/>
    <xf numFmtId="0" fontId="28" fillId="9" borderId="9" applyNumberFormat="0" applyAlignment="0" applyProtection="0"/>
    <xf numFmtId="0" fontId="29" fillId="9" borderId="8" applyNumberFormat="0" applyAlignment="0" applyProtection="0"/>
    <xf numFmtId="0" fontId="30" fillId="0" borderId="10" applyNumberFormat="0" applyFill="0" applyAlignment="0" applyProtection="0"/>
    <xf numFmtId="0" fontId="31" fillId="10" borderId="11" applyNumberFormat="0" applyAlignment="0" applyProtection="0"/>
    <xf numFmtId="0" fontId="32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3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5" borderId="0" applyNumberFormat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0" fontId="5" fillId="0" borderId="0"/>
    <xf numFmtId="0" fontId="17" fillId="0" borderId="0"/>
    <xf numFmtId="9" fontId="1" fillId="0" borderId="0" applyFont="0" applyFill="0" applyBorder="0" applyAlignment="0" applyProtection="0"/>
    <xf numFmtId="0" fontId="129" fillId="0" borderId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8" applyNumberFormat="0" applyAlignment="0" applyProtection="0"/>
    <xf numFmtId="0" fontId="28" fillId="9" borderId="9" applyNumberFormat="0" applyAlignment="0" applyProtection="0"/>
    <xf numFmtId="0" fontId="29" fillId="9" borderId="8" applyNumberFormat="0" applyAlignment="0" applyProtection="0"/>
    <xf numFmtId="0" fontId="30" fillId="0" borderId="10" applyNumberFormat="0" applyFill="0" applyAlignment="0" applyProtection="0"/>
    <xf numFmtId="0" fontId="31" fillId="10" borderId="11" applyNumberFormat="0" applyAlignment="0" applyProtection="0"/>
    <xf numFmtId="0" fontId="32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3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34" fillId="12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165" fontId="1" fillId="0" borderId="0" applyFont="0" applyFill="0" applyBorder="0" applyAlignment="0" applyProtection="0"/>
    <xf numFmtId="0" fontId="5" fillId="0" borderId="0"/>
    <xf numFmtId="0" fontId="17" fillId="0" borderId="0"/>
    <xf numFmtId="0" fontId="15" fillId="0" borderId="0"/>
    <xf numFmtId="0" fontId="36" fillId="58" borderId="0" applyNumberFormat="0" applyBorder="0" applyAlignment="0" applyProtection="0"/>
    <xf numFmtId="0" fontId="36" fillId="41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54" borderId="0" applyNumberFormat="0" applyBorder="0" applyAlignment="0" applyProtection="0"/>
    <xf numFmtId="0" fontId="36" fillId="43" borderId="0" applyNumberFormat="0" applyBorder="0" applyAlignment="0" applyProtection="0"/>
    <xf numFmtId="0" fontId="36" fillId="56" borderId="0" applyNumberFormat="0" applyBorder="0" applyAlignment="0" applyProtection="0"/>
    <xf numFmtId="0" fontId="36" fillId="54" borderId="0" applyNumberFormat="0" applyBorder="0" applyAlignment="0" applyProtection="0"/>
    <xf numFmtId="0" fontId="36" fillId="42" borderId="0" applyNumberFormat="0" applyBorder="0" applyAlignment="0" applyProtection="0"/>
    <xf numFmtId="0" fontId="36" fillId="41" borderId="0" applyNumberFormat="0" applyBorder="0" applyAlignment="0" applyProtection="0"/>
    <xf numFmtId="0" fontId="37" fillId="48" borderId="0" applyNumberFormat="0" applyBorder="0" applyAlignment="0" applyProtection="0"/>
    <xf numFmtId="0" fontId="37" fillId="43" borderId="0" applyNumberFormat="0" applyBorder="0" applyAlignment="0" applyProtection="0"/>
    <xf numFmtId="0" fontId="37" fillId="56" borderId="0" applyNumberFormat="0" applyBorder="0" applyAlignment="0" applyProtection="0"/>
    <xf numFmtId="0" fontId="37" fillId="54" borderId="0" applyNumberFormat="0" applyBorder="0" applyAlignment="0" applyProtection="0"/>
    <xf numFmtId="0" fontId="37" fillId="48" borderId="0" applyNumberFormat="0" applyBorder="0" applyAlignment="0" applyProtection="0"/>
    <xf numFmtId="0" fontId="37" fillId="41" borderId="0" applyNumberFormat="0" applyBorder="0" applyAlignment="0" applyProtection="0"/>
    <xf numFmtId="0" fontId="37" fillId="48" borderId="0" applyNumberFormat="0" applyBorder="0" applyAlignment="0" applyProtection="0"/>
    <xf numFmtId="0" fontId="37" fillId="53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8" fillId="41" borderId="14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115" fillId="0" borderId="25" applyNumberFormat="0" applyFill="0" applyAlignment="0" applyProtection="0"/>
    <xf numFmtId="0" fontId="115" fillId="0" borderId="25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7" fillId="0" borderId="27" applyNumberFormat="0" applyFill="0" applyAlignment="0" applyProtection="0"/>
    <xf numFmtId="0" fontId="117" fillId="0" borderId="27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44" fillId="0" borderId="29" applyNumberFormat="0" applyFill="0" applyAlignment="0" applyProtection="0"/>
    <xf numFmtId="0" fontId="45" fillId="51" borderId="20" applyNumberFormat="0" applyAlignment="0" applyProtection="0"/>
    <xf numFmtId="0" fontId="45" fillId="51" borderId="20" applyNumberFormat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47" fillId="56" borderId="0" applyNumberFormat="0" applyBorder="0" applyAlignment="0" applyProtection="0"/>
    <xf numFmtId="0" fontId="15" fillId="0" borderId="0"/>
    <xf numFmtId="0" fontId="5" fillId="0" borderId="0"/>
    <xf numFmtId="0" fontId="15" fillId="0" borderId="0"/>
    <xf numFmtId="0" fontId="1" fillId="0" borderId="0"/>
    <xf numFmtId="0" fontId="48" fillId="37" borderId="0" applyNumberFormat="0" applyBorder="0" applyAlignment="0" applyProtection="0"/>
    <xf numFmtId="0" fontId="49" fillId="0" borderId="0" applyNumberFormat="0" applyFill="0" applyBorder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0" fillId="0" borderId="22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2" fillId="38" borderId="0" applyNumberFormat="0" applyBorder="0" applyAlignment="0" applyProtection="0"/>
    <xf numFmtId="0" fontId="36" fillId="0" borderId="0"/>
    <xf numFmtId="0" fontId="37" fillId="55" borderId="0" applyNumberFormat="0" applyBorder="0" applyAlignment="0" applyProtection="0"/>
    <xf numFmtId="0" fontId="37" fillId="45" borderId="0" applyNumberFormat="0" applyBorder="0" applyAlignment="0" applyProtection="0"/>
    <xf numFmtId="0" fontId="37" fillId="50" borderId="0" applyNumberFormat="0" applyBorder="0" applyAlignment="0" applyProtection="0"/>
    <xf numFmtId="0" fontId="37" fillId="52" borderId="0" applyNumberFormat="0" applyBorder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120" fillId="0" borderId="25" applyNumberFormat="0" applyFill="0" applyAlignment="0" applyProtection="0"/>
    <xf numFmtId="0" fontId="121" fillId="0" borderId="26" applyNumberFormat="0" applyFill="0" applyAlignment="0" applyProtection="0"/>
    <xf numFmtId="0" fontId="122" fillId="0" borderId="28" applyNumberFormat="0" applyFill="0" applyAlignment="0" applyProtection="0"/>
    <xf numFmtId="0" fontId="122" fillId="0" borderId="0" applyNumberFormat="0" applyFill="0" applyBorder="0" applyAlignment="0" applyProtection="0"/>
    <xf numFmtId="0" fontId="45" fillId="55" borderId="20" applyNumberFormat="0" applyAlignment="0" applyProtection="0"/>
    <xf numFmtId="0" fontId="123" fillId="0" borderId="0" applyNumberFormat="0" applyFill="0" applyBorder="0" applyAlignment="0" applyProtection="0"/>
    <xf numFmtId="0" fontId="36" fillId="57" borderId="21" applyNumberFormat="0" applyFont="0" applyAlignment="0" applyProtection="0"/>
    <xf numFmtId="0" fontId="51" fillId="0" borderId="0" applyNumberFormat="0" applyFill="0" applyBorder="0" applyAlignment="0" applyProtection="0"/>
    <xf numFmtId="0" fontId="17" fillId="0" borderId="0"/>
    <xf numFmtId="0" fontId="1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7" fillId="48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7" fillId="53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7" fillId="52" borderId="0" applyNumberFormat="0" applyBorder="0" applyAlignment="0" applyProtection="0"/>
    <xf numFmtId="0" fontId="34" fillId="20" borderId="0" applyNumberFormat="0" applyBorder="0" applyAlignment="0" applyProtection="0"/>
    <xf numFmtId="0" fontId="37" fillId="55" borderId="0" applyNumberFormat="0" applyBorder="0" applyAlignment="0" applyProtection="0"/>
    <xf numFmtId="0" fontId="34" fillId="20" borderId="0" applyNumberFormat="0" applyBorder="0" applyAlignment="0" applyProtection="0"/>
    <xf numFmtId="0" fontId="37" fillId="59" borderId="0" applyNumberFormat="0" applyBorder="0" applyAlignment="0" applyProtection="0"/>
    <xf numFmtId="0" fontId="34" fillId="24" borderId="0" applyNumberFormat="0" applyBorder="0" applyAlignment="0" applyProtection="0"/>
    <xf numFmtId="0" fontId="37" fillId="45" borderId="0" applyNumberFormat="0" applyBorder="0" applyAlignment="0" applyProtection="0"/>
    <xf numFmtId="0" fontId="34" fillId="24" borderId="0" applyNumberFormat="0" applyBorder="0" applyAlignment="0" applyProtection="0"/>
    <xf numFmtId="0" fontId="37" fillId="48" borderId="0" applyNumberFormat="0" applyBorder="0" applyAlignment="0" applyProtection="0"/>
    <xf numFmtId="0" fontId="34" fillId="28" borderId="0" applyNumberFormat="0" applyBorder="0" applyAlignment="0" applyProtection="0"/>
    <xf numFmtId="0" fontId="37" fillId="50" borderId="0" applyNumberFormat="0" applyBorder="0" applyAlignment="0" applyProtection="0"/>
    <xf numFmtId="0" fontId="34" fillId="28" borderId="0" applyNumberFormat="0" applyBorder="0" applyAlignment="0" applyProtection="0"/>
    <xf numFmtId="0" fontId="37" fillId="53" borderId="0" applyNumberFormat="0" applyBorder="0" applyAlignment="0" applyProtection="0"/>
    <xf numFmtId="0" fontId="34" fillId="32" borderId="0" applyNumberFormat="0" applyBorder="0" applyAlignment="0" applyProtection="0"/>
    <xf numFmtId="0" fontId="37" fillId="52" borderId="0" applyNumberFormat="0" applyBorder="0" applyAlignment="0" applyProtection="0"/>
    <xf numFmtId="0" fontId="34" fillId="32" borderId="0" applyNumberFormat="0" applyBorder="0" applyAlignment="0" applyProtection="0"/>
    <xf numFmtId="0" fontId="38" fillId="41" borderId="14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39" fillId="58" borderId="15" applyNumberFormat="0" applyAlignment="0" applyProtection="0"/>
    <xf numFmtId="0" fontId="28" fillId="9" borderId="9" applyNumberFormat="0" applyAlignment="0" applyProtection="0"/>
    <xf numFmtId="0" fontId="39" fillId="54" borderId="15" applyNumberFormat="0" applyAlignment="0" applyProtection="0"/>
    <xf numFmtId="0" fontId="28" fillId="9" borderId="9" applyNumberFormat="0" applyAlignment="0" applyProtection="0"/>
    <xf numFmtId="0" fontId="40" fillId="58" borderId="14" applyNumberFormat="0" applyAlignment="0" applyProtection="0"/>
    <xf numFmtId="0" fontId="29" fillId="9" borderId="8" applyNumberFormat="0" applyAlignment="0" applyProtection="0"/>
    <xf numFmtId="0" fontId="40" fillId="54" borderId="14" applyNumberFormat="0" applyAlignment="0" applyProtection="0"/>
    <xf numFmtId="0" fontId="29" fillId="9" borderId="8" applyNumberFormat="0" applyAlignment="0" applyProtection="0"/>
    <xf numFmtId="0" fontId="115" fillId="0" borderId="25" applyNumberFormat="0" applyFill="0" applyAlignment="0" applyProtection="0"/>
    <xf numFmtId="0" fontId="21" fillId="0" borderId="5" applyNumberFormat="0" applyFill="0" applyAlignment="0" applyProtection="0"/>
    <xf numFmtId="0" fontId="120" fillId="0" borderId="25" applyNumberFormat="0" applyFill="0" applyAlignment="0" applyProtection="0"/>
    <xf numFmtId="0" fontId="21" fillId="0" borderId="5" applyNumberFormat="0" applyFill="0" applyAlignment="0" applyProtection="0"/>
    <xf numFmtId="0" fontId="116" fillId="0" borderId="17" applyNumberFormat="0" applyFill="0" applyAlignment="0" applyProtection="0"/>
    <xf numFmtId="0" fontId="22" fillId="0" borderId="6" applyNumberFormat="0" applyFill="0" applyAlignment="0" applyProtection="0"/>
    <xf numFmtId="0" fontId="121" fillId="0" borderId="26" applyNumberFormat="0" applyFill="0" applyAlignment="0" applyProtection="0"/>
    <xf numFmtId="0" fontId="22" fillId="0" borderId="6" applyNumberFormat="0" applyFill="0" applyAlignment="0" applyProtection="0"/>
    <xf numFmtId="0" fontId="117" fillId="0" borderId="27" applyNumberFormat="0" applyFill="0" applyAlignment="0" applyProtection="0"/>
    <xf numFmtId="0" fontId="23" fillId="0" borderId="7" applyNumberFormat="0" applyFill="0" applyAlignment="0" applyProtection="0"/>
    <xf numFmtId="0" fontId="122" fillId="0" borderId="28" applyNumberFormat="0" applyFill="0" applyAlignment="0" applyProtection="0"/>
    <xf numFmtId="0" fontId="23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4" fillId="0" borderId="29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45" fillId="51" borderId="20" applyNumberFormat="0" applyAlignment="0" applyProtection="0"/>
    <xf numFmtId="0" fontId="31" fillId="10" borderId="11" applyNumberFormat="0" applyAlignment="0" applyProtection="0"/>
    <xf numFmtId="0" fontId="45" fillId="55" borderId="20" applyNumberFormat="0" applyAlignment="0" applyProtection="0"/>
    <xf numFmtId="0" fontId="31" fillId="10" borderId="11" applyNumberFormat="0" applyAlignment="0" applyProtection="0"/>
    <xf numFmtId="0" fontId="20" fillId="0" borderId="0" applyNumberFormat="0" applyFill="0" applyBorder="0" applyAlignment="0" applyProtection="0"/>
    <xf numFmtId="0" fontId="47" fillId="5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8" fillId="0" borderId="0"/>
    <xf numFmtId="0" fontId="18" fillId="0" borderId="0"/>
    <xf numFmtId="0" fontId="1" fillId="0" borderId="0"/>
    <xf numFmtId="0" fontId="36" fillId="0" borderId="0"/>
    <xf numFmtId="0" fontId="124" fillId="0" borderId="0"/>
    <xf numFmtId="0" fontId="12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8" fillId="37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4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57" borderId="21" applyNumberFormat="0" applyFont="0" applyAlignment="0" applyProtection="0"/>
    <xf numFmtId="0" fontId="1" fillId="11" borderId="12" applyNumberFormat="0" applyFont="0" applyAlignment="0" applyProtection="0"/>
    <xf numFmtId="0" fontId="36" fillId="57" borderId="21" applyNumberFormat="0" applyFont="0" applyAlignment="0" applyProtection="0"/>
    <xf numFmtId="0" fontId="1" fillId="11" borderId="1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0" borderId="22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11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52" fillId="38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6" fillId="5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6" fillId="4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6" fillId="5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6" fillId="5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6" fillId="40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6" fillId="4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6" fillId="5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6" fillId="4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6" fillId="5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6" fillId="5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6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6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7" fillId="48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7" fillId="43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7" fillId="56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7" fillId="5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7" fillId="4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7" fillId="41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4" fillId="12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4" fillId="16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4" fillId="20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4" fillId="2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4" fillId="28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4" fillId="32" borderId="0" applyNumberFormat="0" applyBorder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27" fillId="8" borderId="8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4" borderId="15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4" borderId="15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4" borderId="15" applyNumberFormat="0" applyAlignment="0" applyProtection="0"/>
    <xf numFmtId="0" fontId="39" fillId="58" borderId="15" applyNumberFormat="0" applyAlignment="0" applyProtection="0"/>
    <xf numFmtId="0" fontId="28" fillId="9" borderId="9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4" borderId="14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4" borderId="14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4" borderId="14" applyNumberFormat="0" applyAlignment="0" applyProtection="0"/>
    <xf numFmtId="0" fontId="40" fillId="58" borderId="14" applyNumberFormat="0" applyAlignment="0" applyProtection="0"/>
    <xf numFmtId="0" fontId="29" fillId="9" borderId="8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15" fillId="0" borderId="25" applyNumberFormat="0" applyFill="0" applyAlignment="0" applyProtection="0"/>
    <xf numFmtId="0" fontId="115" fillId="0" borderId="25" applyNumberFormat="0" applyFill="0" applyAlignment="0" applyProtection="0"/>
    <xf numFmtId="0" fontId="115" fillId="0" borderId="25" applyNumberFormat="0" applyFill="0" applyAlignment="0" applyProtection="0"/>
    <xf numFmtId="0" fontId="115" fillId="0" borderId="25" applyNumberFormat="0" applyFill="0" applyAlignment="0" applyProtection="0"/>
    <xf numFmtId="0" fontId="115" fillId="0" borderId="25" applyNumberFormat="0" applyFill="0" applyAlignment="0" applyProtection="0"/>
    <xf numFmtId="0" fontId="115" fillId="0" borderId="25" applyNumberFormat="0" applyFill="0" applyAlignment="0" applyProtection="0"/>
    <xf numFmtId="0" fontId="21" fillId="0" borderId="5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22" fillId="0" borderId="6" applyNumberFormat="0" applyFill="0" applyAlignment="0" applyProtection="0"/>
    <xf numFmtId="0" fontId="117" fillId="0" borderId="27" applyNumberFormat="0" applyFill="0" applyAlignment="0" applyProtection="0"/>
    <xf numFmtId="0" fontId="117" fillId="0" borderId="27" applyNumberFormat="0" applyFill="0" applyAlignment="0" applyProtection="0"/>
    <xf numFmtId="0" fontId="117" fillId="0" borderId="27" applyNumberFormat="0" applyFill="0" applyAlignment="0" applyProtection="0"/>
    <xf numFmtId="0" fontId="117" fillId="0" borderId="27" applyNumberFormat="0" applyFill="0" applyAlignment="0" applyProtection="0"/>
    <xf numFmtId="0" fontId="117" fillId="0" borderId="27" applyNumberFormat="0" applyFill="0" applyAlignment="0" applyProtection="0"/>
    <xf numFmtId="0" fontId="117" fillId="0" borderId="27" applyNumberFormat="0" applyFill="0" applyAlignment="0" applyProtection="0"/>
    <xf numFmtId="0" fontId="23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2" fillId="0" borderId="13" applyNumberFormat="0" applyFill="0" applyAlignment="0" applyProtection="0"/>
    <xf numFmtId="0" fontId="45" fillId="51" borderId="20" applyNumberFormat="0" applyAlignment="0" applyProtection="0"/>
    <xf numFmtId="0" fontId="45" fillId="51" borderId="20" applyNumberFormat="0" applyAlignment="0" applyProtection="0"/>
    <xf numFmtId="0" fontId="45" fillId="51" borderId="20" applyNumberFormat="0" applyAlignment="0" applyProtection="0"/>
    <xf numFmtId="0" fontId="45" fillId="51" borderId="20" applyNumberFormat="0" applyAlignment="0" applyProtection="0"/>
    <xf numFmtId="0" fontId="45" fillId="51" borderId="20" applyNumberFormat="0" applyAlignment="0" applyProtection="0"/>
    <xf numFmtId="0" fontId="45" fillId="51" borderId="20" applyNumberFormat="0" applyAlignment="0" applyProtection="0"/>
    <xf numFmtId="0" fontId="31" fillId="10" borderId="11" applyNumberFormat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26" fillId="7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25" fillId="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36" fillId="57" borderId="21" applyNumberFormat="0" applyFont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36" fillId="57" borderId="21" applyNumberFormat="0" applyFont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36" fillId="57" borderId="21" applyNumberFormat="0" applyFont="0" applyAlignment="0" applyProtection="0"/>
    <xf numFmtId="0" fontId="15" fillId="57" borderId="21" applyNumberFormat="0" applyFont="0" applyAlignment="0" applyProtection="0"/>
    <xf numFmtId="0" fontId="1" fillId="11" borderId="12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50" fillId="0" borderId="22" applyNumberFormat="0" applyFill="0" applyAlignment="0" applyProtection="0"/>
    <xf numFmtId="0" fontId="30" fillId="0" borderId="10" applyNumberFormat="0" applyFill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24" fillId="5" borderId="0" applyNumberFormat="0" applyBorder="0" applyAlignment="0" applyProtection="0"/>
    <xf numFmtId="0" fontId="34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34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34" fillId="27" borderId="0" applyNumberFormat="0" applyBorder="0" applyAlignment="0" applyProtection="0"/>
    <xf numFmtId="0" fontId="1" fillId="26" borderId="0" applyNumberFormat="0" applyBorder="0" applyAlignment="0" applyProtection="0"/>
    <xf numFmtId="0" fontId="34" fillId="23" borderId="0" applyNumberFormat="0" applyBorder="0" applyAlignment="0" applyProtection="0"/>
    <xf numFmtId="0" fontId="34" fillId="19" borderId="0" applyNumberFormat="0" applyBorder="0" applyAlignment="0" applyProtection="0"/>
    <xf numFmtId="0" fontId="1" fillId="18" borderId="0" applyNumberFormat="0" applyBorder="0" applyAlignment="0" applyProtection="0"/>
    <xf numFmtId="0" fontId="34" fillId="15" borderId="0" applyNumberFormat="0" applyBorder="0" applyAlignment="0" applyProtection="0"/>
    <xf numFmtId="0" fontId="1" fillId="14" borderId="0" applyNumberFormat="0" applyBorder="0" applyAlignment="0" applyProtection="0"/>
    <xf numFmtId="0" fontId="17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8" applyNumberFormat="0" applyAlignment="0" applyProtection="0"/>
    <xf numFmtId="0" fontId="28" fillId="9" borderId="9" applyNumberFormat="0" applyAlignment="0" applyProtection="0"/>
    <xf numFmtId="0" fontId="29" fillId="9" borderId="8" applyNumberFormat="0" applyAlignment="0" applyProtection="0"/>
    <xf numFmtId="0" fontId="30" fillId="0" borderId="10" applyNumberFormat="0" applyFill="0" applyAlignment="0" applyProtection="0"/>
    <xf numFmtId="0" fontId="31" fillId="10" borderId="11" applyNumberFormat="0" applyAlignment="0" applyProtection="0"/>
    <xf numFmtId="0" fontId="32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3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0" borderId="0"/>
    <xf numFmtId="0" fontId="34" fillId="27" borderId="0" applyNumberFormat="0" applyBorder="0" applyAlignment="0" applyProtection="0"/>
    <xf numFmtId="0" fontId="17" fillId="0" borderId="0"/>
    <xf numFmtId="0" fontId="34" fillId="15" borderId="0" applyNumberFormat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0" fontId="17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4" fillId="31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30" borderId="0" applyNumberFormat="0" applyBorder="0" applyAlignment="0" applyProtection="0"/>
    <xf numFmtId="0" fontId="34" fillId="27" borderId="0" applyNumberFormat="0" applyBorder="0" applyAlignment="0" applyProtection="0"/>
    <xf numFmtId="0" fontId="1" fillId="29" borderId="0" applyNumberFormat="0" applyBorder="0" applyAlignment="0" applyProtection="0"/>
    <xf numFmtId="0" fontId="34" fillId="31" borderId="0" applyNumberFormat="0" applyBorder="0" applyAlignment="0" applyProtection="0"/>
    <xf numFmtId="0" fontId="1" fillId="34" borderId="0" applyNumberFormat="0" applyBorder="0" applyAlignment="0" applyProtection="0"/>
    <xf numFmtId="0" fontId="34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7" fillId="0" borderId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34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29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22" borderId="0" applyNumberFormat="0" applyBorder="0" applyAlignment="0" applyProtection="0"/>
    <xf numFmtId="0" fontId="34" fillId="15" borderId="0" applyNumberFormat="0" applyBorder="0" applyAlignment="0" applyProtection="0"/>
    <xf numFmtId="0" fontId="34" fillId="2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35" borderId="0" applyNumberFormat="0" applyBorder="0" applyAlignment="0" applyProtection="0"/>
    <xf numFmtId="0" fontId="3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" fillId="21" borderId="0" applyNumberFormat="0" applyBorder="0" applyAlignment="0" applyProtection="0"/>
    <xf numFmtId="0" fontId="1" fillId="3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34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34" fillId="31" borderId="0" applyNumberFormat="0" applyBorder="0" applyAlignment="0" applyProtection="0"/>
    <xf numFmtId="0" fontId="34" fillId="23" borderId="0" applyNumberFormat="0" applyBorder="0" applyAlignment="0" applyProtection="0"/>
    <xf numFmtId="0" fontId="1" fillId="30" borderId="0" applyNumberFormat="0" applyBorder="0" applyAlignment="0" applyProtection="0"/>
    <xf numFmtId="0" fontId="34" fillId="23" borderId="0" applyNumberFormat="0" applyBorder="0" applyAlignment="0" applyProtection="0"/>
    <xf numFmtId="0" fontId="34" fillId="19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34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33" borderId="0" applyNumberFormat="0" applyBorder="0" applyAlignment="0" applyProtection="0"/>
    <xf numFmtId="0" fontId="34" fillId="23" borderId="0" applyNumberFormat="0" applyBorder="0" applyAlignment="0" applyProtection="0"/>
    <xf numFmtId="0" fontId="34" fillId="31" borderId="0" applyNumberFormat="0" applyBorder="0" applyAlignment="0" applyProtection="0"/>
    <xf numFmtId="0" fontId="34" fillId="15" borderId="0" applyNumberFormat="0" applyBorder="0" applyAlignment="0" applyProtection="0"/>
    <xf numFmtId="0" fontId="34" fillId="23" borderId="0" applyNumberFormat="0" applyBorder="0" applyAlignment="0" applyProtection="0"/>
    <xf numFmtId="0" fontId="1" fillId="34" borderId="0" applyNumberFormat="0" applyBorder="0" applyAlignment="0" applyProtection="0"/>
    <xf numFmtId="0" fontId="34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4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34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34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33" borderId="0" applyNumberFormat="0" applyBorder="0" applyAlignment="0" applyProtection="0"/>
    <xf numFmtId="0" fontId="1" fillId="26" borderId="0" applyNumberFormat="0" applyBorder="0" applyAlignment="0" applyProtection="0"/>
    <xf numFmtId="0" fontId="1" fillId="21" borderId="0" applyNumberFormat="0" applyBorder="0" applyAlignment="0" applyProtection="0"/>
    <xf numFmtId="0" fontId="34" fillId="31" borderId="0" applyNumberFormat="0" applyBorder="0" applyAlignment="0" applyProtection="0"/>
    <xf numFmtId="0" fontId="34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3" borderId="0" applyNumberFormat="0" applyBorder="0" applyAlignment="0" applyProtection="0"/>
    <xf numFmtId="0" fontId="34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1" borderId="0" applyNumberFormat="0" applyBorder="0" applyAlignment="0" applyProtection="0"/>
    <xf numFmtId="0" fontId="34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25" borderId="0" applyNumberFormat="0" applyBorder="0" applyAlignment="0" applyProtection="0"/>
    <xf numFmtId="0" fontId="34" fillId="35" borderId="0" applyNumberFormat="0" applyBorder="0" applyAlignment="0" applyProtection="0"/>
    <xf numFmtId="0" fontId="34" fillId="27" borderId="0" applyNumberFormat="0" applyBorder="0" applyAlignment="0" applyProtection="0"/>
    <xf numFmtId="0" fontId="1" fillId="13" borderId="0" applyNumberFormat="0" applyBorder="0" applyAlignment="0" applyProtection="0"/>
    <xf numFmtId="0" fontId="1" fillId="21" borderId="0" applyNumberFormat="0" applyBorder="0" applyAlignment="0" applyProtection="0"/>
    <xf numFmtId="0" fontId="34" fillId="27" borderId="0" applyNumberFormat="0" applyBorder="0" applyAlignment="0" applyProtection="0"/>
    <xf numFmtId="0" fontId="34" fillId="19" borderId="0" applyNumberFormat="0" applyBorder="0" applyAlignment="0" applyProtection="0"/>
    <xf numFmtId="0" fontId="1" fillId="33" borderId="0" applyNumberFormat="0" applyBorder="0" applyAlignment="0" applyProtection="0"/>
    <xf numFmtId="0" fontId="34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33" borderId="0" applyNumberFormat="0" applyBorder="0" applyAlignment="0" applyProtection="0"/>
    <xf numFmtId="0" fontId="34" fillId="31" borderId="0" applyNumberFormat="0" applyBorder="0" applyAlignment="0" applyProtection="0"/>
    <xf numFmtId="0" fontId="34" fillId="35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34" fillId="19" borderId="0" applyNumberFormat="0" applyBorder="0" applyAlignment="0" applyProtection="0"/>
    <xf numFmtId="0" fontId="1" fillId="30" borderId="0" applyNumberFormat="0" applyBorder="0" applyAlignment="0" applyProtection="0"/>
    <xf numFmtId="0" fontId="34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21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8" applyNumberFormat="0" applyAlignment="0" applyProtection="0"/>
    <xf numFmtId="0" fontId="28" fillId="9" borderId="9" applyNumberFormat="0" applyAlignment="0" applyProtection="0"/>
    <xf numFmtId="0" fontId="29" fillId="9" borderId="8" applyNumberFormat="0" applyAlignment="0" applyProtection="0"/>
    <xf numFmtId="0" fontId="30" fillId="0" borderId="10" applyNumberFormat="0" applyFill="0" applyAlignment="0" applyProtection="0"/>
    <xf numFmtId="0" fontId="31" fillId="10" borderId="11" applyNumberFormat="0" applyAlignment="0" applyProtection="0"/>
    <xf numFmtId="0" fontId="32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3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165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8" applyNumberFormat="0" applyAlignment="0" applyProtection="0"/>
    <xf numFmtId="0" fontId="28" fillId="9" borderId="9" applyNumberFormat="0" applyAlignment="0" applyProtection="0"/>
    <xf numFmtId="0" fontId="29" fillId="9" borderId="8" applyNumberFormat="0" applyAlignment="0" applyProtection="0"/>
    <xf numFmtId="0" fontId="30" fillId="0" borderId="10" applyNumberFormat="0" applyFill="0" applyAlignment="0" applyProtection="0"/>
    <xf numFmtId="0" fontId="31" fillId="10" borderId="11" applyNumberFormat="0" applyAlignment="0" applyProtection="0"/>
    <xf numFmtId="0" fontId="32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3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5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165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3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7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8" applyNumberFormat="0" applyAlignment="0" applyProtection="0"/>
    <xf numFmtId="0" fontId="28" fillId="9" borderId="9" applyNumberFormat="0" applyAlignment="0" applyProtection="0"/>
    <xf numFmtId="0" fontId="29" fillId="9" borderId="8" applyNumberFormat="0" applyAlignment="0" applyProtection="0"/>
    <xf numFmtId="0" fontId="30" fillId="0" borderId="10" applyNumberFormat="0" applyFill="0" applyAlignment="0" applyProtection="0"/>
    <xf numFmtId="0" fontId="31" fillId="10" borderId="11" applyNumberFormat="0" applyAlignment="0" applyProtection="0"/>
    <xf numFmtId="0" fontId="32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3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165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8" applyNumberFormat="0" applyAlignment="0" applyProtection="0"/>
    <xf numFmtId="0" fontId="28" fillId="9" borderId="9" applyNumberFormat="0" applyAlignment="0" applyProtection="0"/>
    <xf numFmtId="0" fontId="29" fillId="9" borderId="8" applyNumberFormat="0" applyAlignment="0" applyProtection="0"/>
    <xf numFmtId="0" fontId="30" fillId="0" borderId="10" applyNumberFormat="0" applyFill="0" applyAlignment="0" applyProtection="0"/>
    <xf numFmtId="0" fontId="31" fillId="10" borderId="11" applyNumberFormat="0" applyAlignment="0" applyProtection="0"/>
    <xf numFmtId="0" fontId="32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3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165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25" fillId="0" borderId="0"/>
    <xf numFmtId="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15" fillId="0" borderId="0"/>
    <xf numFmtId="0" fontId="125" fillId="0" borderId="0"/>
    <xf numFmtId="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15" fillId="0" borderId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7" borderId="0" applyNumberFormat="0" applyBorder="0" applyAlignment="0" applyProtection="0"/>
    <xf numFmtId="0" fontId="36" fillId="43" borderId="0" applyNumberFormat="0" applyBorder="0" applyAlignment="0" applyProtection="0"/>
    <xf numFmtId="0" fontId="36" fillId="58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43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54" borderId="0" applyNumberFormat="0" applyBorder="0" applyAlignment="0" applyProtection="0"/>
    <xf numFmtId="0" fontId="37" fillId="56" borderId="0" applyNumberFormat="0" applyBorder="0" applyAlignment="0" applyProtection="0"/>
    <xf numFmtId="0" fontId="37" fillId="43" borderId="0" applyNumberFormat="0" applyBorder="0" applyAlignment="0" applyProtection="0"/>
    <xf numFmtId="0" fontId="37" fillId="48" borderId="0" applyNumberFormat="0" applyBorder="0" applyAlignment="0" applyProtection="0"/>
    <xf numFmtId="0" fontId="36" fillId="41" borderId="0" applyNumberFormat="0" applyBorder="0" applyAlignment="0" applyProtection="0"/>
    <xf numFmtId="0" fontId="36" fillId="54" borderId="0" applyNumberFormat="0" applyBorder="0" applyAlignment="0" applyProtection="0"/>
    <xf numFmtId="0" fontId="36" fillId="56" borderId="0" applyNumberFormat="0" applyBorder="0" applyAlignment="0" applyProtection="0"/>
    <xf numFmtId="0" fontId="36" fillId="43" borderId="0" applyNumberFormat="0" applyBorder="0" applyAlignment="0" applyProtection="0"/>
    <xf numFmtId="0" fontId="36" fillId="54" borderId="0" applyNumberFormat="0" applyBorder="0" applyAlignment="0" applyProtection="0"/>
    <xf numFmtId="0" fontId="36" fillId="41" borderId="0" applyNumberFormat="0" applyBorder="0" applyAlignment="0" applyProtection="0"/>
    <xf numFmtId="0" fontId="36" fillId="40" borderId="0" applyNumberFormat="0" applyBorder="0" applyAlignment="0" applyProtection="0"/>
    <xf numFmtId="0" fontId="36" fillId="58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17" fillId="0" borderId="0"/>
    <xf numFmtId="0" fontId="17" fillId="0" borderId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86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17" fillId="0" borderId="0"/>
    <xf numFmtId="0" fontId="90" fillId="54" borderId="14" applyNumberFormat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95" fillId="0" borderId="19" applyNumberFormat="0" applyFill="0" applyAlignment="0" applyProtection="0"/>
    <xf numFmtId="0" fontId="39" fillId="54" borderId="15" applyNumberFormat="0" applyAlignment="0" applyProtection="0"/>
    <xf numFmtId="0" fontId="82" fillId="41" borderId="14" applyNumberFormat="0" applyAlignment="0" applyProtection="0"/>
    <xf numFmtId="0" fontId="85" fillId="54" borderId="15" applyNumberForma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86" fillId="0" borderId="19" applyNumberFormat="0" applyFill="0" applyAlignment="0" applyProtection="0"/>
    <xf numFmtId="0" fontId="85" fillId="54" borderId="15" applyNumberFormat="0" applyAlignment="0" applyProtection="0"/>
    <xf numFmtId="0" fontId="40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8" fillId="41" borderId="14" applyNumberForma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78" fillId="54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9" fillId="54" borderId="15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5" fillId="57" borderId="21" applyNumberFormat="0" applyFon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85" fillId="54" borderId="15" applyNumberFormat="0" applyAlignment="0" applyProtection="0"/>
    <xf numFmtId="0" fontId="86" fillId="0" borderId="19" applyNumberFormat="0" applyFill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85" fillId="54" borderId="15" applyNumberFormat="0" applyAlignment="0" applyProtection="0"/>
    <xf numFmtId="0" fontId="44" fillId="0" borderId="19" applyNumberFormat="0" applyFill="0" applyAlignment="0" applyProtection="0"/>
    <xf numFmtId="0" fontId="89" fillId="54" borderId="15" applyNumberFormat="0" applyAlignment="0" applyProtection="0"/>
    <xf numFmtId="0" fontId="82" fillId="41" borderId="14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86" fillId="0" borderId="19" applyNumberFormat="0" applyFill="0" applyAlignment="0" applyProtection="0"/>
    <xf numFmtId="0" fontId="82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5" fillId="57" borderId="21" applyNumberFormat="0" applyFont="0" applyAlignment="0" applyProtection="0"/>
    <xf numFmtId="0" fontId="4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17" fillId="0" borderId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94" fillId="0" borderId="18" applyNumberFormat="0" applyFill="0" applyAlignment="0" applyProtection="0"/>
    <xf numFmtId="0" fontId="17" fillId="0" borderId="0"/>
    <xf numFmtId="0" fontId="17" fillId="0" borderId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86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17" fillId="0" borderId="0"/>
    <xf numFmtId="0" fontId="90" fillId="54" borderId="14" applyNumberFormat="0" applyAlignment="0" applyProtection="0"/>
    <xf numFmtId="0" fontId="43" fillId="0" borderId="18" applyNumberFormat="0" applyFill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95" fillId="0" borderId="19" applyNumberFormat="0" applyFill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82" fillId="41" borderId="14" applyNumberFormat="0" applyAlignment="0" applyProtection="0"/>
    <xf numFmtId="0" fontId="85" fillId="54" borderId="15" applyNumberForma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43" fillId="0" borderId="18" applyNumberFormat="0" applyFill="0" applyAlignment="0" applyProtection="0"/>
    <xf numFmtId="0" fontId="86" fillId="0" borderId="19" applyNumberFormat="0" applyFill="0" applyAlignment="0" applyProtection="0"/>
    <xf numFmtId="0" fontId="85" fillId="54" borderId="15" applyNumberFormat="0" applyAlignment="0" applyProtection="0"/>
    <xf numFmtId="0" fontId="40" fillId="54" borderId="14" applyNumberFormat="0" applyAlignment="0" applyProtection="0"/>
    <xf numFmtId="0" fontId="82" fillId="41" borderId="14" applyNumberFormat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8" fillId="41" borderId="14" applyNumberForma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78" fillId="54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94" fillId="0" borderId="18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9" fillId="54" borderId="15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3" fillId="0" borderId="18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4" fillId="0" borderId="18" applyNumberFormat="0" applyFill="0" applyAlignment="0" applyProtection="0"/>
    <xf numFmtId="0" fontId="95" fillId="0" borderId="19" applyNumberFormat="0" applyFill="0" applyAlignment="0" applyProtection="0"/>
    <xf numFmtId="0" fontId="85" fillId="54" borderId="15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9" fillId="54" borderId="15" applyNumberFormat="0" applyAlignment="0" applyProtection="0"/>
    <xf numFmtId="0" fontId="82" fillId="41" borderId="14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4" fillId="0" borderId="18" applyNumberFormat="0" applyFill="0" applyAlignment="0" applyProtection="0"/>
    <xf numFmtId="0" fontId="95" fillId="0" borderId="19" applyNumberFormat="0" applyFill="0" applyAlignment="0" applyProtection="0"/>
    <xf numFmtId="0" fontId="43" fillId="0" borderId="18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4" fillId="0" borderId="18" applyNumberFormat="0" applyFill="0" applyAlignment="0" applyProtection="0"/>
    <xf numFmtId="0" fontId="95" fillId="0" borderId="19" applyNumberFormat="0" applyFill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86" fillId="0" borderId="19" applyNumberFormat="0" applyFill="0" applyAlignment="0" applyProtection="0"/>
    <xf numFmtId="0" fontId="43" fillId="0" borderId="18" applyNumberFormat="0" applyFill="0" applyAlignment="0" applyProtection="0"/>
    <xf numFmtId="0" fontId="82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5" fillId="57" borderId="21" applyNumberFormat="0" applyFont="0" applyAlignment="0" applyProtection="0"/>
    <xf numFmtId="0" fontId="4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94" fillId="0" borderId="18" applyNumberFormat="0" applyFill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17" fillId="0" borderId="0"/>
    <xf numFmtId="0" fontId="5" fillId="0" borderId="0"/>
    <xf numFmtId="0" fontId="5" fillId="57" borderId="21" applyNumberFormat="0" applyFont="0" applyAlignment="0" applyProtection="0"/>
    <xf numFmtId="0" fontId="5" fillId="0" borderId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86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90" fillId="54" borderId="14" applyNumberFormat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95" fillId="0" borderId="19" applyNumberFormat="0" applyFill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82" fillId="41" borderId="14" applyNumberFormat="0" applyAlignment="0" applyProtection="0"/>
    <xf numFmtId="0" fontId="85" fillId="54" borderId="15" applyNumberForma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86" fillId="0" borderId="19" applyNumberFormat="0" applyFill="0" applyAlignment="0" applyProtection="0"/>
    <xf numFmtId="0" fontId="85" fillId="54" borderId="15" applyNumberFormat="0" applyAlignment="0" applyProtection="0"/>
    <xf numFmtId="0" fontId="40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8" fillId="41" borderId="14" applyNumberForma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78" fillId="54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9" fillId="54" borderId="15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5" fillId="57" borderId="21" applyNumberFormat="0" applyFon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85" fillId="54" borderId="15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9" fillId="54" borderId="15" applyNumberFormat="0" applyAlignment="0" applyProtection="0"/>
    <xf numFmtId="0" fontId="82" fillId="41" borderId="14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86" fillId="0" borderId="19" applyNumberFormat="0" applyFill="0" applyAlignment="0" applyProtection="0"/>
    <xf numFmtId="0" fontId="82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5" fillId="57" borderId="21" applyNumberFormat="0" applyFont="0" applyAlignment="0" applyProtection="0"/>
    <xf numFmtId="0" fontId="4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90" fillId="54" borderId="14" applyNumberFormat="0" applyAlignment="0" applyProtection="0"/>
    <xf numFmtId="0" fontId="89" fillId="54" borderId="15" applyNumberFormat="0" applyAlignment="0" applyProtection="0"/>
    <xf numFmtId="0" fontId="88" fillId="41" borderId="14" applyNumberFormat="0" applyAlignment="0" applyProtection="0"/>
    <xf numFmtId="0" fontId="86" fillId="0" borderId="19" applyNumberFormat="0" applyFill="0" applyAlignment="0" applyProtection="0"/>
    <xf numFmtId="0" fontId="85" fillId="54" borderId="15" applyNumberFormat="0" applyAlignment="0" applyProtection="0"/>
    <xf numFmtId="0" fontId="82" fillId="41" borderId="14" applyNumberFormat="0" applyAlignment="0" applyProtection="0"/>
    <xf numFmtId="0" fontId="78" fillId="54" borderId="14" applyNumberFormat="0" applyAlignment="0" applyProtection="0"/>
    <xf numFmtId="0" fontId="5" fillId="57" borderId="21" applyNumberFormat="0" applyFon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39" fillId="54" borderId="15" applyNumberForma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86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90" fillId="54" borderId="14" applyNumberFormat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95" fillId="0" borderId="19" applyNumberFormat="0" applyFill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82" fillId="41" borderId="14" applyNumberFormat="0" applyAlignment="0" applyProtection="0"/>
    <xf numFmtId="0" fontId="85" fillId="54" borderId="15" applyNumberForma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86" fillId="0" borderId="19" applyNumberFormat="0" applyFill="0" applyAlignment="0" applyProtection="0"/>
    <xf numFmtId="0" fontId="85" fillId="54" borderId="15" applyNumberFormat="0" applyAlignment="0" applyProtection="0"/>
    <xf numFmtId="0" fontId="40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8" fillId="41" borderId="14" applyNumberForma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78" fillId="54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9" fillId="54" borderId="15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5" fillId="57" borderId="21" applyNumberFormat="0" applyFon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85" fillId="54" borderId="15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9" fillId="54" borderId="15" applyNumberFormat="0" applyAlignment="0" applyProtection="0"/>
    <xf numFmtId="0" fontId="82" fillId="41" borderId="14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86" fillId="0" borderId="19" applyNumberFormat="0" applyFill="0" applyAlignment="0" applyProtection="0"/>
    <xf numFmtId="0" fontId="82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5" fillId="57" borderId="21" applyNumberFormat="0" applyFont="0" applyAlignment="0" applyProtection="0"/>
    <xf numFmtId="0" fontId="4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36" fillId="57" borderId="21" applyNumberFormat="0" applyFont="0" applyAlignment="0" applyProtection="0"/>
    <xf numFmtId="0" fontId="15" fillId="57" borderId="21" applyNumberFormat="0" applyFon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8" borderId="15" applyNumberFormat="0" applyAlignment="0" applyProtection="0"/>
    <xf numFmtId="0" fontId="40" fillId="58" borderId="14" applyNumberFormat="0" applyAlignment="0" applyProtection="0"/>
    <xf numFmtId="0" fontId="1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36" fillId="57" borderId="21" applyNumberFormat="0" applyFont="0" applyAlignment="0" applyProtection="0"/>
    <xf numFmtId="0" fontId="38" fillId="41" borderId="14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36" fillId="57" borderId="21" applyNumberFormat="0" applyFont="0" applyAlignment="0" applyProtection="0"/>
    <xf numFmtId="0" fontId="38" fillId="41" borderId="14" applyNumberFormat="0" applyAlignment="0" applyProtection="0"/>
    <xf numFmtId="0" fontId="39" fillId="58" borderId="15" applyNumberFormat="0" applyAlignment="0" applyProtection="0"/>
    <xf numFmtId="0" fontId="39" fillId="54" borderId="15" applyNumberFormat="0" applyAlignment="0" applyProtection="0"/>
    <xf numFmtId="0" fontId="40" fillId="58" borderId="14" applyNumberFormat="0" applyAlignment="0" applyProtection="0"/>
    <xf numFmtId="0" fontId="40" fillId="54" borderId="14" applyNumberFormat="0" applyAlignment="0" applyProtection="0"/>
    <xf numFmtId="0" fontId="15" fillId="57" borderId="21" applyNumberFormat="0" applyFont="0" applyAlignment="0" applyProtection="0"/>
    <xf numFmtId="0" fontId="36" fillId="57" borderId="21" applyNumberFormat="0" applyFon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8" fillId="41" borderId="14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4" borderId="15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4" borderId="15" applyNumberFormat="0" applyAlignment="0" applyProtection="0"/>
    <xf numFmtId="0" fontId="39" fillId="58" borderId="15" applyNumberFormat="0" applyAlignment="0" applyProtection="0"/>
    <xf numFmtId="0" fontId="39" fillId="58" borderId="15" applyNumberFormat="0" applyAlignment="0" applyProtection="0"/>
    <xf numFmtId="0" fontId="39" fillId="54" borderId="15" applyNumberFormat="0" applyAlignment="0" applyProtection="0"/>
    <xf numFmtId="0" fontId="39" fillId="58" borderId="15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4" borderId="14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4" borderId="14" applyNumberFormat="0" applyAlignment="0" applyProtection="0"/>
    <xf numFmtId="0" fontId="40" fillId="58" borderId="14" applyNumberFormat="0" applyAlignment="0" applyProtection="0"/>
    <xf numFmtId="0" fontId="40" fillId="58" borderId="14" applyNumberFormat="0" applyAlignment="0" applyProtection="0"/>
    <xf numFmtId="0" fontId="40" fillId="54" borderId="14" applyNumberFormat="0" applyAlignment="0" applyProtection="0"/>
    <xf numFmtId="0" fontId="40" fillId="58" borderId="14" applyNumberFormat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36" fillId="57" borderId="21" applyNumberFormat="0" applyFont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36" fillId="57" borderId="21" applyNumberFormat="0" applyFont="0" applyAlignment="0" applyProtection="0"/>
    <xf numFmtId="0" fontId="15" fillId="57" borderId="21" applyNumberFormat="0" applyFont="0" applyAlignment="0" applyProtection="0"/>
    <xf numFmtId="0" fontId="15" fillId="57" borderId="21" applyNumberFormat="0" applyFont="0" applyAlignment="0" applyProtection="0"/>
    <xf numFmtId="0" fontId="36" fillId="57" borderId="21" applyNumberFormat="0" applyFont="0" applyAlignment="0" applyProtection="0"/>
    <xf numFmtId="0" fontId="1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86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90" fillId="54" borderId="14" applyNumberFormat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95" fillId="0" borderId="19" applyNumberFormat="0" applyFill="0" applyAlignment="0" applyProtection="0"/>
    <xf numFmtId="0" fontId="39" fillId="54" borderId="15" applyNumberFormat="0" applyAlignment="0" applyProtection="0"/>
    <xf numFmtId="0" fontId="82" fillId="41" borderId="14" applyNumberFormat="0" applyAlignment="0" applyProtection="0"/>
    <xf numFmtId="0" fontId="85" fillId="54" borderId="15" applyNumberForma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86" fillId="0" borderId="19" applyNumberFormat="0" applyFill="0" applyAlignment="0" applyProtection="0"/>
    <xf numFmtId="0" fontId="85" fillId="54" borderId="15" applyNumberFormat="0" applyAlignment="0" applyProtection="0"/>
    <xf numFmtId="0" fontId="40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8" fillId="41" borderId="14" applyNumberForma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78" fillId="54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9" fillId="54" borderId="15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5" fillId="57" borderId="21" applyNumberFormat="0" applyFon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85" fillId="54" borderId="15" applyNumberFormat="0" applyAlignment="0" applyProtection="0"/>
    <xf numFmtId="0" fontId="86" fillId="0" borderId="19" applyNumberFormat="0" applyFill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85" fillId="54" borderId="15" applyNumberFormat="0" applyAlignment="0" applyProtection="0"/>
    <xf numFmtId="0" fontId="44" fillId="0" borderId="19" applyNumberFormat="0" applyFill="0" applyAlignment="0" applyProtection="0"/>
    <xf numFmtId="0" fontId="89" fillId="54" borderId="15" applyNumberFormat="0" applyAlignment="0" applyProtection="0"/>
    <xf numFmtId="0" fontId="82" fillId="41" borderId="14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86" fillId="0" borderId="19" applyNumberFormat="0" applyFill="0" applyAlignment="0" applyProtection="0"/>
    <xf numFmtId="0" fontId="82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5" fillId="57" borderId="21" applyNumberFormat="0" applyFont="0" applyAlignment="0" applyProtection="0"/>
    <xf numFmtId="0" fontId="4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86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90" fillId="54" borderId="14" applyNumberFormat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95" fillId="0" borderId="19" applyNumberFormat="0" applyFill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82" fillId="41" borderId="14" applyNumberFormat="0" applyAlignment="0" applyProtection="0"/>
    <xf numFmtId="0" fontId="85" fillId="54" borderId="15" applyNumberForma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86" fillId="0" borderId="19" applyNumberFormat="0" applyFill="0" applyAlignment="0" applyProtection="0"/>
    <xf numFmtId="0" fontId="85" fillId="54" borderId="15" applyNumberFormat="0" applyAlignment="0" applyProtection="0"/>
    <xf numFmtId="0" fontId="40" fillId="54" borderId="14" applyNumberFormat="0" applyAlignment="0" applyProtection="0"/>
    <xf numFmtId="0" fontId="82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8" fillId="41" borderId="14" applyNumberForma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40" fillId="54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86" fillId="0" borderId="19" applyNumberFormat="0" applyFill="0" applyAlignment="0" applyProtection="0"/>
    <xf numFmtId="0" fontId="78" fillId="54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39" fillId="54" borderId="15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78" fillId="54" borderId="14" applyNumberForma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8" fillId="41" borderId="14" applyNumberFormat="0" applyAlignment="0" applyProtection="0"/>
    <xf numFmtId="0" fontId="5" fillId="57" borderId="21" applyNumberFormat="0" applyFont="0" applyAlignment="0" applyProtection="0"/>
    <xf numFmtId="0" fontId="82" fillId="41" borderId="14" applyNumberFormat="0" applyAlignment="0" applyProtection="0"/>
    <xf numFmtId="0" fontId="44" fillId="0" borderId="19" applyNumberFormat="0" applyFill="0" applyAlignment="0" applyProtection="0"/>
    <xf numFmtId="0" fontId="40" fillId="54" borderId="14" applyNumberForma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86" fillId="0" borderId="19" applyNumberFormat="0" applyFill="0" applyAlignment="0" applyProtection="0"/>
    <xf numFmtId="0" fontId="38" fillId="41" borderId="14" applyNumberFormat="0" applyAlignment="0" applyProtection="0"/>
    <xf numFmtId="0" fontId="40" fillId="54" borderId="14" applyNumberFormat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85" fillId="54" borderId="15" applyNumberFormat="0" applyAlignment="0" applyProtection="0"/>
    <xf numFmtId="0" fontId="44" fillId="0" borderId="19" applyNumberFormat="0" applyFill="0" applyAlignment="0" applyProtection="0"/>
    <xf numFmtId="0" fontId="5" fillId="57" borderId="21" applyNumberFormat="0" applyFont="0" applyAlignment="0" applyProtection="0"/>
    <xf numFmtId="0" fontId="89" fillId="54" borderId="15" applyNumberFormat="0" applyAlignment="0" applyProtection="0"/>
    <xf numFmtId="0" fontId="82" fillId="41" borderId="14" applyNumberFormat="0" applyAlignment="0" applyProtection="0"/>
    <xf numFmtId="0" fontId="38" fillId="41" borderId="14" applyNumberFormat="0" applyAlignment="0" applyProtection="0"/>
    <xf numFmtId="0" fontId="5" fillId="57" borderId="21" applyNumberFormat="0" applyFon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44" fillId="0" borderId="19" applyNumberFormat="0" applyFill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38" fillId="41" borderId="14" applyNumberFormat="0" applyAlignment="0" applyProtection="0"/>
    <xf numFmtId="0" fontId="95" fillId="0" borderId="19" applyNumberFormat="0" applyFill="0" applyAlignment="0" applyProtection="0"/>
    <xf numFmtId="0" fontId="39" fillId="54" borderId="15" applyNumberFormat="0" applyAlignment="0" applyProtection="0"/>
    <xf numFmtId="0" fontId="5" fillId="57" borderId="21" applyNumberFormat="0" applyFont="0" applyAlignment="0" applyProtection="0"/>
    <xf numFmtId="0" fontId="86" fillId="0" borderId="19" applyNumberFormat="0" applyFill="0" applyAlignment="0" applyProtection="0"/>
    <xf numFmtId="0" fontId="82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5" fillId="57" borderId="21" applyNumberFormat="0" applyFont="0" applyAlignment="0" applyProtection="0"/>
    <xf numFmtId="0" fontId="4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85" fillId="54" borderId="15" applyNumberFormat="0" applyAlignment="0" applyProtection="0"/>
    <xf numFmtId="0" fontId="39" fillId="54" borderId="15" applyNumberFormat="0" applyAlignment="0" applyProtection="0"/>
    <xf numFmtId="0" fontId="78" fillId="54" borderId="14" applyNumberFormat="0" applyAlignment="0" applyProtection="0"/>
    <xf numFmtId="0" fontId="40" fillId="54" borderId="14" applyNumberFormat="0" applyAlignment="0" applyProtection="0"/>
    <xf numFmtId="0" fontId="38" fillId="41" borderId="14" applyNumberFormat="0" applyAlignment="0" applyProtection="0"/>
    <xf numFmtId="0" fontId="89" fillId="54" borderId="15" applyNumberFormat="0" applyAlignment="0" applyProtection="0"/>
    <xf numFmtId="0" fontId="90" fillId="54" borderId="14" applyNumberFormat="0" applyAlignment="0" applyProtection="0"/>
    <xf numFmtId="0" fontId="95" fillId="0" borderId="19" applyNumberFormat="0" applyFill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9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11" borderId="12" applyNumberFormat="0" applyFont="0" applyAlignment="0" applyProtection="0"/>
    <xf numFmtId="0" fontId="17" fillId="0" borderId="0"/>
    <xf numFmtId="0" fontId="17" fillId="0" borderId="0"/>
    <xf numFmtId="0" fontId="17" fillId="0" borderId="0"/>
    <xf numFmtId="165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/>
    <xf numFmtId="0" fontId="16" fillId="0" borderId="0"/>
    <xf numFmtId="0" fontId="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32" fillId="0" borderId="0"/>
    <xf numFmtId="0" fontId="5" fillId="0" borderId="0"/>
    <xf numFmtId="0" fontId="133" fillId="0" borderId="0"/>
    <xf numFmtId="0" fontId="133" fillId="0" borderId="0"/>
    <xf numFmtId="0" fontId="5" fillId="0" borderId="0"/>
    <xf numFmtId="0" fontId="5" fillId="0" borderId="0"/>
    <xf numFmtId="0" fontId="133" fillId="0" borderId="0"/>
    <xf numFmtId="0" fontId="5" fillId="0" borderId="0"/>
    <xf numFmtId="0" fontId="5" fillId="0" borderId="0"/>
    <xf numFmtId="0" fontId="15" fillId="0" borderId="0" applyNumberFormat="0" applyFill="0" applyBorder="0" applyAlignment="0" applyProtection="0"/>
    <xf numFmtId="0" fontId="133" fillId="0" borderId="0"/>
    <xf numFmtId="0" fontId="133" fillId="0" borderId="0"/>
    <xf numFmtId="0" fontId="133" fillId="0" borderId="0"/>
    <xf numFmtId="0" fontId="5" fillId="0" borderId="0"/>
    <xf numFmtId="0" fontId="133" fillId="0" borderId="0"/>
    <xf numFmtId="0" fontId="5" fillId="0" borderId="0"/>
    <xf numFmtId="0" fontId="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3" fillId="0" borderId="0"/>
    <xf numFmtId="0" fontId="5" fillId="0" borderId="0"/>
    <xf numFmtId="3" fontId="134" fillId="0" borderId="0" applyFont="0" applyFill="0" applyBorder="0" applyAlignment="0" applyProtection="0"/>
    <xf numFmtId="170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15" fontId="135" fillId="0" borderId="0"/>
    <xf numFmtId="171" fontId="18" fillId="0" borderId="0" applyFont="0" applyFill="0" applyBorder="0" applyAlignment="0" applyProtection="0"/>
    <xf numFmtId="2" fontId="134" fillId="0" borderId="0" applyFont="0" applyFill="0" applyBorder="0" applyAlignment="0" applyProtection="0"/>
    <xf numFmtId="0" fontId="136" fillId="0" borderId="0"/>
    <xf numFmtId="0" fontId="137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172" fontId="139" fillId="0" borderId="0"/>
    <xf numFmtId="4" fontId="140" fillId="60" borderId="0">
      <alignment horizontal="right"/>
    </xf>
    <xf numFmtId="0" fontId="134" fillId="0" borderId="30" applyNumberFormat="0" applyFont="0" applyFill="0" applyAlignment="0" applyProtection="0"/>
    <xf numFmtId="173" fontId="139" fillId="0" borderId="0">
      <alignment horizontal="center"/>
    </xf>
    <xf numFmtId="174" fontId="139" fillId="0" borderId="0"/>
    <xf numFmtId="175" fontId="15" fillId="0" borderId="0">
      <alignment horizontal="center"/>
    </xf>
    <xf numFmtId="9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" fontId="141" fillId="0" borderId="0">
      <alignment horizontal="center"/>
    </xf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3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4" fillId="1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4" fillId="2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4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4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6" borderId="0" applyNumberFormat="0" applyBorder="0" applyAlignment="0" applyProtection="0"/>
    <xf numFmtId="0" fontId="1" fillId="2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7" borderId="0" applyNumberFormat="0" applyBorder="0" applyAlignment="0" applyProtection="0"/>
    <xf numFmtId="0" fontId="34" fillId="15" borderId="0" applyNumberFormat="0" applyBorder="0" applyAlignment="0" applyProtection="0"/>
    <xf numFmtId="0" fontId="34" fillId="23" borderId="0" applyNumberFormat="0" applyBorder="0" applyAlignment="0" applyProtection="0"/>
    <xf numFmtId="0" fontId="34" fillId="27" borderId="0" applyNumberFormat="0" applyBorder="0" applyAlignment="0" applyProtection="0"/>
    <xf numFmtId="0" fontId="34" fillId="35" borderId="0" applyNumberFormat="0" applyBorder="0" applyAlignment="0" applyProtection="0"/>
    <xf numFmtId="165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76" fontId="130" fillId="0" borderId="0">
      <alignment horizontal="center"/>
    </xf>
    <xf numFmtId="177" fontId="130" fillId="0" borderId="0">
      <alignment horizontal="center"/>
    </xf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1" fillId="13" borderId="0" applyNumberFormat="0" applyBorder="0" applyAlignment="0" applyProtection="0"/>
    <xf numFmtId="0" fontId="34" fillId="2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4" fillId="24" borderId="0" applyNumberFormat="0" applyBorder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15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5" fillId="0" borderId="0"/>
    <xf numFmtId="0" fontId="5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8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6" fillId="0" borderId="0"/>
    <xf numFmtId="0" fontId="16" fillId="0" borderId="0"/>
    <xf numFmtId="0" fontId="18" fillId="0" borderId="0"/>
    <xf numFmtId="0" fontId="15" fillId="0" borderId="0"/>
    <xf numFmtId="0" fontId="18" fillId="0" borderId="0"/>
    <xf numFmtId="0" fontId="15" fillId="0" borderId="0"/>
    <xf numFmtId="0" fontId="18" fillId="0" borderId="0"/>
    <xf numFmtId="0" fontId="18" fillId="0" borderId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0" fontId="1" fillId="11" borderId="12" applyNumberFormat="0" applyFont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0"/>
    <xf numFmtId="0" fontId="142" fillId="0" borderId="0"/>
    <xf numFmtId="0" fontId="132" fillId="0" borderId="0"/>
    <xf numFmtId="9" fontId="132" fillId="0" borderId="0" applyFont="0" applyFill="0" applyBorder="0" applyAlignment="0" applyProtection="0"/>
    <xf numFmtId="0" fontId="53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4" fillId="15" borderId="0" applyNumberFormat="0" applyBorder="0" applyAlignment="0" applyProtection="0"/>
    <xf numFmtId="0" fontId="34" fillId="23" borderId="0" applyNumberFormat="0" applyBorder="0" applyAlignment="0" applyProtection="0"/>
    <xf numFmtId="0" fontId="34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4" fillId="3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6" fillId="0" borderId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/>
    <xf numFmtId="0" fontId="8" fillId="0" borderId="0" xfId="0" applyFont="1" applyFill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166" fontId="12" fillId="0" borderId="1" xfId="0" applyNumberFormat="1" applyFont="1" applyBorder="1"/>
    <xf numFmtId="0" fontId="8" fillId="0" borderId="1" xfId="0" applyFont="1" applyBorder="1" applyAlignment="1">
      <alignment wrapText="1"/>
    </xf>
    <xf numFmtId="166" fontId="8" fillId="0" borderId="1" xfId="0" applyNumberFormat="1" applyFont="1" applyBorder="1"/>
    <xf numFmtId="0" fontId="9" fillId="0" borderId="1" xfId="0" applyFont="1" applyBorder="1" applyAlignment="1">
      <alignment wrapText="1"/>
    </xf>
    <xf numFmtId="166" fontId="9" fillId="0" borderId="1" xfId="0" applyNumberFormat="1" applyFont="1" applyBorder="1"/>
    <xf numFmtId="0" fontId="10" fillId="0" borderId="1" xfId="0" applyFont="1" applyBorder="1" applyAlignment="1">
      <alignment horizontal="left" wrapText="1" indent="1"/>
    </xf>
    <xf numFmtId="166" fontId="10" fillId="0" borderId="1" xfId="0" applyNumberFormat="1" applyFont="1" applyBorder="1"/>
    <xf numFmtId="0" fontId="10" fillId="0" borderId="1" xfId="0" applyFont="1" applyBorder="1" applyAlignment="1">
      <alignment wrapText="1"/>
    </xf>
    <xf numFmtId="0" fontId="13" fillId="0" borderId="1" xfId="0" applyFont="1" applyBorder="1" applyAlignment="1">
      <alignment horizontal="left" wrapText="1" indent="1"/>
    </xf>
    <xf numFmtId="166" fontId="13" fillId="0" borderId="1" xfId="0" applyNumberFormat="1" applyFont="1" applyBorder="1"/>
    <xf numFmtId="0" fontId="13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0" fontId="8" fillId="0" borderId="0" xfId="0" applyFont="1" applyAlignment="1">
      <alignment horizontal="left"/>
    </xf>
    <xf numFmtId="0" fontId="8" fillId="2" borderId="0" xfId="0" applyFont="1" applyFill="1" applyAlignment="1">
      <alignment wrapText="1"/>
    </xf>
    <xf numFmtId="17" fontId="11" fillId="0" borderId="1" xfId="0" applyNumberFormat="1" applyFont="1" applyBorder="1" applyAlignment="1">
      <alignment horizontal="center"/>
    </xf>
    <xf numFmtId="17" fontId="11" fillId="3" borderId="1" xfId="0" applyNumberFormat="1" applyFont="1" applyFill="1" applyBorder="1" applyAlignment="1">
      <alignment horizontal="center"/>
    </xf>
    <xf numFmtId="166" fontId="12" fillId="3" borderId="1" xfId="0" applyNumberFormat="1" applyFont="1" applyFill="1" applyBorder="1"/>
    <xf numFmtId="166" fontId="12" fillId="0" borderId="1" xfId="0" applyNumberFormat="1" applyFont="1" applyFill="1" applyBorder="1"/>
    <xf numFmtId="0" fontId="12" fillId="0" borderId="0" xfId="0" applyFont="1"/>
    <xf numFmtId="166" fontId="8" fillId="3" borderId="1" xfId="0" applyNumberFormat="1" applyFont="1" applyFill="1" applyBorder="1"/>
    <xf numFmtId="0" fontId="9" fillId="0" borderId="0" xfId="0" applyFont="1"/>
    <xf numFmtId="166" fontId="9" fillId="3" borderId="1" xfId="0" applyNumberFormat="1" applyFont="1" applyFill="1" applyBorder="1"/>
    <xf numFmtId="166" fontId="10" fillId="3" borderId="1" xfId="0" applyNumberFormat="1" applyFont="1" applyFill="1" applyBorder="1"/>
    <xf numFmtId="166" fontId="10" fillId="0" borderId="1" xfId="0" applyNumberFormat="1" applyFont="1" applyFill="1" applyBorder="1"/>
    <xf numFmtId="0" fontId="8" fillId="0" borderId="0" xfId="0" applyFont="1"/>
    <xf numFmtId="0" fontId="8" fillId="0" borderId="1" xfId="0" applyFont="1" applyBorder="1"/>
    <xf numFmtId="166" fontId="8" fillId="0" borderId="1" xfId="0" applyNumberFormat="1" applyFont="1" applyFill="1" applyBorder="1"/>
    <xf numFmtId="0" fontId="14" fillId="0" borderId="0" xfId="0" applyFont="1"/>
    <xf numFmtId="166" fontId="9" fillId="0" borderId="1" xfId="0" applyNumberFormat="1" applyFont="1" applyFill="1" applyBorder="1"/>
    <xf numFmtId="0" fontId="13" fillId="0" borderId="0" xfId="0" applyFont="1"/>
    <xf numFmtId="166" fontId="13" fillId="3" borderId="1" xfId="0" applyNumberFormat="1" applyFont="1" applyFill="1" applyBorder="1"/>
    <xf numFmtId="166" fontId="13" fillId="0" borderId="1" xfId="0" applyNumberFormat="1" applyFont="1" applyFill="1" applyBorder="1"/>
    <xf numFmtId="0" fontId="13" fillId="0" borderId="3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/>
    </xf>
    <xf numFmtId="166" fontId="10" fillId="4" borderId="1" xfId="0" applyNumberFormat="1" applyFont="1" applyFill="1" applyBorder="1"/>
    <xf numFmtId="0" fontId="10" fillId="4" borderId="0" xfId="0" applyFont="1" applyFill="1"/>
    <xf numFmtId="17" fontId="11" fillId="4" borderId="1" xfId="0" applyNumberFormat="1" applyFont="1" applyFill="1" applyBorder="1" applyAlignment="1">
      <alignment horizontal="center"/>
    </xf>
    <xf numFmtId="166" fontId="12" fillId="4" borderId="1" xfId="0" applyNumberFormat="1" applyFont="1" applyFill="1" applyBorder="1"/>
    <xf numFmtId="166" fontId="8" fillId="4" borderId="1" xfId="0" applyNumberFormat="1" applyFont="1" applyFill="1" applyBorder="1"/>
    <xf numFmtId="166" fontId="9" fillId="4" borderId="1" xfId="0" applyNumberFormat="1" applyFont="1" applyFill="1" applyBorder="1"/>
    <xf numFmtId="166" fontId="13" fillId="4" borderId="1" xfId="0" applyNumberFormat="1" applyFont="1" applyFill="1" applyBorder="1"/>
    <xf numFmtId="166" fontId="10" fillId="4" borderId="0" xfId="0" applyNumberFormat="1" applyFont="1" applyFill="1" applyBorder="1"/>
    <xf numFmtId="0" fontId="13" fillId="0" borderId="0" xfId="0" applyFont="1" applyAlignment="1">
      <alignment wrapText="1"/>
    </xf>
    <xf numFmtId="0" fontId="10" fillId="4" borderId="1" xfId="0" applyFont="1" applyFill="1" applyBorder="1"/>
    <xf numFmtId="166" fontId="10" fillId="0" borderId="0" xfId="0" applyNumberFormat="1" applyFont="1"/>
    <xf numFmtId="166" fontId="9" fillId="0" borderId="0" xfId="0" applyNumberFormat="1" applyFont="1"/>
    <xf numFmtId="166" fontId="12" fillId="4" borderId="23" xfId="0" applyNumberFormat="1" applyFont="1" applyFill="1" applyBorder="1"/>
    <xf numFmtId="166" fontId="8" fillId="4" borderId="23" xfId="0" applyNumberFormat="1" applyFont="1" applyFill="1" applyBorder="1"/>
    <xf numFmtId="166" fontId="9" fillId="4" borderId="23" xfId="0" applyNumberFormat="1" applyFont="1" applyFill="1" applyBorder="1"/>
    <xf numFmtId="166" fontId="10" fillId="4" borderId="23" xfId="0" applyNumberFormat="1" applyFont="1" applyFill="1" applyBorder="1"/>
    <xf numFmtId="0" fontId="10" fillId="4" borderId="23" xfId="0" applyFont="1" applyFill="1" applyBorder="1"/>
    <xf numFmtId="166" fontId="12" fillId="4" borderId="24" xfId="0" applyNumberFormat="1" applyFont="1" applyFill="1" applyBorder="1"/>
    <xf numFmtId="166" fontId="8" fillId="4" borderId="24" xfId="0" applyNumberFormat="1" applyFont="1" applyFill="1" applyBorder="1"/>
    <xf numFmtId="166" fontId="10" fillId="4" borderId="24" xfId="0" applyNumberFormat="1" applyFont="1" applyFill="1" applyBorder="1"/>
    <xf numFmtId="167" fontId="10" fillId="0" borderId="1" xfId="0" applyNumberFormat="1" applyFont="1" applyFill="1" applyBorder="1"/>
    <xf numFmtId="0" fontId="8" fillId="2" borderId="4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3" fillId="0" borderId="3" xfId="0" applyFont="1" applyFill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13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</cellXfs>
  <cellStyles count="8873">
    <cellStyle name="#" xfId="8164" xr:uid="{00000000-0005-0000-0000-000000000000}"/>
    <cellStyle name="_ 13.09.2012 для МФ в ред. 09.10.2012" xfId="8073" xr:uid="{00000000-0005-0000-0000-000001000000}"/>
    <cellStyle name="_3 сцен-2020-значен " xfId="8074" xr:uid="{00000000-0005-0000-0000-000002000000}"/>
    <cellStyle name="_macro(2 авг)" xfId="8075" xr:uid="{00000000-0005-0000-0000-000003000000}"/>
    <cellStyle name="_Бюджетная система" xfId="8076" xr:uid="{00000000-0005-0000-0000-000004000000}"/>
    <cellStyle name="_ДБС 09 04 2007_для БФР НЕ ТРОГАТЬ!!!" xfId="8077" xr:uid="{00000000-0005-0000-0000-000005000000}"/>
    <cellStyle name="_Книга1 (2)" xfId="8078" xr:uid="{00000000-0005-0000-0000-000006000000}"/>
    <cellStyle name="_КП на 28.01.2012" xfId="8079" xr:uid="{00000000-0005-0000-0000-000007000000}"/>
    <cellStyle name="_КП на 28.12.2011" xfId="8080" xr:uid="{00000000-0005-0000-0000-000008000000}"/>
    <cellStyle name="_Лист1" xfId="8081" xr:uid="{00000000-0005-0000-0000-000009000000}"/>
    <cellStyle name="_Пенсионный фонд" xfId="8082" xr:uid="{00000000-0005-0000-0000-00000A000000}"/>
    <cellStyle name="_проет бюджета ПФР Минздрав" xfId="8083" xr:uid="{00000000-0005-0000-0000-00000B000000}"/>
    <cellStyle name="_расходы по вариантам" xfId="8084" xr:uid="{00000000-0005-0000-0000-00000C000000}"/>
    <cellStyle name="_Расходы ФБ до 2020-Inn" xfId="8085" xr:uid="{00000000-0005-0000-0000-00000D000000}"/>
    <cellStyle name="_Расчет ПФР" xfId="8086" xr:uid="{00000000-0005-0000-0000-00000E000000}"/>
    <cellStyle name="_РИХ с разбивкой" xfId="8087" xr:uid="{00000000-0005-0000-0000-00000F000000}"/>
    <cellStyle name="_свод" xfId="8088" xr:uid="{00000000-0005-0000-0000-000010000000}"/>
    <cellStyle name="_Сводная 2011-2014 ОСНОВНАЯ      20.09" xfId="8089" xr:uid="{00000000-0005-0000-0000-000011000000}"/>
    <cellStyle name="_Сводная 2011-2014 ОСНОВНАЯ 02.09" xfId="8090" xr:uid="{00000000-0005-0000-0000-000012000000}"/>
    <cellStyle name="_справка по России" xfId="8091" xr:uid="{00000000-0005-0000-0000-000013000000}"/>
    <cellStyle name="_Справочные таблицы СФБ" xfId="8092" xr:uid="{00000000-0005-0000-0000-000014000000}"/>
    <cellStyle name="_сх маш" xfId="8093" xr:uid="{00000000-0005-0000-0000-000015000000}"/>
    <cellStyle name="20% - Accent1" xfId="1108" xr:uid="{00000000-0005-0000-0000-000016000000}"/>
    <cellStyle name="20% - Accent2" xfId="1109" xr:uid="{00000000-0005-0000-0000-000017000000}"/>
    <cellStyle name="20% - Accent3" xfId="1110" xr:uid="{00000000-0005-0000-0000-000018000000}"/>
    <cellStyle name="20% - Accent4" xfId="1111" xr:uid="{00000000-0005-0000-0000-000019000000}"/>
    <cellStyle name="20% - Accent5" xfId="1112" xr:uid="{00000000-0005-0000-0000-00001A000000}"/>
    <cellStyle name="20% - Accent6" xfId="1113" xr:uid="{00000000-0005-0000-0000-00001B000000}"/>
    <cellStyle name="20% — акцент1" xfId="40" builtinId="30" customBuiltin="1"/>
    <cellStyle name="20% - Акцент1 10" xfId="248" xr:uid="{00000000-0005-0000-0000-00001D000000}"/>
    <cellStyle name="20% - Акцент1 10 2" xfId="1049" xr:uid="{00000000-0005-0000-0000-00001E000000}"/>
    <cellStyle name="20% - Акцент1 11" xfId="339" xr:uid="{00000000-0005-0000-0000-00001F000000}"/>
    <cellStyle name="20% - Акцент1 11 2" xfId="691" xr:uid="{00000000-0005-0000-0000-000020000000}"/>
    <cellStyle name="20% - Акцент1 11 2 2" xfId="8165" xr:uid="{00000000-0005-0000-0000-000021000000}"/>
    <cellStyle name="20% - Акцент1 11 3" xfId="2188" xr:uid="{00000000-0005-0000-0000-000022000000}"/>
    <cellStyle name="20% - Акцент1 12" xfId="352" xr:uid="{00000000-0005-0000-0000-000023000000}"/>
    <cellStyle name="20% - Акцент1 12 2" xfId="704" xr:uid="{00000000-0005-0000-0000-000024000000}"/>
    <cellStyle name="20% - Акцент1 12 2 2" xfId="8166" xr:uid="{00000000-0005-0000-0000-000025000000}"/>
    <cellStyle name="20% - Акцент1 12 3" xfId="2189" xr:uid="{00000000-0005-0000-0000-000026000000}"/>
    <cellStyle name="20% - Акцент1 13" xfId="365" xr:uid="{00000000-0005-0000-0000-000027000000}"/>
    <cellStyle name="20% - Акцент1 13 2" xfId="717" xr:uid="{00000000-0005-0000-0000-000028000000}"/>
    <cellStyle name="20% - Акцент1 13 2 2" xfId="8167" xr:uid="{00000000-0005-0000-0000-000029000000}"/>
    <cellStyle name="20% - Акцент1 13 3" xfId="2190" xr:uid="{00000000-0005-0000-0000-00002A000000}"/>
    <cellStyle name="20% - Акцент1 14" xfId="378" xr:uid="{00000000-0005-0000-0000-00002B000000}"/>
    <cellStyle name="20% - Акцент1 14 2" xfId="730" xr:uid="{00000000-0005-0000-0000-00002C000000}"/>
    <cellStyle name="20% - Акцент1 14 2 2" xfId="8168" xr:uid="{00000000-0005-0000-0000-00002D000000}"/>
    <cellStyle name="20% - Акцент1 14 3" xfId="2191" xr:uid="{00000000-0005-0000-0000-00002E000000}"/>
    <cellStyle name="20% - Акцент1 15" xfId="391" xr:uid="{00000000-0005-0000-0000-00002F000000}"/>
    <cellStyle name="20% - Акцент1 15 2" xfId="743" xr:uid="{00000000-0005-0000-0000-000030000000}"/>
    <cellStyle name="20% - Акцент1 15 2 2" xfId="8169" xr:uid="{00000000-0005-0000-0000-000031000000}"/>
    <cellStyle name="20% - Акцент1 15 3" xfId="2386" xr:uid="{00000000-0005-0000-0000-000032000000}"/>
    <cellStyle name="20% - Акцент1 16" xfId="404" xr:uid="{00000000-0005-0000-0000-000033000000}"/>
    <cellStyle name="20% - Акцент1 16 2" xfId="756" xr:uid="{00000000-0005-0000-0000-000034000000}"/>
    <cellStyle name="20% - Акцент1 16 2 2" xfId="8170" xr:uid="{00000000-0005-0000-0000-000035000000}"/>
    <cellStyle name="20% - Акцент1 16 3" xfId="2387" xr:uid="{00000000-0005-0000-0000-000036000000}"/>
    <cellStyle name="20% - Акцент1 17" xfId="417" xr:uid="{00000000-0005-0000-0000-000037000000}"/>
    <cellStyle name="20% - Акцент1 17 2" xfId="769" xr:uid="{00000000-0005-0000-0000-000038000000}"/>
    <cellStyle name="20% - Акцент1 17 2 2" xfId="8171" xr:uid="{00000000-0005-0000-0000-000039000000}"/>
    <cellStyle name="20% - Акцент1 17 3" xfId="2388" xr:uid="{00000000-0005-0000-0000-00003A000000}"/>
    <cellStyle name="20% - Акцент1 18" xfId="430" xr:uid="{00000000-0005-0000-0000-00003B000000}"/>
    <cellStyle name="20% - Акцент1 18 2" xfId="782" xr:uid="{00000000-0005-0000-0000-00003C000000}"/>
    <cellStyle name="20% - Акцент1 18 2 2" xfId="8172" xr:uid="{00000000-0005-0000-0000-00003D000000}"/>
    <cellStyle name="20% - Акцент1 18 3" xfId="2389" xr:uid="{00000000-0005-0000-0000-00003E000000}"/>
    <cellStyle name="20% - Акцент1 19" xfId="443" xr:uid="{00000000-0005-0000-0000-00003F000000}"/>
    <cellStyle name="20% - Акцент1 19 2" xfId="795" xr:uid="{00000000-0005-0000-0000-000040000000}"/>
    <cellStyle name="20% - Акцент1 19 3" xfId="2390" xr:uid="{00000000-0005-0000-0000-000041000000}"/>
    <cellStyle name="20% - Акцент1 2" xfId="68" xr:uid="{00000000-0005-0000-0000-000042000000}"/>
    <cellStyle name="20% — акцент1 2" xfId="1594" xr:uid="{00000000-0005-0000-0000-000043000000}"/>
    <cellStyle name="20% - Акцент1 2 10" xfId="8871" xr:uid="{00000000-0005-0000-0000-000044000000}"/>
    <cellStyle name="20% - Акцент1 2 2" xfId="112" xr:uid="{00000000-0005-0000-0000-000045000000}"/>
    <cellStyle name="20% — акцент1 2 2" xfId="8174" xr:uid="{00000000-0005-0000-0000-000046000000}"/>
    <cellStyle name="20% - Акцент1 2 2 2" xfId="1038" xr:uid="{00000000-0005-0000-0000-000047000000}"/>
    <cellStyle name="20% - Акцент1 2 2 3" xfId="2391" xr:uid="{00000000-0005-0000-0000-000048000000}"/>
    <cellStyle name="20% - Акцент1 2 2 4" xfId="2098" xr:uid="{00000000-0005-0000-0000-000049000000}"/>
    <cellStyle name="20% - Акцент1 2 2 5" xfId="8626" xr:uid="{00000000-0005-0000-0000-00004A000000}"/>
    <cellStyle name="20% - Акцент1 2 2 6" xfId="8869" xr:uid="{00000000-0005-0000-0000-00004B000000}"/>
    <cellStyle name="20% - Акцент1 2 2 7" xfId="1114" xr:uid="{00000000-0005-0000-0000-00004C000000}"/>
    <cellStyle name="20% - Акцент1 2 3" xfId="1850" xr:uid="{00000000-0005-0000-0000-00004D000000}"/>
    <cellStyle name="20% — акцент1 2 3" xfId="8628" xr:uid="{00000000-0005-0000-0000-00004E000000}"/>
    <cellStyle name="20% - Акцент1 2 4" xfId="5087" xr:uid="{00000000-0005-0000-0000-00004F000000}"/>
    <cellStyle name="20% — акцент1 2 4" xfId="8870" xr:uid="{00000000-0005-0000-0000-000050000000}"/>
    <cellStyle name="20% - Акцент1 2 5" xfId="5125" xr:uid="{00000000-0005-0000-0000-000051000000}"/>
    <cellStyle name="20% - Акцент1 2 6" xfId="5126" xr:uid="{00000000-0005-0000-0000-000052000000}"/>
    <cellStyle name="20% - Акцент1 2 7" xfId="1661" xr:uid="{00000000-0005-0000-0000-000053000000}"/>
    <cellStyle name="20% - Акцент1 2 8" xfId="8173" xr:uid="{00000000-0005-0000-0000-000054000000}"/>
    <cellStyle name="20% - Акцент1 2 9" xfId="8629" xr:uid="{00000000-0005-0000-0000-000055000000}"/>
    <cellStyle name="20% - Акцент1 20" xfId="456" xr:uid="{00000000-0005-0000-0000-000056000000}"/>
    <cellStyle name="20% - Акцент1 20 2" xfId="808" xr:uid="{00000000-0005-0000-0000-000057000000}"/>
    <cellStyle name="20% - Акцент1 20 3" xfId="2392" xr:uid="{00000000-0005-0000-0000-000058000000}"/>
    <cellStyle name="20% - Акцент1 21" xfId="469" xr:uid="{00000000-0005-0000-0000-000059000000}"/>
    <cellStyle name="20% - Акцент1 21 2" xfId="821" xr:uid="{00000000-0005-0000-0000-00005A000000}"/>
    <cellStyle name="20% - Акцент1 21 3" xfId="2393" xr:uid="{00000000-0005-0000-0000-00005B000000}"/>
    <cellStyle name="20% - Акцент1 22" xfId="482" xr:uid="{00000000-0005-0000-0000-00005C000000}"/>
    <cellStyle name="20% - Акцент1 22 2" xfId="834" xr:uid="{00000000-0005-0000-0000-00005D000000}"/>
    <cellStyle name="20% - Акцент1 22 3" xfId="2394" xr:uid="{00000000-0005-0000-0000-00005E000000}"/>
    <cellStyle name="20% - Акцент1 23" xfId="495" xr:uid="{00000000-0005-0000-0000-00005F000000}"/>
    <cellStyle name="20% - Акцент1 23 2" xfId="2395" xr:uid="{00000000-0005-0000-0000-000060000000}"/>
    <cellStyle name="20% - Акцент1 24" xfId="509" xr:uid="{00000000-0005-0000-0000-000061000000}"/>
    <cellStyle name="20% - Акцент1 24 2" xfId="1062" xr:uid="{00000000-0005-0000-0000-000062000000}"/>
    <cellStyle name="20% - Акцент1 25" xfId="847" xr:uid="{00000000-0005-0000-0000-000063000000}"/>
    <cellStyle name="20% - Акцент1 25 2" xfId="2815" xr:uid="{00000000-0005-0000-0000-000064000000}"/>
    <cellStyle name="20% - Акцент1 26" xfId="860" xr:uid="{00000000-0005-0000-0000-000065000000}"/>
    <cellStyle name="20% - Акцент1 26 2" xfId="2923" xr:uid="{00000000-0005-0000-0000-000066000000}"/>
    <cellStyle name="20% - Акцент1 27" xfId="873" xr:uid="{00000000-0005-0000-0000-000067000000}"/>
    <cellStyle name="20% - Акцент1 27 2" xfId="2993" xr:uid="{00000000-0005-0000-0000-000068000000}"/>
    <cellStyle name="20% - Акцент1 28" xfId="886" xr:uid="{00000000-0005-0000-0000-000069000000}"/>
    <cellStyle name="20% - Акцент1 28 2" xfId="2986" xr:uid="{00000000-0005-0000-0000-00006A000000}"/>
    <cellStyle name="20% - Акцент1 29" xfId="899" xr:uid="{00000000-0005-0000-0000-00006B000000}"/>
    <cellStyle name="20% - Акцент1 29 2" xfId="3003" xr:uid="{00000000-0005-0000-0000-00006C000000}"/>
    <cellStyle name="20% - Акцент1 3" xfId="145" xr:uid="{00000000-0005-0000-0000-00006D000000}"/>
    <cellStyle name="20% — акцент1 3" xfId="8175" xr:uid="{00000000-0005-0000-0000-00006E000000}"/>
    <cellStyle name="20% - Акцент1 3 2" xfId="261" xr:uid="{00000000-0005-0000-0000-00006F000000}"/>
    <cellStyle name="20% - Акцент1 3 2 2" xfId="613" xr:uid="{00000000-0005-0000-0000-000070000000}"/>
    <cellStyle name="20% - Акцент1 3 2 3" xfId="8176" xr:uid="{00000000-0005-0000-0000-000071000000}"/>
    <cellStyle name="20% - Акцент1 3 3" xfId="522" xr:uid="{00000000-0005-0000-0000-000072000000}"/>
    <cellStyle name="20% - Акцент1 3 4" xfId="1881" xr:uid="{00000000-0005-0000-0000-000073000000}"/>
    <cellStyle name="20% - Акцент1 30" xfId="912" xr:uid="{00000000-0005-0000-0000-000074000000}"/>
    <cellStyle name="20% - Акцент1 30 2" xfId="3010" xr:uid="{00000000-0005-0000-0000-000075000000}"/>
    <cellStyle name="20% - Акцент1 31" xfId="925" xr:uid="{00000000-0005-0000-0000-000076000000}"/>
    <cellStyle name="20% - Акцент1 31 2" xfId="2999" xr:uid="{00000000-0005-0000-0000-000077000000}"/>
    <cellStyle name="20% - Акцент1 32" xfId="938" xr:uid="{00000000-0005-0000-0000-000078000000}"/>
    <cellStyle name="20% - Акцент1 32 2" xfId="2861" xr:uid="{00000000-0005-0000-0000-000079000000}"/>
    <cellStyle name="20% - Акцент1 33" xfId="951" xr:uid="{00000000-0005-0000-0000-00007A000000}"/>
    <cellStyle name="20% - Акцент1 33 2" xfId="3035" xr:uid="{00000000-0005-0000-0000-00007B000000}"/>
    <cellStyle name="20% - Акцент1 34" xfId="964" xr:uid="{00000000-0005-0000-0000-00007C000000}"/>
    <cellStyle name="20% - Акцент1 34 2" xfId="3056" xr:uid="{00000000-0005-0000-0000-00007D000000}"/>
    <cellStyle name="20% - Акцент1 35" xfId="977" xr:uid="{00000000-0005-0000-0000-00007E000000}"/>
    <cellStyle name="20% - Акцент1 35 2" xfId="3187" xr:uid="{00000000-0005-0000-0000-00007F000000}"/>
    <cellStyle name="20% - Акцент1 36" xfId="990" xr:uid="{00000000-0005-0000-0000-000080000000}"/>
    <cellStyle name="20% - Акцент1 36 2" xfId="3252" xr:uid="{00000000-0005-0000-0000-000081000000}"/>
    <cellStyle name="20% - Акцент1 37" xfId="1025" xr:uid="{00000000-0005-0000-0000-000082000000}"/>
    <cellStyle name="20% - Акцент1 38" xfId="3544" xr:uid="{00000000-0005-0000-0000-000083000000}"/>
    <cellStyle name="20% - Акцент1 39" xfId="4074" xr:uid="{00000000-0005-0000-0000-000084000000}"/>
    <cellStyle name="20% - Акцент1 4" xfId="169" xr:uid="{00000000-0005-0000-0000-000085000000}"/>
    <cellStyle name="20% — акцент1 4" xfId="1593" xr:uid="{00000000-0005-0000-0000-000086000000}"/>
    <cellStyle name="20% - Акцент1 4 2" xfId="274" xr:uid="{00000000-0005-0000-0000-000087000000}"/>
    <cellStyle name="20% - Акцент1 4 2 2" xfId="626" xr:uid="{00000000-0005-0000-0000-000088000000}"/>
    <cellStyle name="20% - Акцент1 4 2 3" xfId="8177" xr:uid="{00000000-0005-0000-0000-000089000000}"/>
    <cellStyle name="20% - Акцент1 4 3" xfId="535" xr:uid="{00000000-0005-0000-0000-00008A000000}"/>
    <cellStyle name="20% - Акцент1 4 4" xfId="1907" xr:uid="{00000000-0005-0000-0000-00008B000000}"/>
    <cellStyle name="20% - Акцент1 40" xfId="1811" xr:uid="{00000000-0005-0000-0000-00008C000000}"/>
    <cellStyle name="20% - Акцент1 41" xfId="8178" xr:uid="{00000000-0005-0000-0000-00008D000000}"/>
    <cellStyle name="20% - Акцент1 42" xfId="8179" xr:uid="{00000000-0005-0000-0000-00008E000000}"/>
    <cellStyle name="20% - Акцент1 43" xfId="8180" xr:uid="{00000000-0005-0000-0000-00008F000000}"/>
    <cellStyle name="20% - Акцент1 44" xfId="8181" xr:uid="{00000000-0005-0000-0000-000090000000}"/>
    <cellStyle name="20% - Акцент1 45" xfId="8182" xr:uid="{00000000-0005-0000-0000-000091000000}"/>
    <cellStyle name="20% - Акцент1 46" xfId="8183" xr:uid="{00000000-0005-0000-0000-000092000000}"/>
    <cellStyle name="20% - Акцент1 47" xfId="8184" xr:uid="{00000000-0005-0000-0000-000093000000}"/>
    <cellStyle name="20% - Акцент1 48" xfId="8185" xr:uid="{00000000-0005-0000-0000-000094000000}"/>
    <cellStyle name="20% - Акцент1 49" xfId="8186" xr:uid="{00000000-0005-0000-0000-000095000000}"/>
    <cellStyle name="20% - Акцент1 5" xfId="182" xr:uid="{00000000-0005-0000-0000-000096000000}"/>
    <cellStyle name="20% - Акцент1 5 2" xfId="287" xr:uid="{00000000-0005-0000-0000-000097000000}"/>
    <cellStyle name="20% - Акцент1 5 2 2" xfId="639" xr:uid="{00000000-0005-0000-0000-000098000000}"/>
    <cellStyle name="20% - Акцент1 5 2 3" xfId="8188" xr:uid="{00000000-0005-0000-0000-000099000000}"/>
    <cellStyle name="20% - Акцент1 5 3" xfId="548" xr:uid="{00000000-0005-0000-0000-00009A000000}"/>
    <cellStyle name="20% - Акцент1 5 4" xfId="1942" xr:uid="{00000000-0005-0000-0000-00009B000000}"/>
    <cellStyle name="20% - Акцент1 50" xfId="8189" xr:uid="{00000000-0005-0000-0000-00009C000000}"/>
    <cellStyle name="20% - Акцент1 51" xfId="8190" xr:uid="{00000000-0005-0000-0000-00009D000000}"/>
    <cellStyle name="20% - Акцент1 52" xfId="8191" xr:uid="{00000000-0005-0000-0000-00009E000000}"/>
    <cellStyle name="20% - Акцент1 53" xfId="8192" xr:uid="{00000000-0005-0000-0000-00009F000000}"/>
    <cellStyle name="20% - Акцент1 54" xfId="8193" xr:uid="{00000000-0005-0000-0000-0000A0000000}"/>
    <cellStyle name="20% - Акцент1 55" xfId="8194" xr:uid="{00000000-0005-0000-0000-0000A1000000}"/>
    <cellStyle name="20% - Акцент1 56" xfId="8195" xr:uid="{00000000-0005-0000-0000-0000A2000000}"/>
    <cellStyle name="20% - Акцент1 57" xfId="8196" xr:uid="{00000000-0005-0000-0000-0000A3000000}"/>
    <cellStyle name="20% - Акцент1 58" xfId="8197" xr:uid="{00000000-0005-0000-0000-0000A4000000}"/>
    <cellStyle name="20% - Акцент1 59" xfId="8198" xr:uid="{00000000-0005-0000-0000-0000A5000000}"/>
    <cellStyle name="20% - Акцент1 6" xfId="195" xr:uid="{00000000-0005-0000-0000-0000A6000000}"/>
    <cellStyle name="20% - Акцент1 6 2" xfId="300" xr:uid="{00000000-0005-0000-0000-0000A7000000}"/>
    <cellStyle name="20% - Акцент1 6 2 2" xfId="652" xr:uid="{00000000-0005-0000-0000-0000A8000000}"/>
    <cellStyle name="20% - Акцент1 6 2 3" xfId="8200" xr:uid="{00000000-0005-0000-0000-0000A9000000}"/>
    <cellStyle name="20% - Акцент1 6 3" xfId="561" xr:uid="{00000000-0005-0000-0000-0000AA000000}"/>
    <cellStyle name="20% - Акцент1 6 4" xfId="1899" xr:uid="{00000000-0005-0000-0000-0000AB000000}"/>
    <cellStyle name="20% - Акцент1 60" xfId="8201" xr:uid="{00000000-0005-0000-0000-0000AC000000}"/>
    <cellStyle name="20% - Акцент1 61" xfId="8202" xr:uid="{00000000-0005-0000-0000-0000AD000000}"/>
    <cellStyle name="20% - Акцент1 62" xfId="8203" xr:uid="{00000000-0005-0000-0000-0000AE000000}"/>
    <cellStyle name="20% - Акцент1 63" xfId="8204" xr:uid="{00000000-0005-0000-0000-0000AF000000}"/>
    <cellStyle name="20% - Акцент1 64" xfId="8205" xr:uid="{00000000-0005-0000-0000-0000B0000000}"/>
    <cellStyle name="20% - Акцент1 65" xfId="8206" xr:uid="{00000000-0005-0000-0000-0000B1000000}"/>
    <cellStyle name="20% - Акцент1 7" xfId="208" xr:uid="{00000000-0005-0000-0000-0000B2000000}"/>
    <cellStyle name="20% - Акцент1 7 2" xfId="313" xr:uid="{00000000-0005-0000-0000-0000B3000000}"/>
    <cellStyle name="20% - Акцент1 7 2 2" xfId="665" xr:uid="{00000000-0005-0000-0000-0000B4000000}"/>
    <cellStyle name="20% - Акцент1 7 2 3" xfId="8208" xr:uid="{00000000-0005-0000-0000-0000B5000000}"/>
    <cellStyle name="20% - Акцент1 7 3" xfId="574" xr:uid="{00000000-0005-0000-0000-0000B6000000}"/>
    <cellStyle name="20% - Акцент1 7 4" xfId="1975" xr:uid="{00000000-0005-0000-0000-0000B7000000}"/>
    <cellStyle name="20% - Акцент1 8" xfId="221" xr:uid="{00000000-0005-0000-0000-0000B8000000}"/>
    <cellStyle name="20% - Акцент1 8 2" xfId="326" xr:uid="{00000000-0005-0000-0000-0000B9000000}"/>
    <cellStyle name="20% - Акцент1 8 2 2" xfId="678" xr:uid="{00000000-0005-0000-0000-0000BA000000}"/>
    <cellStyle name="20% - Акцент1 8 2 3" xfId="8209" xr:uid="{00000000-0005-0000-0000-0000BB000000}"/>
    <cellStyle name="20% - Акцент1 8 3" xfId="587" xr:uid="{00000000-0005-0000-0000-0000BC000000}"/>
    <cellStyle name="20% - Акцент1 8 4" xfId="2001" xr:uid="{00000000-0005-0000-0000-0000BD000000}"/>
    <cellStyle name="20% - Акцент1 9" xfId="234" xr:uid="{00000000-0005-0000-0000-0000BE000000}"/>
    <cellStyle name="20% - Акцент1 9 2" xfId="600" xr:uid="{00000000-0005-0000-0000-0000BF000000}"/>
    <cellStyle name="20% - Акцент1 9 2 2" xfId="8210" xr:uid="{00000000-0005-0000-0000-0000C0000000}"/>
    <cellStyle name="20% - Акцент1 9 3" xfId="2034" xr:uid="{00000000-0005-0000-0000-0000C1000000}"/>
    <cellStyle name="20% — акцент2" xfId="44" builtinId="34" customBuiltin="1"/>
    <cellStyle name="20% - Акцент2 10" xfId="250" xr:uid="{00000000-0005-0000-0000-0000C3000000}"/>
    <cellStyle name="20% - Акцент2 10 2" xfId="1051" xr:uid="{00000000-0005-0000-0000-0000C4000000}"/>
    <cellStyle name="20% - Акцент2 11" xfId="341" xr:uid="{00000000-0005-0000-0000-0000C5000000}"/>
    <cellStyle name="20% - Акцент2 11 2" xfId="693" xr:uid="{00000000-0005-0000-0000-0000C6000000}"/>
    <cellStyle name="20% - Акцент2 11 2 2" xfId="8211" xr:uid="{00000000-0005-0000-0000-0000C7000000}"/>
    <cellStyle name="20% - Акцент2 11 3" xfId="2192" xr:uid="{00000000-0005-0000-0000-0000C8000000}"/>
    <cellStyle name="20% - Акцент2 12" xfId="354" xr:uid="{00000000-0005-0000-0000-0000C9000000}"/>
    <cellStyle name="20% - Акцент2 12 2" xfId="706" xr:uid="{00000000-0005-0000-0000-0000CA000000}"/>
    <cellStyle name="20% - Акцент2 12 2 2" xfId="8212" xr:uid="{00000000-0005-0000-0000-0000CB000000}"/>
    <cellStyle name="20% - Акцент2 12 3" xfId="2193" xr:uid="{00000000-0005-0000-0000-0000CC000000}"/>
    <cellStyle name="20% - Акцент2 13" xfId="367" xr:uid="{00000000-0005-0000-0000-0000CD000000}"/>
    <cellStyle name="20% - Акцент2 13 2" xfId="719" xr:uid="{00000000-0005-0000-0000-0000CE000000}"/>
    <cellStyle name="20% - Акцент2 13 2 2" xfId="8213" xr:uid="{00000000-0005-0000-0000-0000CF000000}"/>
    <cellStyle name="20% - Акцент2 13 3" xfId="2194" xr:uid="{00000000-0005-0000-0000-0000D0000000}"/>
    <cellStyle name="20% - Акцент2 14" xfId="380" xr:uid="{00000000-0005-0000-0000-0000D1000000}"/>
    <cellStyle name="20% - Акцент2 14 2" xfId="732" xr:uid="{00000000-0005-0000-0000-0000D2000000}"/>
    <cellStyle name="20% - Акцент2 14 2 2" xfId="8214" xr:uid="{00000000-0005-0000-0000-0000D3000000}"/>
    <cellStyle name="20% - Акцент2 14 3" xfId="2195" xr:uid="{00000000-0005-0000-0000-0000D4000000}"/>
    <cellStyle name="20% - Акцент2 15" xfId="393" xr:uid="{00000000-0005-0000-0000-0000D5000000}"/>
    <cellStyle name="20% - Акцент2 15 2" xfId="745" xr:uid="{00000000-0005-0000-0000-0000D6000000}"/>
    <cellStyle name="20% - Акцент2 15 2 2" xfId="8215" xr:uid="{00000000-0005-0000-0000-0000D7000000}"/>
    <cellStyle name="20% - Акцент2 15 3" xfId="2396" xr:uid="{00000000-0005-0000-0000-0000D8000000}"/>
    <cellStyle name="20% - Акцент2 16" xfId="406" xr:uid="{00000000-0005-0000-0000-0000D9000000}"/>
    <cellStyle name="20% - Акцент2 16 2" xfId="758" xr:uid="{00000000-0005-0000-0000-0000DA000000}"/>
    <cellStyle name="20% - Акцент2 16 2 2" xfId="8216" xr:uid="{00000000-0005-0000-0000-0000DB000000}"/>
    <cellStyle name="20% - Акцент2 16 3" xfId="2397" xr:uid="{00000000-0005-0000-0000-0000DC000000}"/>
    <cellStyle name="20% - Акцент2 17" xfId="419" xr:uid="{00000000-0005-0000-0000-0000DD000000}"/>
    <cellStyle name="20% - Акцент2 17 2" xfId="771" xr:uid="{00000000-0005-0000-0000-0000DE000000}"/>
    <cellStyle name="20% - Акцент2 17 2 2" xfId="8217" xr:uid="{00000000-0005-0000-0000-0000DF000000}"/>
    <cellStyle name="20% - Акцент2 17 3" xfId="2398" xr:uid="{00000000-0005-0000-0000-0000E0000000}"/>
    <cellStyle name="20% - Акцент2 18" xfId="432" xr:uid="{00000000-0005-0000-0000-0000E1000000}"/>
    <cellStyle name="20% - Акцент2 18 2" xfId="784" xr:uid="{00000000-0005-0000-0000-0000E2000000}"/>
    <cellStyle name="20% - Акцент2 18 2 2" xfId="8218" xr:uid="{00000000-0005-0000-0000-0000E3000000}"/>
    <cellStyle name="20% - Акцент2 18 3" xfId="2399" xr:uid="{00000000-0005-0000-0000-0000E4000000}"/>
    <cellStyle name="20% - Акцент2 19" xfId="445" xr:uid="{00000000-0005-0000-0000-0000E5000000}"/>
    <cellStyle name="20% - Акцент2 19 2" xfId="797" xr:uid="{00000000-0005-0000-0000-0000E6000000}"/>
    <cellStyle name="20% - Акцент2 19 3" xfId="2400" xr:uid="{00000000-0005-0000-0000-0000E7000000}"/>
    <cellStyle name="20% - Акцент2 2" xfId="69" xr:uid="{00000000-0005-0000-0000-0000E8000000}"/>
    <cellStyle name="20% — акцент2 2" xfId="8219" xr:uid="{00000000-0005-0000-0000-0000E9000000}"/>
    <cellStyle name="20% - Акцент2 2 2" xfId="113" xr:uid="{00000000-0005-0000-0000-0000EA000000}"/>
    <cellStyle name="20% - Акцент2 2 2 2" xfId="1039" xr:uid="{00000000-0005-0000-0000-0000EB000000}"/>
    <cellStyle name="20% - Акцент2 2 2 3" xfId="2401" xr:uid="{00000000-0005-0000-0000-0000EC000000}"/>
    <cellStyle name="20% - Акцент2 2 2 4" xfId="2099" xr:uid="{00000000-0005-0000-0000-0000ED000000}"/>
    <cellStyle name="20% - Акцент2 2 2 5" xfId="1115" xr:uid="{00000000-0005-0000-0000-0000EE000000}"/>
    <cellStyle name="20% - Акцент2 2 3" xfId="1858" xr:uid="{00000000-0005-0000-0000-0000EF000000}"/>
    <cellStyle name="20% - Акцент2 2 4" xfId="8607" xr:uid="{00000000-0005-0000-0000-0000F0000000}"/>
    <cellStyle name="20% - Акцент2 2 5" xfId="8868" xr:uid="{00000000-0005-0000-0000-0000F1000000}"/>
    <cellStyle name="20% - Акцент2 20" xfId="458" xr:uid="{00000000-0005-0000-0000-0000F2000000}"/>
    <cellStyle name="20% - Акцент2 20 2" xfId="810" xr:uid="{00000000-0005-0000-0000-0000F3000000}"/>
    <cellStyle name="20% - Акцент2 20 3" xfId="2402" xr:uid="{00000000-0005-0000-0000-0000F4000000}"/>
    <cellStyle name="20% - Акцент2 21" xfId="471" xr:uid="{00000000-0005-0000-0000-0000F5000000}"/>
    <cellStyle name="20% - Акцент2 21 2" xfId="823" xr:uid="{00000000-0005-0000-0000-0000F6000000}"/>
    <cellStyle name="20% - Акцент2 21 3" xfId="2403" xr:uid="{00000000-0005-0000-0000-0000F7000000}"/>
    <cellStyle name="20% - Акцент2 22" xfId="484" xr:uid="{00000000-0005-0000-0000-0000F8000000}"/>
    <cellStyle name="20% - Акцент2 22 2" xfId="836" xr:uid="{00000000-0005-0000-0000-0000F9000000}"/>
    <cellStyle name="20% - Акцент2 22 3" xfId="2404" xr:uid="{00000000-0005-0000-0000-0000FA000000}"/>
    <cellStyle name="20% - Акцент2 23" xfId="497" xr:uid="{00000000-0005-0000-0000-0000FB000000}"/>
    <cellStyle name="20% - Акцент2 23 2" xfId="2405" xr:uid="{00000000-0005-0000-0000-0000FC000000}"/>
    <cellStyle name="20% - Акцент2 24" xfId="511" xr:uid="{00000000-0005-0000-0000-0000FD000000}"/>
    <cellStyle name="20% - Акцент2 24 2" xfId="1064" xr:uid="{00000000-0005-0000-0000-0000FE000000}"/>
    <cellStyle name="20% - Акцент2 25" xfId="849" xr:uid="{00000000-0005-0000-0000-0000FF000000}"/>
    <cellStyle name="20% - Акцент2 25 2" xfId="2819" xr:uid="{00000000-0005-0000-0000-000000010000}"/>
    <cellStyle name="20% - Акцент2 26" xfId="862" xr:uid="{00000000-0005-0000-0000-000001010000}"/>
    <cellStyle name="20% - Акцент2 26 2" xfId="2927" xr:uid="{00000000-0005-0000-0000-000002010000}"/>
    <cellStyle name="20% - Акцент2 27" xfId="875" xr:uid="{00000000-0005-0000-0000-000003010000}"/>
    <cellStyle name="20% - Акцент2 27 2" xfId="2973" xr:uid="{00000000-0005-0000-0000-000004010000}"/>
    <cellStyle name="20% - Акцент2 28" xfId="888" xr:uid="{00000000-0005-0000-0000-000005010000}"/>
    <cellStyle name="20% - Акцент2 28 2" xfId="2944" xr:uid="{00000000-0005-0000-0000-000006010000}"/>
    <cellStyle name="20% - Акцент2 29" xfId="901" xr:uid="{00000000-0005-0000-0000-000007010000}"/>
    <cellStyle name="20% - Акцент2 29 2" xfId="2947" xr:uid="{00000000-0005-0000-0000-000008010000}"/>
    <cellStyle name="20% - Акцент2 3" xfId="149" xr:uid="{00000000-0005-0000-0000-000009010000}"/>
    <cellStyle name="20% — акцент2 3" xfId="8220" xr:uid="{00000000-0005-0000-0000-00000A010000}"/>
    <cellStyle name="20% - Акцент2 3 2" xfId="263" xr:uid="{00000000-0005-0000-0000-00000B010000}"/>
    <cellStyle name="20% - Акцент2 3 2 2" xfId="615" xr:uid="{00000000-0005-0000-0000-00000C010000}"/>
    <cellStyle name="20% - Акцент2 3 2 3" xfId="8221" xr:uid="{00000000-0005-0000-0000-00000D010000}"/>
    <cellStyle name="20% - Акцент2 3 3" xfId="524" xr:uid="{00000000-0005-0000-0000-00000E010000}"/>
    <cellStyle name="20% - Акцент2 3 4" xfId="1884" xr:uid="{00000000-0005-0000-0000-00000F010000}"/>
    <cellStyle name="20% - Акцент2 30" xfId="914" xr:uid="{00000000-0005-0000-0000-000010010000}"/>
    <cellStyle name="20% - Акцент2 30 2" xfId="2945" xr:uid="{00000000-0005-0000-0000-000011010000}"/>
    <cellStyle name="20% - Акцент2 31" xfId="927" xr:uid="{00000000-0005-0000-0000-000012010000}"/>
    <cellStyle name="20% - Акцент2 31 2" xfId="3023" xr:uid="{00000000-0005-0000-0000-000013010000}"/>
    <cellStyle name="20% - Акцент2 32" xfId="940" xr:uid="{00000000-0005-0000-0000-000014010000}"/>
    <cellStyle name="20% - Акцент2 32 2" xfId="2848" xr:uid="{00000000-0005-0000-0000-000015010000}"/>
    <cellStyle name="20% - Акцент2 33" xfId="953" xr:uid="{00000000-0005-0000-0000-000016010000}"/>
    <cellStyle name="20% - Акцент2 33 2" xfId="2849" xr:uid="{00000000-0005-0000-0000-000017010000}"/>
    <cellStyle name="20% - Акцент2 34" xfId="966" xr:uid="{00000000-0005-0000-0000-000018010000}"/>
    <cellStyle name="20% - Акцент2 34 2" xfId="3060" xr:uid="{00000000-0005-0000-0000-000019010000}"/>
    <cellStyle name="20% - Акцент2 35" xfId="979" xr:uid="{00000000-0005-0000-0000-00001A010000}"/>
    <cellStyle name="20% - Акцент2 35 2" xfId="3190" xr:uid="{00000000-0005-0000-0000-00001B010000}"/>
    <cellStyle name="20% - Акцент2 36" xfId="992" xr:uid="{00000000-0005-0000-0000-00001C010000}"/>
    <cellStyle name="20% - Акцент2 36 2" xfId="3255" xr:uid="{00000000-0005-0000-0000-00001D010000}"/>
    <cellStyle name="20% - Акцент2 37" xfId="1027" xr:uid="{00000000-0005-0000-0000-00001E010000}"/>
    <cellStyle name="20% - Акцент2 38" xfId="3548" xr:uid="{00000000-0005-0000-0000-00001F010000}"/>
    <cellStyle name="20% - Акцент2 39" xfId="4078" xr:uid="{00000000-0005-0000-0000-000020010000}"/>
    <cellStyle name="20% - Акцент2 4" xfId="171" xr:uid="{00000000-0005-0000-0000-000021010000}"/>
    <cellStyle name="20% — акцент2 4" xfId="1595" xr:uid="{00000000-0005-0000-0000-000022010000}"/>
    <cellStyle name="20% - Акцент2 4 2" xfId="276" xr:uid="{00000000-0005-0000-0000-000023010000}"/>
    <cellStyle name="20% - Акцент2 4 2 2" xfId="628" xr:uid="{00000000-0005-0000-0000-000024010000}"/>
    <cellStyle name="20% - Акцент2 4 2 3" xfId="8223" xr:uid="{00000000-0005-0000-0000-000025010000}"/>
    <cellStyle name="20% - Акцент2 4 3" xfId="537" xr:uid="{00000000-0005-0000-0000-000026010000}"/>
    <cellStyle name="20% - Акцент2 4 4" xfId="1913" xr:uid="{00000000-0005-0000-0000-000027010000}"/>
    <cellStyle name="20% - Акцент2 40" xfId="1815" xr:uid="{00000000-0005-0000-0000-000028010000}"/>
    <cellStyle name="20% - Акцент2 41" xfId="8224" xr:uid="{00000000-0005-0000-0000-000029010000}"/>
    <cellStyle name="20% - Акцент2 42" xfId="8225" xr:uid="{00000000-0005-0000-0000-00002A010000}"/>
    <cellStyle name="20% - Акцент2 43" xfId="8226" xr:uid="{00000000-0005-0000-0000-00002B010000}"/>
    <cellStyle name="20% - Акцент2 44" xfId="8227" xr:uid="{00000000-0005-0000-0000-00002C010000}"/>
    <cellStyle name="20% - Акцент2 45" xfId="8228" xr:uid="{00000000-0005-0000-0000-00002D010000}"/>
    <cellStyle name="20% - Акцент2 46" xfId="8229" xr:uid="{00000000-0005-0000-0000-00002E010000}"/>
    <cellStyle name="20% - Акцент2 47" xfId="8230" xr:uid="{00000000-0005-0000-0000-00002F010000}"/>
    <cellStyle name="20% - Акцент2 48" xfId="8231" xr:uid="{00000000-0005-0000-0000-000030010000}"/>
    <cellStyle name="20% - Акцент2 49" xfId="8232" xr:uid="{00000000-0005-0000-0000-000031010000}"/>
    <cellStyle name="20% - Акцент2 5" xfId="184" xr:uid="{00000000-0005-0000-0000-000032010000}"/>
    <cellStyle name="20% - Акцент2 5 2" xfId="289" xr:uid="{00000000-0005-0000-0000-000033010000}"/>
    <cellStyle name="20% - Акцент2 5 2 2" xfId="641" xr:uid="{00000000-0005-0000-0000-000034010000}"/>
    <cellStyle name="20% - Акцент2 5 2 3" xfId="8233" xr:uid="{00000000-0005-0000-0000-000035010000}"/>
    <cellStyle name="20% - Акцент2 5 3" xfId="550" xr:uid="{00000000-0005-0000-0000-000036010000}"/>
    <cellStyle name="20% - Акцент2 5 4" xfId="1927" xr:uid="{00000000-0005-0000-0000-000037010000}"/>
    <cellStyle name="20% - Акцент2 50" xfId="8234" xr:uid="{00000000-0005-0000-0000-000038010000}"/>
    <cellStyle name="20% - Акцент2 51" xfId="8235" xr:uid="{00000000-0005-0000-0000-000039010000}"/>
    <cellStyle name="20% - Акцент2 52" xfId="8236" xr:uid="{00000000-0005-0000-0000-00003A010000}"/>
    <cellStyle name="20% - Акцент2 53" xfId="8237" xr:uid="{00000000-0005-0000-0000-00003B010000}"/>
    <cellStyle name="20% - Акцент2 54" xfId="8238" xr:uid="{00000000-0005-0000-0000-00003C010000}"/>
    <cellStyle name="20% - Акцент2 55" xfId="8239" xr:uid="{00000000-0005-0000-0000-00003D010000}"/>
    <cellStyle name="20% - Акцент2 56" xfId="8240" xr:uid="{00000000-0005-0000-0000-00003E010000}"/>
    <cellStyle name="20% - Акцент2 57" xfId="8241" xr:uid="{00000000-0005-0000-0000-00003F010000}"/>
    <cellStyle name="20% - Акцент2 58" xfId="8242" xr:uid="{00000000-0005-0000-0000-000040010000}"/>
    <cellStyle name="20% - Акцент2 59" xfId="8243" xr:uid="{00000000-0005-0000-0000-000041010000}"/>
    <cellStyle name="20% - Акцент2 6" xfId="197" xr:uid="{00000000-0005-0000-0000-000042010000}"/>
    <cellStyle name="20% - Акцент2 6 2" xfId="302" xr:uid="{00000000-0005-0000-0000-000043010000}"/>
    <cellStyle name="20% - Акцент2 6 2 2" xfId="654" xr:uid="{00000000-0005-0000-0000-000044010000}"/>
    <cellStyle name="20% - Акцент2 6 2 3" xfId="8244" xr:uid="{00000000-0005-0000-0000-000045010000}"/>
    <cellStyle name="20% - Акцент2 6 3" xfId="563" xr:uid="{00000000-0005-0000-0000-000046010000}"/>
    <cellStyle name="20% - Акцент2 6 4" xfId="1929" xr:uid="{00000000-0005-0000-0000-000047010000}"/>
    <cellStyle name="20% - Акцент2 60" xfId="8245" xr:uid="{00000000-0005-0000-0000-000048010000}"/>
    <cellStyle name="20% - Акцент2 61" xfId="8246" xr:uid="{00000000-0005-0000-0000-000049010000}"/>
    <cellStyle name="20% - Акцент2 62" xfId="8247" xr:uid="{00000000-0005-0000-0000-00004A010000}"/>
    <cellStyle name="20% - Акцент2 63" xfId="8248" xr:uid="{00000000-0005-0000-0000-00004B010000}"/>
    <cellStyle name="20% - Акцент2 64" xfId="8249" xr:uid="{00000000-0005-0000-0000-00004C010000}"/>
    <cellStyle name="20% - Акцент2 65" xfId="8250" xr:uid="{00000000-0005-0000-0000-00004D010000}"/>
    <cellStyle name="20% - Акцент2 7" xfId="210" xr:uid="{00000000-0005-0000-0000-00004E010000}"/>
    <cellStyle name="20% - Акцент2 7 2" xfId="315" xr:uid="{00000000-0005-0000-0000-00004F010000}"/>
    <cellStyle name="20% - Акцент2 7 2 2" xfId="667" xr:uid="{00000000-0005-0000-0000-000050010000}"/>
    <cellStyle name="20% - Акцент2 7 2 3" xfId="8251" xr:uid="{00000000-0005-0000-0000-000051010000}"/>
    <cellStyle name="20% - Акцент2 7 3" xfId="576" xr:uid="{00000000-0005-0000-0000-000052010000}"/>
    <cellStyle name="20% - Акцент2 7 4" xfId="1979" xr:uid="{00000000-0005-0000-0000-000053010000}"/>
    <cellStyle name="20% - Акцент2 8" xfId="223" xr:uid="{00000000-0005-0000-0000-000054010000}"/>
    <cellStyle name="20% - Акцент2 8 2" xfId="328" xr:uid="{00000000-0005-0000-0000-000055010000}"/>
    <cellStyle name="20% - Акцент2 8 2 2" xfId="680" xr:uid="{00000000-0005-0000-0000-000056010000}"/>
    <cellStyle name="20% - Акцент2 8 2 3" xfId="8252" xr:uid="{00000000-0005-0000-0000-000057010000}"/>
    <cellStyle name="20% - Акцент2 8 3" xfId="589" xr:uid="{00000000-0005-0000-0000-000058010000}"/>
    <cellStyle name="20% - Акцент2 8 4" xfId="2002" xr:uid="{00000000-0005-0000-0000-000059010000}"/>
    <cellStyle name="20% - Акцент2 9" xfId="236" xr:uid="{00000000-0005-0000-0000-00005A010000}"/>
    <cellStyle name="20% - Акцент2 9 2" xfId="602" xr:uid="{00000000-0005-0000-0000-00005B010000}"/>
    <cellStyle name="20% - Акцент2 9 2 2" xfId="8253" xr:uid="{00000000-0005-0000-0000-00005C010000}"/>
    <cellStyle name="20% - Акцент2 9 3" xfId="2037" xr:uid="{00000000-0005-0000-0000-00005D010000}"/>
    <cellStyle name="20% — акцент3" xfId="48" builtinId="38" customBuiltin="1"/>
    <cellStyle name="20% - Акцент3 10" xfId="252" xr:uid="{00000000-0005-0000-0000-00005F010000}"/>
    <cellStyle name="20% - Акцент3 10 2" xfId="1053" xr:uid="{00000000-0005-0000-0000-000060010000}"/>
    <cellStyle name="20% - Акцент3 11" xfId="343" xr:uid="{00000000-0005-0000-0000-000061010000}"/>
    <cellStyle name="20% - Акцент3 11 2" xfId="695" xr:uid="{00000000-0005-0000-0000-000062010000}"/>
    <cellStyle name="20% - Акцент3 11 2 2" xfId="8254" xr:uid="{00000000-0005-0000-0000-000063010000}"/>
    <cellStyle name="20% - Акцент3 11 3" xfId="2196" xr:uid="{00000000-0005-0000-0000-000064010000}"/>
    <cellStyle name="20% - Акцент3 12" xfId="356" xr:uid="{00000000-0005-0000-0000-000065010000}"/>
    <cellStyle name="20% - Акцент3 12 2" xfId="708" xr:uid="{00000000-0005-0000-0000-000066010000}"/>
    <cellStyle name="20% - Акцент3 12 2 2" xfId="8255" xr:uid="{00000000-0005-0000-0000-000067010000}"/>
    <cellStyle name="20% - Акцент3 12 3" xfId="2197" xr:uid="{00000000-0005-0000-0000-000068010000}"/>
    <cellStyle name="20% - Акцент3 13" xfId="369" xr:uid="{00000000-0005-0000-0000-000069010000}"/>
    <cellStyle name="20% - Акцент3 13 2" xfId="721" xr:uid="{00000000-0005-0000-0000-00006A010000}"/>
    <cellStyle name="20% - Акцент3 13 2 2" xfId="8256" xr:uid="{00000000-0005-0000-0000-00006B010000}"/>
    <cellStyle name="20% - Акцент3 13 3" xfId="2198" xr:uid="{00000000-0005-0000-0000-00006C010000}"/>
    <cellStyle name="20% - Акцент3 14" xfId="382" xr:uid="{00000000-0005-0000-0000-00006D010000}"/>
    <cellStyle name="20% - Акцент3 14 2" xfId="734" xr:uid="{00000000-0005-0000-0000-00006E010000}"/>
    <cellStyle name="20% - Акцент3 14 2 2" xfId="8257" xr:uid="{00000000-0005-0000-0000-00006F010000}"/>
    <cellStyle name="20% - Акцент3 14 3" xfId="2199" xr:uid="{00000000-0005-0000-0000-000070010000}"/>
    <cellStyle name="20% - Акцент3 15" xfId="395" xr:uid="{00000000-0005-0000-0000-000071010000}"/>
    <cellStyle name="20% - Акцент3 15 2" xfId="747" xr:uid="{00000000-0005-0000-0000-000072010000}"/>
    <cellStyle name="20% - Акцент3 15 2 2" xfId="8258" xr:uid="{00000000-0005-0000-0000-000073010000}"/>
    <cellStyle name="20% - Акцент3 15 3" xfId="2406" xr:uid="{00000000-0005-0000-0000-000074010000}"/>
    <cellStyle name="20% - Акцент3 16" xfId="408" xr:uid="{00000000-0005-0000-0000-000075010000}"/>
    <cellStyle name="20% - Акцент3 16 2" xfId="760" xr:uid="{00000000-0005-0000-0000-000076010000}"/>
    <cellStyle name="20% - Акцент3 16 2 2" xfId="8259" xr:uid="{00000000-0005-0000-0000-000077010000}"/>
    <cellStyle name="20% - Акцент3 16 3" xfId="2407" xr:uid="{00000000-0005-0000-0000-000078010000}"/>
    <cellStyle name="20% - Акцент3 17" xfId="421" xr:uid="{00000000-0005-0000-0000-000079010000}"/>
    <cellStyle name="20% - Акцент3 17 2" xfId="773" xr:uid="{00000000-0005-0000-0000-00007A010000}"/>
    <cellStyle name="20% - Акцент3 17 2 2" xfId="8260" xr:uid="{00000000-0005-0000-0000-00007B010000}"/>
    <cellStyle name="20% - Акцент3 17 3" xfId="2408" xr:uid="{00000000-0005-0000-0000-00007C010000}"/>
    <cellStyle name="20% - Акцент3 18" xfId="434" xr:uid="{00000000-0005-0000-0000-00007D010000}"/>
    <cellStyle name="20% - Акцент3 18 2" xfId="786" xr:uid="{00000000-0005-0000-0000-00007E010000}"/>
    <cellStyle name="20% - Акцент3 18 2 2" xfId="8261" xr:uid="{00000000-0005-0000-0000-00007F010000}"/>
    <cellStyle name="20% - Акцент3 18 3" xfId="2409" xr:uid="{00000000-0005-0000-0000-000080010000}"/>
    <cellStyle name="20% - Акцент3 19" xfId="447" xr:uid="{00000000-0005-0000-0000-000081010000}"/>
    <cellStyle name="20% - Акцент3 19 2" xfId="799" xr:uid="{00000000-0005-0000-0000-000082010000}"/>
    <cellStyle name="20% - Акцент3 19 3" xfId="2410" xr:uid="{00000000-0005-0000-0000-000083010000}"/>
    <cellStyle name="20% - Акцент3 2" xfId="70" xr:uid="{00000000-0005-0000-0000-000084010000}"/>
    <cellStyle name="20% — акцент3 2" xfId="1597" xr:uid="{00000000-0005-0000-0000-000085010000}"/>
    <cellStyle name="20% - Акцент3 2 10" xfId="8867" xr:uid="{00000000-0005-0000-0000-000086010000}"/>
    <cellStyle name="20% - Акцент3 2 2" xfId="114" xr:uid="{00000000-0005-0000-0000-000087010000}"/>
    <cellStyle name="20% — акцент3 2 2" xfId="8263" xr:uid="{00000000-0005-0000-0000-000088010000}"/>
    <cellStyle name="20% - Акцент3 2 2 2" xfId="1040" xr:uid="{00000000-0005-0000-0000-000089010000}"/>
    <cellStyle name="20% - Акцент3 2 2 3" xfId="2411" xr:uid="{00000000-0005-0000-0000-00008A010000}"/>
    <cellStyle name="20% - Акцент3 2 2 4" xfId="2100" xr:uid="{00000000-0005-0000-0000-00008B010000}"/>
    <cellStyle name="20% - Акцент3 2 2 5" xfId="8521" xr:uid="{00000000-0005-0000-0000-00008C010000}"/>
    <cellStyle name="20% - Акцент3 2 2 6" xfId="8865" xr:uid="{00000000-0005-0000-0000-00008D010000}"/>
    <cellStyle name="20% - Акцент3 2 2 7" xfId="1116" xr:uid="{00000000-0005-0000-0000-00008E010000}"/>
    <cellStyle name="20% - Акцент3 2 3" xfId="1867" xr:uid="{00000000-0005-0000-0000-00008F010000}"/>
    <cellStyle name="20% — акцент3 2 3" xfId="8522" xr:uid="{00000000-0005-0000-0000-000090010000}"/>
    <cellStyle name="20% - Акцент3 2 4" xfId="5085" xr:uid="{00000000-0005-0000-0000-000091010000}"/>
    <cellStyle name="20% — акцент3 2 4" xfId="8866" xr:uid="{00000000-0005-0000-0000-000092010000}"/>
    <cellStyle name="20% - Акцент3 2 5" xfId="5124" xr:uid="{00000000-0005-0000-0000-000093010000}"/>
    <cellStyle name="20% - Акцент3 2 6" xfId="5082" xr:uid="{00000000-0005-0000-0000-000094010000}"/>
    <cellStyle name="20% - Акцент3 2 7" xfId="1657" xr:uid="{00000000-0005-0000-0000-000095010000}"/>
    <cellStyle name="20% - Акцент3 2 8" xfId="8262" xr:uid="{00000000-0005-0000-0000-000096010000}"/>
    <cellStyle name="20% - Акцент3 2 9" xfId="8524" xr:uid="{00000000-0005-0000-0000-000097010000}"/>
    <cellStyle name="20% - Акцент3 20" xfId="460" xr:uid="{00000000-0005-0000-0000-000098010000}"/>
    <cellStyle name="20% - Акцент3 20 2" xfId="812" xr:uid="{00000000-0005-0000-0000-000099010000}"/>
    <cellStyle name="20% - Акцент3 20 3" xfId="2412" xr:uid="{00000000-0005-0000-0000-00009A010000}"/>
    <cellStyle name="20% - Акцент3 21" xfId="473" xr:uid="{00000000-0005-0000-0000-00009B010000}"/>
    <cellStyle name="20% - Акцент3 21 2" xfId="825" xr:uid="{00000000-0005-0000-0000-00009C010000}"/>
    <cellStyle name="20% - Акцент3 21 3" xfId="2413" xr:uid="{00000000-0005-0000-0000-00009D010000}"/>
    <cellStyle name="20% - Акцент3 22" xfId="486" xr:uid="{00000000-0005-0000-0000-00009E010000}"/>
    <cellStyle name="20% - Акцент3 22 2" xfId="838" xr:uid="{00000000-0005-0000-0000-00009F010000}"/>
    <cellStyle name="20% - Акцент3 22 3" xfId="2414" xr:uid="{00000000-0005-0000-0000-0000A0010000}"/>
    <cellStyle name="20% - Акцент3 23" xfId="499" xr:uid="{00000000-0005-0000-0000-0000A1010000}"/>
    <cellStyle name="20% - Акцент3 23 2" xfId="2415" xr:uid="{00000000-0005-0000-0000-0000A2010000}"/>
    <cellStyle name="20% - Акцент3 24" xfId="513" xr:uid="{00000000-0005-0000-0000-0000A3010000}"/>
    <cellStyle name="20% - Акцент3 24 2" xfId="1066" xr:uid="{00000000-0005-0000-0000-0000A4010000}"/>
    <cellStyle name="20% - Акцент3 25" xfId="851" xr:uid="{00000000-0005-0000-0000-0000A5010000}"/>
    <cellStyle name="20% - Акцент3 25 2" xfId="2823" xr:uid="{00000000-0005-0000-0000-0000A6010000}"/>
    <cellStyle name="20% - Акцент3 26" xfId="864" xr:uid="{00000000-0005-0000-0000-0000A7010000}"/>
    <cellStyle name="20% - Акцент3 26 2" xfId="2930" xr:uid="{00000000-0005-0000-0000-0000A8010000}"/>
    <cellStyle name="20% - Акцент3 27" xfId="877" xr:uid="{00000000-0005-0000-0000-0000A9010000}"/>
    <cellStyle name="20% - Акцент3 27 2" xfId="2989" xr:uid="{00000000-0005-0000-0000-0000AA010000}"/>
    <cellStyle name="20% - Акцент3 28" xfId="890" xr:uid="{00000000-0005-0000-0000-0000AB010000}"/>
    <cellStyle name="20% - Акцент3 28 2" xfId="2942" xr:uid="{00000000-0005-0000-0000-0000AC010000}"/>
    <cellStyle name="20% - Акцент3 29" xfId="903" xr:uid="{00000000-0005-0000-0000-0000AD010000}"/>
    <cellStyle name="20% - Акцент3 29 2" xfId="3004" xr:uid="{00000000-0005-0000-0000-0000AE010000}"/>
    <cellStyle name="20% - Акцент3 3" xfId="153" xr:uid="{00000000-0005-0000-0000-0000AF010000}"/>
    <cellStyle name="20% — акцент3 3" xfId="8264" xr:uid="{00000000-0005-0000-0000-0000B0010000}"/>
    <cellStyle name="20% - Акцент3 3 2" xfId="265" xr:uid="{00000000-0005-0000-0000-0000B1010000}"/>
    <cellStyle name="20% - Акцент3 3 2 2" xfId="617" xr:uid="{00000000-0005-0000-0000-0000B2010000}"/>
    <cellStyle name="20% - Акцент3 3 2 3" xfId="8265" xr:uid="{00000000-0005-0000-0000-0000B3010000}"/>
    <cellStyle name="20% - Акцент3 3 3" xfId="526" xr:uid="{00000000-0005-0000-0000-0000B4010000}"/>
    <cellStyle name="20% - Акцент3 3 4" xfId="1887" xr:uid="{00000000-0005-0000-0000-0000B5010000}"/>
    <cellStyle name="20% - Акцент3 30" xfId="916" xr:uid="{00000000-0005-0000-0000-0000B6010000}"/>
    <cellStyle name="20% - Акцент3 30 2" xfId="2996" xr:uid="{00000000-0005-0000-0000-0000B7010000}"/>
    <cellStyle name="20% - Акцент3 31" xfId="929" xr:uid="{00000000-0005-0000-0000-0000B8010000}"/>
    <cellStyle name="20% - Акцент3 31 2" xfId="3024" xr:uid="{00000000-0005-0000-0000-0000B9010000}"/>
    <cellStyle name="20% - Акцент3 32" xfId="942" xr:uid="{00000000-0005-0000-0000-0000BA010000}"/>
    <cellStyle name="20% - Акцент3 32 2" xfId="2865" xr:uid="{00000000-0005-0000-0000-0000BB010000}"/>
    <cellStyle name="20% - Акцент3 33" xfId="955" xr:uid="{00000000-0005-0000-0000-0000BC010000}"/>
    <cellStyle name="20% - Акцент3 33 2" xfId="3034" xr:uid="{00000000-0005-0000-0000-0000BD010000}"/>
    <cellStyle name="20% - Акцент3 34" xfId="968" xr:uid="{00000000-0005-0000-0000-0000BE010000}"/>
    <cellStyle name="20% - Акцент3 34 2" xfId="3064" xr:uid="{00000000-0005-0000-0000-0000BF010000}"/>
    <cellStyle name="20% - Акцент3 35" xfId="981" xr:uid="{00000000-0005-0000-0000-0000C0010000}"/>
    <cellStyle name="20% - Акцент3 35 2" xfId="3193" xr:uid="{00000000-0005-0000-0000-0000C1010000}"/>
    <cellStyle name="20% - Акцент3 36" xfId="994" xr:uid="{00000000-0005-0000-0000-0000C2010000}"/>
    <cellStyle name="20% - Акцент3 36 2" xfId="3258" xr:uid="{00000000-0005-0000-0000-0000C3010000}"/>
    <cellStyle name="20% - Акцент3 37" xfId="1029" xr:uid="{00000000-0005-0000-0000-0000C4010000}"/>
    <cellStyle name="20% - Акцент3 38" xfId="3552" xr:uid="{00000000-0005-0000-0000-0000C5010000}"/>
    <cellStyle name="20% - Акцент3 39" xfId="4082" xr:uid="{00000000-0005-0000-0000-0000C6010000}"/>
    <cellStyle name="20% - Акцент3 4" xfId="173" xr:uid="{00000000-0005-0000-0000-0000C7010000}"/>
    <cellStyle name="20% — акцент3 4" xfId="1596" xr:uid="{00000000-0005-0000-0000-0000C8010000}"/>
    <cellStyle name="20% - Акцент3 4 2" xfId="278" xr:uid="{00000000-0005-0000-0000-0000C9010000}"/>
    <cellStyle name="20% - Акцент3 4 2 2" xfId="630" xr:uid="{00000000-0005-0000-0000-0000CA010000}"/>
    <cellStyle name="20% - Акцент3 4 2 3" xfId="8266" xr:uid="{00000000-0005-0000-0000-0000CB010000}"/>
    <cellStyle name="20% - Акцент3 4 3" xfId="539" xr:uid="{00000000-0005-0000-0000-0000CC010000}"/>
    <cellStyle name="20% - Акцент3 4 4" xfId="1916" xr:uid="{00000000-0005-0000-0000-0000CD010000}"/>
    <cellStyle name="20% - Акцент3 40" xfId="1819" xr:uid="{00000000-0005-0000-0000-0000CE010000}"/>
    <cellStyle name="20% - Акцент3 41" xfId="8267" xr:uid="{00000000-0005-0000-0000-0000CF010000}"/>
    <cellStyle name="20% - Акцент3 42" xfId="8268" xr:uid="{00000000-0005-0000-0000-0000D0010000}"/>
    <cellStyle name="20% - Акцент3 43" xfId="8269" xr:uid="{00000000-0005-0000-0000-0000D1010000}"/>
    <cellStyle name="20% - Акцент3 44" xfId="8270" xr:uid="{00000000-0005-0000-0000-0000D2010000}"/>
    <cellStyle name="20% - Акцент3 45" xfId="8271" xr:uid="{00000000-0005-0000-0000-0000D3010000}"/>
    <cellStyle name="20% - Акцент3 46" xfId="8272" xr:uid="{00000000-0005-0000-0000-0000D4010000}"/>
    <cellStyle name="20% - Акцент3 47" xfId="8273" xr:uid="{00000000-0005-0000-0000-0000D5010000}"/>
    <cellStyle name="20% - Акцент3 48" xfId="8274" xr:uid="{00000000-0005-0000-0000-0000D6010000}"/>
    <cellStyle name="20% - Акцент3 49" xfId="8275" xr:uid="{00000000-0005-0000-0000-0000D7010000}"/>
    <cellStyle name="20% - Акцент3 5" xfId="186" xr:uid="{00000000-0005-0000-0000-0000D8010000}"/>
    <cellStyle name="20% - Акцент3 5 2" xfId="291" xr:uid="{00000000-0005-0000-0000-0000D9010000}"/>
    <cellStyle name="20% - Акцент3 5 2 2" xfId="643" xr:uid="{00000000-0005-0000-0000-0000DA010000}"/>
    <cellStyle name="20% - Акцент3 5 2 3" xfId="8276" xr:uid="{00000000-0005-0000-0000-0000DB010000}"/>
    <cellStyle name="20% - Акцент3 5 3" xfId="552" xr:uid="{00000000-0005-0000-0000-0000DC010000}"/>
    <cellStyle name="20% - Акцент3 5 4" xfId="1903" xr:uid="{00000000-0005-0000-0000-0000DD010000}"/>
    <cellStyle name="20% - Акцент3 50" xfId="8277" xr:uid="{00000000-0005-0000-0000-0000DE010000}"/>
    <cellStyle name="20% - Акцент3 51" xfId="8278" xr:uid="{00000000-0005-0000-0000-0000DF010000}"/>
    <cellStyle name="20% - Акцент3 52" xfId="8279" xr:uid="{00000000-0005-0000-0000-0000E0010000}"/>
    <cellStyle name="20% - Акцент3 53" xfId="8280" xr:uid="{00000000-0005-0000-0000-0000E1010000}"/>
    <cellStyle name="20% - Акцент3 54" xfId="8281" xr:uid="{00000000-0005-0000-0000-0000E2010000}"/>
    <cellStyle name="20% - Акцент3 55" xfId="8282" xr:uid="{00000000-0005-0000-0000-0000E3010000}"/>
    <cellStyle name="20% - Акцент3 56" xfId="8283" xr:uid="{00000000-0005-0000-0000-0000E4010000}"/>
    <cellStyle name="20% - Акцент3 57" xfId="8284" xr:uid="{00000000-0005-0000-0000-0000E5010000}"/>
    <cellStyle name="20% - Акцент3 58" xfId="8285" xr:uid="{00000000-0005-0000-0000-0000E6010000}"/>
    <cellStyle name="20% - Акцент3 59" xfId="8286" xr:uid="{00000000-0005-0000-0000-0000E7010000}"/>
    <cellStyle name="20% - Акцент3 6" xfId="199" xr:uid="{00000000-0005-0000-0000-0000E8010000}"/>
    <cellStyle name="20% - Акцент3 6 2" xfId="304" xr:uid="{00000000-0005-0000-0000-0000E9010000}"/>
    <cellStyle name="20% - Акцент3 6 2 2" xfId="656" xr:uid="{00000000-0005-0000-0000-0000EA010000}"/>
    <cellStyle name="20% - Акцент3 6 2 3" xfId="8287" xr:uid="{00000000-0005-0000-0000-0000EB010000}"/>
    <cellStyle name="20% - Акцент3 6 3" xfId="565" xr:uid="{00000000-0005-0000-0000-0000EC010000}"/>
    <cellStyle name="20% - Акцент3 6 4" xfId="1951" xr:uid="{00000000-0005-0000-0000-0000ED010000}"/>
    <cellStyle name="20% - Акцент3 60" xfId="8288" xr:uid="{00000000-0005-0000-0000-0000EE010000}"/>
    <cellStyle name="20% - Акцент3 61" xfId="8289" xr:uid="{00000000-0005-0000-0000-0000EF010000}"/>
    <cellStyle name="20% - Акцент3 62" xfId="8290" xr:uid="{00000000-0005-0000-0000-0000F0010000}"/>
    <cellStyle name="20% - Акцент3 63" xfId="8291" xr:uid="{00000000-0005-0000-0000-0000F1010000}"/>
    <cellStyle name="20% - Акцент3 64" xfId="8292" xr:uid="{00000000-0005-0000-0000-0000F2010000}"/>
    <cellStyle name="20% - Акцент3 65" xfId="8293" xr:uid="{00000000-0005-0000-0000-0000F3010000}"/>
    <cellStyle name="20% - Акцент3 7" xfId="212" xr:uid="{00000000-0005-0000-0000-0000F4010000}"/>
    <cellStyle name="20% - Акцент3 7 2" xfId="317" xr:uid="{00000000-0005-0000-0000-0000F5010000}"/>
    <cellStyle name="20% - Акцент3 7 2 2" xfId="669" xr:uid="{00000000-0005-0000-0000-0000F6010000}"/>
    <cellStyle name="20% - Акцент3 7 2 3" xfId="8294" xr:uid="{00000000-0005-0000-0000-0000F7010000}"/>
    <cellStyle name="20% - Акцент3 7 3" xfId="578" xr:uid="{00000000-0005-0000-0000-0000F8010000}"/>
    <cellStyle name="20% - Акцент3 7 4" xfId="1983" xr:uid="{00000000-0005-0000-0000-0000F9010000}"/>
    <cellStyle name="20% - Акцент3 8" xfId="225" xr:uid="{00000000-0005-0000-0000-0000FA010000}"/>
    <cellStyle name="20% - Акцент3 8 2" xfId="330" xr:uid="{00000000-0005-0000-0000-0000FB010000}"/>
    <cellStyle name="20% - Акцент3 8 2 2" xfId="682" xr:uid="{00000000-0005-0000-0000-0000FC010000}"/>
    <cellStyle name="20% - Акцент3 8 2 3" xfId="8295" xr:uid="{00000000-0005-0000-0000-0000FD010000}"/>
    <cellStyle name="20% - Акцент3 8 3" xfId="591" xr:uid="{00000000-0005-0000-0000-0000FE010000}"/>
    <cellStyle name="20% - Акцент3 8 4" xfId="2005" xr:uid="{00000000-0005-0000-0000-0000FF010000}"/>
    <cellStyle name="20% - Акцент3 9" xfId="238" xr:uid="{00000000-0005-0000-0000-000000020000}"/>
    <cellStyle name="20% - Акцент3 9 2" xfId="604" xr:uid="{00000000-0005-0000-0000-000001020000}"/>
    <cellStyle name="20% - Акцент3 9 2 2" xfId="8297" xr:uid="{00000000-0005-0000-0000-000002020000}"/>
    <cellStyle name="20% - Акцент3 9 3" xfId="2040" xr:uid="{00000000-0005-0000-0000-000003020000}"/>
    <cellStyle name="20% — акцент4" xfId="52" builtinId="42" customBuiltin="1"/>
    <cellStyle name="20% - Акцент4 10" xfId="254" xr:uid="{00000000-0005-0000-0000-000005020000}"/>
    <cellStyle name="20% - Акцент4 10 2" xfId="1055" xr:uid="{00000000-0005-0000-0000-000006020000}"/>
    <cellStyle name="20% - Акцент4 11" xfId="345" xr:uid="{00000000-0005-0000-0000-000007020000}"/>
    <cellStyle name="20% - Акцент4 11 2" xfId="697" xr:uid="{00000000-0005-0000-0000-000008020000}"/>
    <cellStyle name="20% - Акцент4 11 2 2" xfId="8300" xr:uid="{00000000-0005-0000-0000-000009020000}"/>
    <cellStyle name="20% - Акцент4 11 3" xfId="2200" xr:uid="{00000000-0005-0000-0000-00000A020000}"/>
    <cellStyle name="20% - Акцент4 12" xfId="358" xr:uid="{00000000-0005-0000-0000-00000B020000}"/>
    <cellStyle name="20% - Акцент4 12 2" xfId="710" xr:uid="{00000000-0005-0000-0000-00000C020000}"/>
    <cellStyle name="20% - Акцент4 12 2 2" xfId="8301" xr:uid="{00000000-0005-0000-0000-00000D020000}"/>
    <cellStyle name="20% - Акцент4 12 3" xfId="2201" xr:uid="{00000000-0005-0000-0000-00000E020000}"/>
    <cellStyle name="20% - Акцент4 13" xfId="371" xr:uid="{00000000-0005-0000-0000-00000F020000}"/>
    <cellStyle name="20% - Акцент4 13 2" xfId="723" xr:uid="{00000000-0005-0000-0000-000010020000}"/>
    <cellStyle name="20% - Акцент4 13 2 2" xfId="8302" xr:uid="{00000000-0005-0000-0000-000011020000}"/>
    <cellStyle name="20% - Акцент4 13 3" xfId="2202" xr:uid="{00000000-0005-0000-0000-000012020000}"/>
    <cellStyle name="20% - Акцент4 14" xfId="384" xr:uid="{00000000-0005-0000-0000-000013020000}"/>
    <cellStyle name="20% - Акцент4 14 2" xfId="736" xr:uid="{00000000-0005-0000-0000-000014020000}"/>
    <cellStyle name="20% - Акцент4 14 2 2" xfId="8303" xr:uid="{00000000-0005-0000-0000-000015020000}"/>
    <cellStyle name="20% - Акцент4 14 3" xfId="2203" xr:uid="{00000000-0005-0000-0000-000016020000}"/>
    <cellStyle name="20% - Акцент4 15" xfId="397" xr:uid="{00000000-0005-0000-0000-000017020000}"/>
    <cellStyle name="20% - Акцент4 15 2" xfId="749" xr:uid="{00000000-0005-0000-0000-000018020000}"/>
    <cellStyle name="20% - Акцент4 15 2 2" xfId="8304" xr:uid="{00000000-0005-0000-0000-000019020000}"/>
    <cellStyle name="20% - Акцент4 15 3" xfId="2416" xr:uid="{00000000-0005-0000-0000-00001A020000}"/>
    <cellStyle name="20% - Акцент4 16" xfId="410" xr:uid="{00000000-0005-0000-0000-00001B020000}"/>
    <cellStyle name="20% - Акцент4 16 2" xfId="762" xr:uid="{00000000-0005-0000-0000-00001C020000}"/>
    <cellStyle name="20% - Акцент4 16 2 2" xfId="8305" xr:uid="{00000000-0005-0000-0000-00001D020000}"/>
    <cellStyle name="20% - Акцент4 16 3" xfId="2417" xr:uid="{00000000-0005-0000-0000-00001E020000}"/>
    <cellStyle name="20% - Акцент4 17" xfId="423" xr:uid="{00000000-0005-0000-0000-00001F020000}"/>
    <cellStyle name="20% - Акцент4 17 2" xfId="775" xr:uid="{00000000-0005-0000-0000-000020020000}"/>
    <cellStyle name="20% - Акцент4 17 2 2" xfId="8306" xr:uid="{00000000-0005-0000-0000-000021020000}"/>
    <cellStyle name="20% - Акцент4 17 3" xfId="2418" xr:uid="{00000000-0005-0000-0000-000022020000}"/>
    <cellStyle name="20% - Акцент4 18" xfId="436" xr:uid="{00000000-0005-0000-0000-000023020000}"/>
    <cellStyle name="20% - Акцент4 18 2" xfId="788" xr:uid="{00000000-0005-0000-0000-000024020000}"/>
    <cellStyle name="20% - Акцент4 18 2 2" xfId="8307" xr:uid="{00000000-0005-0000-0000-000025020000}"/>
    <cellStyle name="20% - Акцент4 18 3" xfId="2419" xr:uid="{00000000-0005-0000-0000-000026020000}"/>
    <cellStyle name="20% - Акцент4 19" xfId="449" xr:uid="{00000000-0005-0000-0000-000027020000}"/>
    <cellStyle name="20% - Акцент4 19 2" xfId="801" xr:uid="{00000000-0005-0000-0000-000028020000}"/>
    <cellStyle name="20% - Акцент4 19 3" xfId="2420" xr:uid="{00000000-0005-0000-0000-000029020000}"/>
    <cellStyle name="20% - Акцент4 2" xfId="71" xr:uid="{00000000-0005-0000-0000-00002A020000}"/>
    <cellStyle name="20% — акцент4 2" xfId="1599" xr:uid="{00000000-0005-0000-0000-00002B020000}"/>
    <cellStyle name="20% - Акцент4 2 10" xfId="8864" xr:uid="{00000000-0005-0000-0000-00002C020000}"/>
    <cellStyle name="20% - Акцент4 2 2" xfId="115" xr:uid="{00000000-0005-0000-0000-00002D020000}"/>
    <cellStyle name="20% — акцент4 2 2" xfId="8309" xr:uid="{00000000-0005-0000-0000-00002E020000}"/>
    <cellStyle name="20% - Акцент4 2 2 2" xfId="1041" xr:uid="{00000000-0005-0000-0000-00002F020000}"/>
    <cellStyle name="20% - Акцент4 2 2 3" xfId="2421" xr:uid="{00000000-0005-0000-0000-000030020000}"/>
    <cellStyle name="20% - Акцент4 2 2 4" xfId="2101" xr:uid="{00000000-0005-0000-0000-000031020000}"/>
    <cellStyle name="20% - Акцент4 2 2 5" xfId="8432" xr:uid="{00000000-0005-0000-0000-000032020000}"/>
    <cellStyle name="20% - Акцент4 2 2 6" xfId="8862" xr:uid="{00000000-0005-0000-0000-000033020000}"/>
    <cellStyle name="20% - Акцент4 2 2 7" xfId="1117" xr:uid="{00000000-0005-0000-0000-000034020000}"/>
    <cellStyle name="20% - Акцент4 2 3" xfId="1852" xr:uid="{00000000-0005-0000-0000-000035020000}"/>
    <cellStyle name="20% — акцент4 2 3" xfId="8433" xr:uid="{00000000-0005-0000-0000-000036020000}"/>
    <cellStyle name="20% - Акцент4 2 4" xfId="5083" xr:uid="{00000000-0005-0000-0000-000037020000}"/>
    <cellStyle name="20% — акцент4 2 4" xfId="8863" xr:uid="{00000000-0005-0000-0000-000038020000}"/>
    <cellStyle name="20% - Акцент4 2 5" xfId="5123" xr:uid="{00000000-0005-0000-0000-000039020000}"/>
    <cellStyle name="20% - Акцент4 2 6" xfId="5084" xr:uid="{00000000-0005-0000-0000-00003A020000}"/>
    <cellStyle name="20% - Акцент4 2 7" xfId="1653" xr:uid="{00000000-0005-0000-0000-00003B020000}"/>
    <cellStyle name="20% - Акцент4 2 8" xfId="8308" xr:uid="{00000000-0005-0000-0000-00003C020000}"/>
    <cellStyle name="20% - Акцент4 2 9" xfId="8434" xr:uid="{00000000-0005-0000-0000-00003D020000}"/>
    <cellStyle name="20% - Акцент4 20" xfId="462" xr:uid="{00000000-0005-0000-0000-00003E020000}"/>
    <cellStyle name="20% - Акцент4 20 2" xfId="814" xr:uid="{00000000-0005-0000-0000-00003F020000}"/>
    <cellStyle name="20% - Акцент4 20 3" xfId="2422" xr:uid="{00000000-0005-0000-0000-000040020000}"/>
    <cellStyle name="20% - Акцент4 21" xfId="475" xr:uid="{00000000-0005-0000-0000-000041020000}"/>
    <cellStyle name="20% - Акцент4 21 2" xfId="827" xr:uid="{00000000-0005-0000-0000-000042020000}"/>
    <cellStyle name="20% - Акцент4 21 3" xfId="2423" xr:uid="{00000000-0005-0000-0000-000043020000}"/>
    <cellStyle name="20% - Акцент4 22" xfId="488" xr:uid="{00000000-0005-0000-0000-000044020000}"/>
    <cellStyle name="20% - Акцент4 22 2" xfId="840" xr:uid="{00000000-0005-0000-0000-000045020000}"/>
    <cellStyle name="20% - Акцент4 22 3" xfId="2424" xr:uid="{00000000-0005-0000-0000-000046020000}"/>
    <cellStyle name="20% - Акцент4 23" xfId="501" xr:uid="{00000000-0005-0000-0000-000047020000}"/>
    <cellStyle name="20% - Акцент4 23 2" xfId="2425" xr:uid="{00000000-0005-0000-0000-000048020000}"/>
    <cellStyle name="20% - Акцент4 24" xfId="515" xr:uid="{00000000-0005-0000-0000-000049020000}"/>
    <cellStyle name="20% - Акцент4 24 2" xfId="1068" xr:uid="{00000000-0005-0000-0000-00004A020000}"/>
    <cellStyle name="20% - Акцент4 25" xfId="853" xr:uid="{00000000-0005-0000-0000-00004B020000}"/>
    <cellStyle name="20% - Акцент4 25 2" xfId="2827" xr:uid="{00000000-0005-0000-0000-00004C020000}"/>
    <cellStyle name="20% - Акцент4 26" xfId="866" xr:uid="{00000000-0005-0000-0000-00004D020000}"/>
    <cellStyle name="20% - Акцент4 26 2" xfId="2933" xr:uid="{00000000-0005-0000-0000-00004E020000}"/>
    <cellStyle name="20% - Акцент4 27" xfId="879" xr:uid="{00000000-0005-0000-0000-00004F020000}"/>
    <cellStyle name="20% - Акцент4 27 2" xfId="2954" xr:uid="{00000000-0005-0000-0000-000050020000}"/>
    <cellStyle name="20% - Акцент4 28" xfId="892" xr:uid="{00000000-0005-0000-0000-000051020000}"/>
    <cellStyle name="20% - Акцент4 28 2" xfId="2982" xr:uid="{00000000-0005-0000-0000-000052020000}"/>
    <cellStyle name="20% - Акцент4 29" xfId="905" xr:uid="{00000000-0005-0000-0000-000053020000}"/>
    <cellStyle name="20% - Акцент4 29 2" xfId="3000" xr:uid="{00000000-0005-0000-0000-000054020000}"/>
    <cellStyle name="20% - Акцент4 3" xfId="157" xr:uid="{00000000-0005-0000-0000-000055020000}"/>
    <cellStyle name="20% — акцент4 3" xfId="8313" xr:uid="{00000000-0005-0000-0000-000056020000}"/>
    <cellStyle name="20% - Акцент4 3 2" xfId="267" xr:uid="{00000000-0005-0000-0000-000057020000}"/>
    <cellStyle name="20% - Акцент4 3 2 2" xfId="619" xr:uid="{00000000-0005-0000-0000-000058020000}"/>
    <cellStyle name="20% - Акцент4 3 2 3" xfId="8314" xr:uid="{00000000-0005-0000-0000-000059020000}"/>
    <cellStyle name="20% - Акцент4 3 3" xfId="528" xr:uid="{00000000-0005-0000-0000-00005A020000}"/>
    <cellStyle name="20% - Акцент4 3 4" xfId="1890" xr:uid="{00000000-0005-0000-0000-00005B020000}"/>
    <cellStyle name="20% - Акцент4 30" xfId="918" xr:uid="{00000000-0005-0000-0000-00005C020000}"/>
    <cellStyle name="20% - Акцент4 30 2" xfId="3028" xr:uid="{00000000-0005-0000-0000-00005D020000}"/>
    <cellStyle name="20% - Акцент4 31" xfId="931" xr:uid="{00000000-0005-0000-0000-00005E020000}"/>
    <cellStyle name="20% - Акцент4 31 2" xfId="2961" xr:uid="{00000000-0005-0000-0000-00005F020000}"/>
    <cellStyle name="20% - Акцент4 32" xfId="944" xr:uid="{00000000-0005-0000-0000-000060020000}"/>
    <cellStyle name="20% - Акцент4 32 2" xfId="2866" xr:uid="{00000000-0005-0000-0000-000061020000}"/>
    <cellStyle name="20% - Акцент4 33" xfId="957" xr:uid="{00000000-0005-0000-0000-000062020000}"/>
    <cellStyle name="20% - Акцент4 33 2" xfId="2839" xr:uid="{00000000-0005-0000-0000-000063020000}"/>
    <cellStyle name="20% - Акцент4 34" xfId="970" xr:uid="{00000000-0005-0000-0000-000064020000}"/>
    <cellStyle name="20% - Акцент4 34 2" xfId="3068" xr:uid="{00000000-0005-0000-0000-000065020000}"/>
    <cellStyle name="20% - Акцент4 35" xfId="983" xr:uid="{00000000-0005-0000-0000-000066020000}"/>
    <cellStyle name="20% - Акцент4 35 2" xfId="3196" xr:uid="{00000000-0005-0000-0000-000067020000}"/>
    <cellStyle name="20% - Акцент4 36" xfId="996" xr:uid="{00000000-0005-0000-0000-000068020000}"/>
    <cellStyle name="20% - Акцент4 36 2" xfId="3262" xr:uid="{00000000-0005-0000-0000-000069020000}"/>
    <cellStyle name="20% - Акцент4 37" xfId="1031" xr:uid="{00000000-0005-0000-0000-00006A020000}"/>
    <cellStyle name="20% - Акцент4 38" xfId="3556" xr:uid="{00000000-0005-0000-0000-00006B020000}"/>
    <cellStyle name="20% - Акцент4 39" xfId="4086" xr:uid="{00000000-0005-0000-0000-00006C020000}"/>
    <cellStyle name="20% - Акцент4 4" xfId="175" xr:uid="{00000000-0005-0000-0000-00006D020000}"/>
    <cellStyle name="20% — акцент4 4" xfId="1598" xr:uid="{00000000-0005-0000-0000-00006E020000}"/>
    <cellStyle name="20% - Акцент4 4 2" xfId="280" xr:uid="{00000000-0005-0000-0000-00006F020000}"/>
    <cellStyle name="20% - Акцент4 4 2 2" xfId="632" xr:uid="{00000000-0005-0000-0000-000070020000}"/>
    <cellStyle name="20% - Акцент4 4 2 3" xfId="8315" xr:uid="{00000000-0005-0000-0000-000071020000}"/>
    <cellStyle name="20% - Акцент4 4 3" xfId="541" xr:uid="{00000000-0005-0000-0000-000072020000}"/>
    <cellStyle name="20% - Акцент4 4 4" xfId="1905" xr:uid="{00000000-0005-0000-0000-000073020000}"/>
    <cellStyle name="20% - Акцент4 40" xfId="1823" xr:uid="{00000000-0005-0000-0000-000074020000}"/>
    <cellStyle name="20% - Акцент4 41" xfId="8316" xr:uid="{00000000-0005-0000-0000-000075020000}"/>
    <cellStyle name="20% - Акцент4 42" xfId="8317" xr:uid="{00000000-0005-0000-0000-000076020000}"/>
    <cellStyle name="20% - Акцент4 43" xfId="8318" xr:uid="{00000000-0005-0000-0000-000077020000}"/>
    <cellStyle name="20% - Акцент4 44" xfId="8319" xr:uid="{00000000-0005-0000-0000-000078020000}"/>
    <cellStyle name="20% - Акцент4 45" xfId="8320" xr:uid="{00000000-0005-0000-0000-000079020000}"/>
    <cellStyle name="20% - Акцент4 46" xfId="8321" xr:uid="{00000000-0005-0000-0000-00007A020000}"/>
    <cellStyle name="20% - Акцент4 47" xfId="8322" xr:uid="{00000000-0005-0000-0000-00007B020000}"/>
    <cellStyle name="20% - Акцент4 48" xfId="8323" xr:uid="{00000000-0005-0000-0000-00007C020000}"/>
    <cellStyle name="20% - Акцент4 49" xfId="8324" xr:uid="{00000000-0005-0000-0000-00007D020000}"/>
    <cellStyle name="20% - Акцент4 5" xfId="188" xr:uid="{00000000-0005-0000-0000-00007E020000}"/>
    <cellStyle name="20% - Акцент4 5 2" xfId="293" xr:uid="{00000000-0005-0000-0000-00007F020000}"/>
    <cellStyle name="20% - Акцент4 5 2 2" xfId="645" xr:uid="{00000000-0005-0000-0000-000080020000}"/>
    <cellStyle name="20% - Акцент4 5 2 3" xfId="8325" xr:uid="{00000000-0005-0000-0000-000081020000}"/>
    <cellStyle name="20% - Акцент4 5 3" xfId="554" xr:uid="{00000000-0005-0000-0000-000082020000}"/>
    <cellStyle name="20% - Акцент4 5 4" xfId="1939" xr:uid="{00000000-0005-0000-0000-000083020000}"/>
    <cellStyle name="20% - Акцент4 50" xfId="8326" xr:uid="{00000000-0005-0000-0000-000084020000}"/>
    <cellStyle name="20% - Акцент4 51" xfId="8327" xr:uid="{00000000-0005-0000-0000-000085020000}"/>
    <cellStyle name="20% - Акцент4 52" xfId="8328" xr:uid="{00000000-0005-0000-0000-000086020000}"/>
    <cellStyle name="20% - Акцент4 53" xfId="8329" xr:uid="{00000000-0005-0000-0000-000087020000}"/>
    <cellStyle name="20% - Акцент4 54" xfId="8330" xr:uid="{00000000-0005-0000-0000-000088020000}"/>
    <cellStyle name="20% - Акцент4 55" xfId="8331" xr:uid="{00000000-0005-0000-0000-000089020000}"/>
    <cellStyle name="20% - Акцент4 56" xfId="8332" xr:uid="{00000000-0005-0000-0000-00008A020000}"/>
    <cellStyle name="20% - Акцент4 57" xfId="8333" xr:uid="{00000000-0005-0000-0000-00008B020000}"/>
    <cellStyle name="20% - Акцент4 58" xfId="8334" xr:uid="{00000000-0005-0000-0000-00008C020000}"/>
    <cellStyle name="20% - Акцент4 59" xfId="8335" xr:uid="{00000000-0005-0000-0000-00008D020000}"/>
    <cellStyle name="20% - Акцент4 6" xfId="201" xr:uid="{00000000-0005-0000-0000-00008E020000}"/>
    <cellStyle name="20% - Акцент4 6 2" xfId="306" xr:uid="{00000000-0005-0000-0000-00008F020000}"/>
    <cellStyle name="20% - Акцент4 6 2 2" xfId="658" xr:uid="{00000000-0005-0000-0000-000090020000}"/>
    <cellStyle name="20% - Акцент4 6 2 3" xfId="8336" xr:uid="{00000000-0005-0000-0000-000091020000}"/>
    <cellStyle name="20% - Акцент4 6 3" xfId="567" xr:uid="{00000000-0005-0000-0000-000092020000}"/>
    <cellStyle name="20% - Акцент4 6 4" xfId="1943" xr:uid="{00000000-0005-0000-0000-000093020000}"/>
    <cellStyle name="20% - Акцент4 60" xfId="8337" xr:uid="{00000000-0005-0000-0000-000094020000}"/>
    <cellStyle name="20% - Акцент4 61" xfId="8338" xr:uid="{00000000-0005-0000-0000-000095020000}"/>
    <cellStyle name="20% - Акцент4 62" xfId="8339" xr:uid="{00000000-0005-0000-0000-000096020000}"/>
    <cellStyle name="20% - Акцент4 63" xfId="8340" xr:uid="{00000000-0005-0000-0000-000097020000}"/>
    <cellStyle name="20% - Акцент4 64" xfId="8341" xr:uid="{00000000-0005-0000-0000-000098020000}"/>
    <cellStyle name="20% - Акцент4 65" xfId="8342" xr:uid="{00000000-0005-0000-0000-000099020000}"/>
    <cellStyle name="20% - Акцент4 7" xfId="214" xr:uid="{00000000-0005-0000-0000-00009A020000}"/>
    <cellStyle name="20% - Акцент4 7 2" xfId="319" xr:uid="{00000000-0005-0000-0000-00009B020000}"/>
    <cellStyle name="20% - Акцент4 7 2 2" xfId="671" xr:uid="{00000000-0005-0000-0000-00009C020000}"/>
    <cellStyle name="20% - Акцент4 7 2 3" xfId="8343" xr:uid="{00000000-0005-0000-0000-00009D020000}"/>
    <cellStyle name="20% - Акцент4 7 3" xfId="580" xr:uid="{00000000-0005-0000-0000-00009E020000}"/>
    <cellStyle name="20% - Акцент4 7 4" xfId="1987" xr:uid="{00000000-0005-0000-0000-00009F020000}"/>
    <cellStyle name="20% - Акцент4 8" xfId="227" xr:uid="{00000000-0005-0000-0000-0000A0020000}"/>
    <cellStyle name="20% - Акцент4 8 2" xfId="332" xr:uid="{00000000-0005-0000-0000-0000A1020000}"/>
    <cellStyle name="20% - Акцент4 8 2 2" xfId="684" xr:uid="{00000000-0005-0000-0000-0000A2020000}"/>
    <cellStyle name="20% - Акцент4 8 2 3" xfId="8344" xr:uid="{00000000-0005-0000-0000-0000A3020000}"/>
    <cellStyle name="20% - Акцент4 8 3" xfId="593" xr:uid="{00000000-0005-0000-0000-0000A4020000}"/>
    <cellStyle name="20% - Акцент4 8 4" xfId="2008" xr:uid="{00000000-0005-0000-0000-0000A5020000}"/>
    <cellStyle name="20% - Акцент4 9" xfId="240" xr:uid="{00000000-0005-0000-0000-0000A6020000}"/>
    <cellStyle name="20% - Акцент4 9 2" xfId="606" xr:uid="{00000000-0005-0000-0000-0000A7020000}"/>
    <cellStyle name="20% - Акцент4 9 2 2" xfId="8345" xr:uid="{00000000-0005-0000-0000-0000A8020000}"/>
    <cellStyle name="20% - Акцент4 9 3" xfId="2044" xr:uid="{00000000-0005-0000-0000-0000A9020000}"/>
    <cellStyle name="20% — акцент5" xfId="56" builtinId="46" customBuiltin="1"/>
    <cellStyle name="20% - Акцент5 10" xfId="347" xr:uid="{00000000-0005-0000-0000-0000AB020000}"/>
    <cellStyle name="20% - Акцент5 10 2" xfId="699" xr:uid="{00000000-0005-0000-0000-0000AC020000}"/>
    <cellStyle name="20% - Акцент5 10 3" xfId="2084" xr:uid="{00000000-0005-0000-0000-0000AD020000}"/>
    <cellStyle name="20% - Акцент5 11" xfId="360" xr:uid="{00000000-0005-0000-0000-0000AE020000}"/>
    <cellStyle name="20% - Акцент5 11 2" xfId="712" xr:uid="{00000000-0005-0000-0000-0000AF020000}"/>
    <cellStyle name="20% - Акцент5 11 3" xfId="2204" xr:uid="{00000000-0005-0000-0000-0000B0020000}"/>
    <cellStyle name="20% - Акцент5 12" xfId="373" xr:uid="{00000000-0005-0000-0000-0000B1020000}"/>
    <cellStyle name="20% - Акцент5 12 2" xfId="725" xr:uid="{00000000-0005-0000-0000-0000B2020000}"/>
    <cellStyle name="20% - Акцент5 12 3" xfId="2205" xr:uid="{00000000-0005-0000-0000-0000B3020000}"/>
    <cellStyle name="20% - Акцент5 13" xfId="386" xr:uid="{00000000-0005-0000-0000-0000B4020000}"/>
    <cellStyle name="20% - Акцент5 13 2" xfId="738" xr:uid="{00000000-0005-0000-0000-0000B5020000}"/>
    <cellStyle name="20% - Акцент5 13 3" xfId="2206" xr:uid="{00000000-0005-0000-0000-0000B6020000}"/>
    <cellStyle name="20% - Акцент5 14" xfId="399" xr:uid="{00000000-0005-0000-0000-0000B7020000}"/>
    <cellStyle name="20% - Акцент5 14 2" xfId="751" xr:uid="{00000000-0005-0000-0000-0000B8020000}"/>
    <cellStyle name="20% - Акцент5 14 3" xfId="2207" xr:uid="{00000000-0005-0000-0000-0000B9020000}"/>
    <cellStyle name="20% - Акцент5 15" xfId="412" xr:uid="{00000000-0005-0000-0000-0000BA020000}"/>
    <cellStyle name="20% - Акцент5 15 2" xfId="764" xr:uid="{00000000-0005-0000-0000-0000BB020000}"/>
    <cellStyle name="20% - Акцент5 15 3" xfId="2426" xr:uid="{00000000-0005-0000-0000-0000BC020000}"/>
    <cellStyle name="20% - Акцент5 16" xfId="425" xr:uid="{00000000-0005-0000-0000-0000BD020000}"/>
    <cellStyle name="20% - Акцент5 16 2" xfId="777" xr:uid="{00000000-0005-0000-0000-0000BE020000}"/>
    <cellStyle name="20% - Акцент5 16 3" xfId="2427" xr:uid="{00000000-0005-0000-0000-0000BF020000}"/>
    <cellStyle name="20% - Акцент5 17" xfId="438" xr:uid="{00000000-0005-0000-0000-0000C0020000}"/>
    <cellStyle name="20% - Акцент5 17 2" xfId="790" xr:uid="{00000000-0005-0000-0000-0000C1020000}"/>
    <cellStyle name="20% - Акцент5 17 3" xfId="2428" xr:uid="{00000000-0005-0000-0000-0000C2020000}"/>
    <cellStyle name="20% - Акцент5 18" xfId="451" xr:uid="{00000000-0005-0000-0000-0000C3020000}"/>
    <cellStyle name="20% - Акцент5 18 2" xfId="803" xr:uid="{00000000-0005-0000-0000-0000C4020000}"/>
    <cellStyle name="20% - Акцент5 18 3" xfId="2429" xr:uid="{00000000-0005-0000-0000-0000C5020000}"/>
    <cellStyle name="20% - Акцент5 19" xfId="464" xr:uid="{00000000-0005-0000-0000-0000C6020000}"/>
    <cellStyle name="20% - Акцент5 19 2" xfId="816" xr:uid="{00000000-0005-0000-0000-0000C7020000}"/>
    <cellStyle name="20% - Акцент5 19 3" xfId="2430" xr:uid="{00000000-0005-0000-0000-0000C8020000}"/>
    <cellStyle name="20% - Акцент5 2" xfId="72" xr:uid="{00000000-0005-0000-0000-0000C9020000}"/>
    <cellStyle name="20% — акцент5 2" xfId="1601" xr:uid="{00000000-0005-0000-0000-0000CA020000}"/>
    <cellStyle name="20% - Акцент5 2 10" xfId="8860" xr:uid="{00000000-0005-0000-0000-0000CB020000}"/>
    <cellStyle name="20% - Акцент5 2 2" xfId="269" xr:uid="{00000000-0005-0000-0000-0000CC020000}"/>
    <cellStyle name="20% — акцент5 2 2" xfId="8347" xr:uid="{00000000-0005-0000-0000-0000CD020000}"/>
    <cellStyle name="20% - Акцент5 2 2 2" xfId="621" xr:uid="{00000000-0005-0000-0000-0000CE020000}"/>
    <cellStyle name="20% - Акцент5 2 2 2 2" xfId="2208" xr:uid="{00000000-0005-0000-0000-0000CF020000}"/>
    <cellStyle name="20% - Акцент5 2 2 3" xfId="2431" xr:uid="{00000000-0005-0000-0000-0000D0020000}"/>
    <cellStyle name="20% - Акцент5 2 2 4" xfId="2102" xr:uid="{00000000-0005-0000-0000-0000D1020000}"/>
    <cellStyle name="20% - Акцент5 2 2 5" xfId="1118" xr:uid="{00000000-0005-0000-0000-0000D2020000}"/>
    <cellStyle name="20% - Акцент5 2 3" xfId="530" xr:uid="{00000000-0005-0000-0000-0000D3020000}"/>
    <cellStyle name="20% — акцент5 2 3" xfId="8364" xr:uid="{00000000-0005-0000-0000-0000D4020000}"/>
    <cellStyle name="20% - Акцент5 2 3 2" xfId="1862" xr:uid="{00000000-0005-0000-0000-0000D5020000}"/>
    <cellStyle name="20% - Акцент5 2 4" xfId="161" xr:uid="{00000000-0005-0000-0000-0000D6020000}"/>
    <cellStyle name="20% — акцент5 2 4" xfId="8859" xr:uid="{00000000-0005-0000-0000-0000D7020000}"/>
    <cellStyle name="20% - Акцент5 2 4 2" xfId="5089" xr:uid="{00000000-0005-0000-0000-0000D8020000}"/>
    <cellStyle name="20% - Акцент5 2 5" xfId="5122" xr:uid="{00000000-0005-0000-0000-0000D9020000}"/>
    <cellStyle name="20% - Акцент5 2 6" xfId="5088" xr:uid="{00000000-0005-0000-0000-0000DA020000}"/>
    <cellStyle name="20% - Акцент5 2 7" xfId="1591" xr:uid="{00000000-0005-0000-0000-0000DB020000}"/>
    <cellStyle name="20% - Акцент5 2 8" xfId="8346" xr:uid="{00000000-0005-0000-0000-0000DC020000}"/>
    <cellStyle name="20% - Акцент5 2 9" xfId="8365" xr:uid="{00000000-0005-0000-0000-0000DD020000}"/>
    <cellStyle name="20% - Акцент5 20" xfId="477" xr:uid="{00000000-0005-0000-0000-0000DE020000}"/>
    <cellStyle name="20% - Акцент5 20 2" xfId="829" xr:uid="{00000000-0005-0000-0000-0000DF020000}"/>
    <cellStyle name="20% - Акцент5 20 3" xfId="2432" xr:uid="{00000000-0005-0000-0000-0000E0020000}"/>
    <cellStyle name="20% - Акцент5 21" xfId="490" xr:uid="{00000000-0005-0000-0000-0000E1020000}"/>
    <cellStyle name="20% - Акцент5 21 2" xfId="842" xr:uid="{00000000-0005-0000-0000-0000E2020000}"/>
    <cellStyle name="20% - Акцент5 21 3" xfId="2433" xr:uid="{00000000-0005-0000-0000-0000E3020000}"/>
    <cellStyle name="20% - Акцент5 22" xfId="503" xr:uid="{00000000-0005-0000-0000-0000E4020000}"/>
    <cellStyle name="20% - Акцент5 22 2" xfId="2434" xr:uid="{00000000-0005-0000-0000-0000E5020000}"/>
    <cellStyle name="20% - Акцент5 23" xfId="517" xr:uid="{00000000-0005-0000-0000-0000E6020000}"/>
    <cellStyle name="20% - Акцент5 23 2" xfId="1070" xr:uid="{00000000-0005-0000-0000-0000E7020000}"/>
    <cellStyle name="20% - Акцент5 24" xfId="855" xr:uid="{00000000-0005-0000-0000-0000E8020000}"/>
    <cellStyle name="20% - Акцент5 24 2" xfId="2787" xr:uid="{00000000-0005-0000-0000-0000E9020000}"/>
    <cellStyle name="20% - Акцент5 25" xfId="868" xr:uid="{00000000-0005-0000-0000-0000EA020000}"/>
    <cellStyle name="20% - Акцент5 25 2" xfId="2831" xr:uid="{00000000-0005-0000-0000-0000EB020000}"/>
    <cellStyle name="20% - Акцент5 26" xfId="881" xr:uid="{00000000-0005-0000-0000-0000EC020000}"/>
    <cellStyle name="20% - Акцент5 26 2" xfId="2936" xr:uid="{00000000-0005-0000-0000-0000ED020000}"/>
    <cellStyle name="20% - Акцент5 27" xfId="894" xr:uid="{00000000-0005-0000-0000-0000EE020000}"/>
    <cellStyle name="20% - Акцент5 27 2" xfId="2946" xr:uid="{00000000-0005-0000-0000-0000EF020000}"/>
    <cellStyle name="20% - Акцент5 28" xfId="907" xr:uid="{00000000-0005-0000-0000-0000F0020000}"/>
    <cellStyle name="20% - Акцент5 28 2" xfId="2950" xr:uid="{00000000-0005-0000-0000-0000F1020000}"/>
    <cellStyle name="20% - Акцент5 29" xfId="920" xr:uid="{00000000-0005-0000-0000-0000F2020000}"/>
    <cellStyle name="20% - Акцент5 29 2" xfId="2953" xr:uid="{00000000-0005-0000-0000-0000F3020000}"/>
    <cellStyle name="20% - Акцент5 3" xfId="177" xr:uid="{00000000-0005-0000-0000-0000F4020000}"/>
    <cellStyle name="20% — акцент5 3" xfId="8350" xr:uid="{00000000-0005-0000-0000-0000F5020000}"/>
    <cellStyle name="20% - Акцент5 3 2" xfId="282" xr:uid="{00000000-0005-0000-0000-0000F6020000}"/>
    <cellStyle name="20% - Акцент5 3 2 2" xfId="634" xr:uid="{00000000-0005-0000-0000-0000F7020000}"/>
    <cellStyle name="20% - Акцент5 3 3" xfId="543" xr:uid="{00000000-0005-0000-0000-0000F8020000}"/>
    <cellStyle name="20% - Акцент5 3 4" xfId="1893" xr:uid="{00000000-0005-0000-0000-0000F9020000}"/>
    <cellStyle name="20% - Акцент5 30" xfId="933" xr:uid="{00000000-0005-0000-0000-0000FA020000}"/>
    <cellStyle name="20% - Акцент5 30 2" xfId="3027" xr:uid="{00000000-0005-0000-0000-0000FB020000}"/>
    <cellStyle name="20% - Акцент5 31" xfId="946" xr:uid="{00000000-0005-0000-0000-0000FC020000}"/>
    <cellStyle name="20% - Акцент5 31 2" xfId="2960" xr:uid="{00000000-0005-0000-0000-0000FD020000}"/>
    <cellStyle name="20% - Акцент5 32" xfId="959" xr:uid="{00000000-0005-0000-0000-0000FE020000}"/>
    <cellStyle name="20% - Акцент5 32 2" xfId="2869" xr:uid="{00000000-0005-0000-0000-0000FF020000}"/>
    <cellStyle name="20% - Акцент5 33" xfId="972" xr:uid="{00000000-0005-0000-0000-000000030000}"/>
    <cellStyle name="20% - Акцент5 33 2" xfId="2857" xr:uid="{00000000-0005-0000-0000-000001030000}"/>
    <cellStyle name="20% - Акцент5 34" xfId="985" xr:uid="{00000000-0005-0000-0000-000002030000}"/>
    <cellStyle name="20% - Акцент5 34 2" xfId="3072" xr:uid="{00000000-0005-0000-0000-000003030000}"/>
    <cellStyle name="20% - Акцент5 35" xfId="998" xr:uid="{00000000-0005-0000-0000-000004030000}"/>
    <cellStyle name="20% - Акцент5 35 2" xfId="3199" xr:uid="{00000000-0005-0000-0000-000005030000}"/>
    <cellStyle name="20% - Акцент5 36" xfId="1033" xr:uid="{00000000-0005-0000-0000-000006030000}"/>
    <cellStyle name="20% - Акцент5 37" xfId="3518" xr:uid="{00000000-0005-0000-0000-000007030000}"/>
    <cellStyle name="20% - Акцент5 38" xfId="3560" xr:uid="{00000000-0005-0000-0000-000008030000}"/>
    <cellStyle name="20% - Акцент5 39" xfId="4090" xr:uid="{00000000-0005-0000-0000-000009030000}"/>
    <cellStyle name="20% - Акцент5 4" xfId="190" xr:uid="{00000000-0005-0000-0000-00000A030000}"/>
    <cellStyle name="20% — акцент5 4" xfId="1600" xr:uid="{00000000-0005-0000-0000-00000B030000}"/>
    <cellStyle name="20% - Акцент5 4 2" xfId="295" xr:uid="{00000000-0005-0000-0000-00000C030000}"/>
    <cellStyle name="20% - Акцент5 4 2 2" xfId="647" xr:uid="{00000000-0005-0000-0000-00000D030000}"/>
    <cellStyle name="20% - Акцент5 4 3" xfId="556" xr:uid="{00000000-0005-0000-0000-00000E030000}"/>
    <cellStyle name="20% - Акцент5 4 4" xfId="1917" xr:uid="{00000000-0005-0000-0000-00000F030000}"/>
    <cellStyle name="20% - Акцент5 40" xfId="1827" xr:uid="{00000000-0005-0000-0000-000010030000}"/>
    <cellStyle name="20% - Акцент5 41" xfId="8351" xr:uid="{00000000-0005-0000-0000-000011030000}"/>
    <cellStyle name="20% - Акцент5 42" xfId="8352" xr:uid="{00000000-0005-0000-0000-000012030000}"/>
    <cellStyle name="20% - Акцент5 43" xfId="8353" xr:uid="{00000000-0005-0000-0000-000013030000}"/>
    <cellStyle name="20% - Акцент5 44" xfId="8354" xr:uid="{00000000-0005-0000-0000-000014030000}"/>
    <cellStyle name="20% - Акцент5 45" xfId="8355" xr:uid="{00000000-0005-0000-0000-000015030000}"/>
    <cellStyle name="20% - Акцент5 46" xfId="8356" xr:uid="{00000000-0005-0000-0000-000016030000}"/>
    <cellStyle name="20% - Акцент5 47" xfId="8357" xr:uid="{00000000-0005-0000-0000-000017030000}"/>
    <cellStyle name="20% - Акцент5 48" xfId="8358" xr:uid="{00000000-0005-0000-0000-000018030000}"/>
    <cellStyle name="20% - Акцент5 5" xfId="203" xr:uid="{00000000-0005-0000-0000-000019030000}"/>
    <cellStyle name="20% - Акцент5 5 2" xfId="308" xr:uid="{00000000-0005-0000-0000-00001A030000}"/>
    <cellStyle name="20% - Акцент5 5 2 2" xfId="660" xr:uid="{00000000-0005-0000-0000-00001B030000}"/>
    <cellStyle name="20% - Акцент5 5 3" xfId="569" xr:uid="{00000000-0005-0000-0000-00001C030000}"/>
    <cellStyle name="20% - Акцент5 5 4" xfId="1934" xr:uid="{00000000-0005-0000-0000-00001D030000}"/>
    <cellStyle name="20% - Акцент5 6" xfId="216" xr:uid="{00000000-0005-0000-0000-00001E030000}"/>
    <cellStyle name="20% - Акцент5 6 2" xfId="321" xr:uid="{00000000-0005-0000-0000-00001F030000}"/>
    <cellStyle name="20% - Акцент5 6 2 2" xfId="673" xr:uid="{00000000-0005-0000-0000-000020030000}"/>
    <cellStyle name="20% - Акцент5 6 3" xfId="582" xr:uid="{00000000-0005-0000-0000-000021030000}"/>
    <cellStyle name="20% - Акцент5 6 4" xfId="1948" xr:uid="{00000000-0005-0000-0000-000022030000}"/>
    <cellStyle name="20% - Акцент5 7" xfId="229" xr:uid="{00000000-0005-0000-0000-000023030000}"/>
    <cellStyle name="20% - Акцент5 7 2" xfId="334" xr:uid="{00000000-0005-0000-0000-000024030000}"/>
    <cellStyle name="20% - Акцент5 7 2 2" xfId="686" xr:uid="{00000000-0005-0000-0000-000025030000}"/>
    <cellStyle name="20% - Акцент5 7 3" xfId="595" xr:uid="{00000000-0005-0000-0000-000026030000}"/>
    <cellStyle name="20% - Акцент5 7 4" xfId="1991" xr:uid="{00000000-0005-0000-0000-000027030000}"/>
    <cellStyle name="20% - Акцент5 8" xfId="242" xr:uid="{00000000-0005-0000-0000-000028030000}"/>
    <cellStyle name="20% - Акцент5 8 2" xfId="608" xr:uid="{00000000-0005-0000-0000-000029030000}"/>
    <cellStyle name="20% - Акцент5 8 3" xfId="2011" xr:uid="{00000000-0005-0000-0000-00002A030000}"/>
    <cellStyle name="20% - Акцент5 9" xfId="256" xr:uid="{00000000-0005-0000-0000-00002B030000}"/>
    <cellStyle name="20% - Акцент5 9 2" xfId="1057" xr:uid="{00000000-0005-0000-0000-00002C030000}"/>
    <cellStyle name="20% — акцент6" xfId="60" builtinId="50" customBuiltin="1"/>
    <cellStyle name="20% - Акцент6 10" xfId="349" xr:uid="{00000000-0005-0000-0000-00002E030000}"/>
    <cellStyle name="20% - Акцент6 10 2" xfId="701" xr:uid="{00000000-0005-0000-0000-00002F030000}"/>
    <cellStyle name="20% - Акцент6 10 3" xfId="2088" xr:uid="{00000000-0005-0000-0000-000030030000}"/>
    <cellStyle name="20% - Акцент6 11" xfId="362" xr:uid="{00000000-0005-0000-0000-000031030000}"/>
    <cellStyle name="20% - Акцент6 11 2" xfId="714" xr:uid="{00000000-0005-0000-0000-000032030000}"/>
    <cellStyle name="20% - Акцент6 11 3" xfId="2209" xr:uid="{00000000-0005-0000-0000-000033030000}"/>
    <cellStyle name="20% - Акцент6 12" xfId="375" xr:uid="{00000000-0005-0000-0000-000034030000}"/>
    <cellStyle name="20% - Акцент6 12 2" xfId="727" xr:uid="{00000000-0005-0000-0000-000035030000}"/>
    <cellStyle name="20% - Акцент6 12 3" xfId="2210" xr:uid="{00000000-0005-0000-0000-000036030000}"/>
    <cellStyle name="20% - Акцент6 13" xfId="388" xr:uid="{00000000-0005-0000-0000-000037030000}"/>
    <cellStyle name="20% - Акцент6 13 2" xfId="740" xr:uid="{00000000-0005-0000-0000-000038030000}"/>
    <cellStyle name="20% - Акцент6 13 3" xfId="2211" xr:uid="{00000000-0005-0000-0000-000039030000}"/>
    <cellStyle name="20% - Акцент6 14" xfId="401" xr:uid="{00000000-0005-0000-0000-00003A030000}"/>
    <cellStyle name="20% - Акцент6 14 2" xfId="753" xr:uid="{00000000-0005-0000-0000-00003B030000}"/>
    <cellStyle name="20% - Акцент6 14 3" xfId="2212" xr:uid="{00000000-0005-0000-0000-00003C030000}"/>
    <cellStyle name="20% - Акцент6 15" xfId="414" xr:uid="{00000000-0005-0000-0000-00003D030000}"/>
    <cellStyle name="20% - Акцент6 15 2" xfId="766" xr:uid="{00000000-0005-0000-0000-00003E030000}"/>
    <cellStyle name="20% - Акцент6 15 3" xfId="2435" xr:uid="{00000000-0005-0000-0000-00003F030000}"/>
    <cellStyle name="20% - Акцент6 16" xfId="427" xr:uid="{00000000-0005-0000-0000-000040030000}"/>
    <cellStyle name="20% - Акцент6 16 2" xfId="779" xr:uid="{00000000-0005-0000-0000-000041030000}"/>
    <cellStyle name="20% - Акцент6 16 3" xfId="2436" xr:uid="{00000000-0005-0000-0000-000042030000}"/>
    <cellStyle name="20% - Акцент6 17" xfId="440" xr:uid="{00000000-0005-0000-0000-000043030000}"/>
    <cellStyle name="20% - Акцент6 17 2" xfId="792" xr:uid="{00000000-0005-0000-0000-000044030000}"/>
    <cellStyle name="20% - Акцент6 17 3" xfId="2437" xr:uid="{00000000-0005-0000-0000-000045030000}"/>
    <cellStyle name="20% - Акцент6 18" xfId="453" xr:uid="{00000000-0005-0000-0000-000046030000}"/>
    <cellStyle name="20% - Акцент6 18 2" xfId="805" xr:uid="{00000000-0005-0000-0000-000047030000}"/>
    <cellStyle name="20% - Акцент6 18 3" xfId="2438" xr:uid="{00000000-0005-0000-0000-000048030000}"/>
    <cellStyle name="20% - Акцент6 19" xfId="466" xr:uid="{00000000-0005-0000-0000-000049030000}"/>
    <cellStyle name="20% - Акцент6 19 2" xfId="818" xr:uid="{00000000-0005-0000-0000-00004A030000}"/>
    <cellStyle name="20% - Акцент6 19 3" xfId="2439" xr:uid="{00000000-0005-0000-0000-00004B030000}"/>
    <cellStyle name="20% - Акцент6 2" xfId="73" xr:uid="{00000000-0005-0000-0000-00004C030000}"/>
    <cellStyle name="20% — акцент6 2" xfId="1603" xr:uid="{00000000-0005-0000-0000-00004D030000}"/>
    <cellStyle name="20% - Акцент6 2 10" xfId="8855" xr:uid="{00000000-0005-0000-0000-00004E030000}"/>
    <cellStyle name="20% - Акцент6 2 2" xfId="271" xr:uid="{00000000-0005-0000-0000-00004F030000}"/>
    <cellStyle name="20% — акцент6 2 2" xfId="8361" xr:uid="{00000000-0005-0000-0000-000050030000}"/>
    <cellStyle name="20% - Акцент6 2 2 2" xfId="623" xr:uid="{00000000-0005-0000-0000-000051030000}"/>
    <cellStyle name="20% - Акцент6 2 2 2 2" xfId="2213" xr:uid="{00000000-0005-0000-0000-000052030000}"/>
    <cellStyle name="20% - Акцент6 2 2 3" xfId="2440" xr:uid="{00000000-0005-0000-0000-000053030000}"/>
    <cellStyle name="20% - Акцент6 2 2 4" xfId="2103" xr:uid="{00000000-0005-0000-0000-000054030000}"/>
    <cellStyle name="20% - Акцент6 2 2 5" xfId="1119" xr:uid="{00000000-0005-0000-0000-000055030000}"/>
    <cellStyle name="20% - Акцент6 2 3" xfId="532" xr:uid="{00000000-0005-0000-0000-000056030000}"/>
    <cellStyle name="20% — акцент6 2 3" xfId="8348" xr:uid="{00000000-0005-0000-0000-000057030000}"/>
    <cellStyle name="20% - Акцент6 2 3 2" xfId="1875" xr:uid="{00000000-0005-0000-0000-000058030000}"/>
    <cellStyle name="20% - Акцент6 2 4" xfId="165" xr:uid="{00000000-0005-0000-0000-000059030000}"/>
    <cellStyle name="20% — акцент6 2 4" xfId="8854" xr:uid="{00000000-0005-0000-0000-00005A030000}"/>
    <cellStyle name="20% - Акцент6 2 4 2" xfId="5091" xr:uid="{00000000-0005-0000-0000-00005B030000}"/>
    <cellStyle name="20% - Акцент6 2 5" xfId="5121" xr:uid="{00000000-0005-0000-0000-00005C030000}"/>
    <cellStyle name="20% - Акцент6 2 6" xfId="5090" xr:uid="{00000000-0005-0000-0000-00005D030000}"/>
    <cellStyle name="20% - Акцент6 2 7" xfId="1589" xr:uid="{00000000-0005-0000-0000-00005E030000}"/>
    <cellStyle name="20% - Акцент6 2 8" xfId="8360" xr:uid="{00000000-0005-0000-0000-00005F030000}"/>
    <cellStyle name="20% - Акцент6 2 9" xfId="8349" xr:uid="{00000000-0005-0000-0000-000060030000}"/>
    <cellStyle name="20% - Акцент6 20" xfId="479" xr:uid="{00000000-0005-0000-0000-000061030000}"/>
    <cellStyle name="20% - Акцент6 20 2" xfId="831" xr:uid="{00000000-0005-0000-0000-000062030000}"/>
    <cellStyle name="20% - Акцент6 20 3" xfId="2441" xr:uid="{00000000-0005-0000-0000-000063030000}"/>
    <cellStyle name="20% - Акцент6 21" xfId="492" xr:uid="{00000000-0005-0000-0000-000064030000}"/>
    <cellStyle name="20% - Акцент6 21 2" xfId="844" xr:uid="{00000000-0005-0000-0000-000065030000}"/>
    <cellStyle name="20% - Акцент6 21 3" xfId="2442" xr:uid="{00000000-0005-0000-0000-000066030000}"/>
    <cellStyle name="20% - Акцент6 22" xfId="505" xr:uid="{00000000-0005-0000-0000-000067030000}"/>
    <cellStyle name="20% - Акцент6 22 2" xfId="2443" xr:uid="{00000000-0005-0000-0000-000068030000}"/>
    <cellStyle name="20% - Акцент6 23" xfId="519" xr:uid="{00000000-0005-0000-0000-000069030000}"/>
    <cellStyle name="20% - Акцент6 23 2" xfId="1072" xr:uid="{00000000-0005-0000-0000-00006A030000}"/>
    <cellStyle name="20% - Акцент6 24" xfId="857" xr:uid="{00000000-0005-0000-0000-00006B030000}"/>
    <cellStyle name="20% - Акцент6 24 2" xfId="2784" xr:uid="{00000000-0005-0000-0000-00006C030000}"/>
    <cellStyle name="20% - Акцент6 25" xfId="870" xr:uid="{00000000-0005-0000-0000-00006D030000}"/>
    <cellStyle name="20% - Акцент6 25 2" xfId="2835" xr:uid="{00000000-0005-0000-0000-00006E030000}"/>
    <cellStyle name="20% - Акцент6 26" xfId="883" xr:uid="{00000000-0005-0000-0000-00006F030000}"/>
    <cellStyle name="20% - Акцент6 26 2" xfId="2939" xr:uid="{00000000-0005-0000-0000-000070030000}"/>
    <cellStyle name="20% - Акцент6 27" xfId="896" xr:uid="{00000000-0005-0000-0000-000071030000}"/>
    <cellStyle name="20% - Акцент6 27 2" xfId="2971" xr:uid="{00000000-0005-0000-0000-000072030000}"/>
    <cellStyle name="20% - Акцент6 28" xfId="909" xr:uid="{00000000-0005-0000-0000-000073030000}"/>
    <cellStyle name="20% - Акцент6 28 2" xfId="3012" xr:uid="{00000000-0005-0000-0000-000074030000}"/>
    <cellStyle name="20% - Акцент6 29" xfId="922" xr:uid="{00000000-0005-0000-0000-000075030000}"/>
    <cellStyle name="20% - Акцент6 29 2" xfId="3007" xr:uid="{00000000-0005-0000-0000-000076030000}"/>
    <cellStyle name="20% - Акцент6 3" xfId="179" xr:uid="{00000000-0005-0000-0000-000077030000}"/>
    <cellStyle name="20% — акцент6 3" xfId="8362" xr:uid="{00000000-0005-0000-0000-000078030000}"/>
    <cellStyle name="20% - Акцент6 3 2" xfId="284" xr:uid="{00000000-0005-0000-0000-000079030000}"/>
    <cellStyle name="20% - Акцент6 3 2 2" xfId="636" xr:uid="{00000000-0005-0000-0000-00007A030000}"/>
    <cellStyle name="20% - Акцент6 3 3" xfId="545" xr:uid="{00000000-0005-0000-0000-00007B030000}"/>
    <cellStyle name="20% - Акцент6 3 4" xfId="1896" xr:uid="{00000000-0005-0000-0000-00007C030000}"/>
    <cellStyle name="20% - Акцент6 30" xfId="935" xr:uid="{00000000-0005-0000-0000-00007D030000}"/>
    <cellStyle name="20% - Акцент6 30 2" xfId="2987" xr:uid="{00000000-0005-0000-0000-00007E030000}"/>
    <cellStyle name="20% - Акцент6 31" xfId="948" xr:uid="{00000000-0005-0000-0000-00007F030000}"/>
    <cellStyle name="20% - Акцент6 31 2" xfId="2964" xr:uid="{00000000-0005-0000-0000-000080030000}"/>
    <cellStyle name="20% - Акцент6 32" xfId="961" xr:uid="{00000000-0005-0000-0000-000081030000}"/>
    <cellStyle name="20% - Акцент6 32 2" xfId="3033" xr:uid="{00000000-0005-0000-0000-000082030000}"/>
    <cellStyle name="20% - Акцент6 33" xfId="974" xr:uid="{00000000-0005-0000-0000-000083030000}"/>
    <cellStyle name="20% - Акцент6 33 2" xfId="2891" xr:uid="{00000000-0005-0000-0000-000084030000}"/>
    <cellStyle name="20% - Акцент6 34" xfId="987" xr:uid="{00000000-0005-0000-0000-000085030000}"/>
    <cellStyle name="20% - Акцент6 34 2" xfId="3076" xr:uid="{00000000-0005-0000-0000-000086030000}"/>
    <cellStyle name="20% - Акцент6 35" xfId="1000" xr:uid="{00000000-0005-0000-0000-000087030000}"/>
    <cellStyle name="20% - Акцент6 35 2" xfId="3202" xr:uid="{00000000-0005-0000-0000-000088030000}"/>
    <cellStyle name="20% - Акцент6 36" xfId="1035" xr:uid="{00000000-0005-0000-0000-000089030000}"/>
    <cellStyle name="20% - Акцент6 37" xfId="3521" xr:uid="{00000000-0005-0000-0000-00008A030000}"/>
    <cellStyle name="20% - Акцент6 38" xfId="3564" xr:uid="{00000000-0005-0000-0000-00008B030000}"/>
    <cellStyle name="20% - Акцент6 39" xfId="4094" xr:uid="{00000000-0005-0000-0000-00008C030000}"/>
    <cellStyle name="20% - Акцент6 4" xfId="192" xr:uid="{00000000-0005-0000-0000-00008D030000}"/>
    <cellStyle name="20% — акцент6 4" xfId="1602" xr:uid="{00000000-0005-0000-0000-00008E030000}"/>
    <cellStyle name="20% - Акцент6 4 2" xfId="297" xr:uid="{00000000-0005-0000-0000-00008F030000}"/>
    <cellStyle name="20% - Акцент6 4 2 2" xfId="649" xr:uid="{00000000-0005-0000-0000-000090030000}"/>
    <cellStyle name="20% - Акцент6 4 3" xfId="558" xr:uid="{00000000-0005-0000-0000-000091030000}"/>
    <cellStyle name="20% - Акцент6 4 4" xfId="1920" xr:uid="{00000000-0005-0000-0000-000092030000}"/>
    <cellStyle name="20% - Акцент6 40" xfId="1831" xr:uid="{00000000-0005-0000-0000-000093030000}"/>
    <cellStyle name="20% - Акцент6 41" xfId="8366" xr:uid="{00000000-0005-0000-0000-000094030000}"/>
    <cellStyle name="20% - Акцент6 42" xfId="8367" xr:uid="{00000000-0005-0000-0000-000095030000}"/>
    <cellStyle name="20% - Акцент6 43" xfId="8368" xr:uid="{00000000-0005-0000-0000-000096030000}"/>
    <cellStyle name="20% - Акцент6 44" xfId="8369" xr:uid="{00000000-0005-0000-0000-000097030000}"/>
    <cellStyle name="20% - Акцент6 45" xfId="8370" xr:uid="{00000000-0005-0000-0000-000098030000}"/>
    <cellStyle name="20% - Акцент6 46" xfId="8371" xr:uid="{00000000-0005-0000-0000-000099030000}"/>
    <cellStyle name="20% - Акцент6 47" xfId="8372" xr:uid="{00000000-0005-0000-0000-00009A030000}"/>
    <cellStyle name="20% - Акцент6 48" xfId="8373" xr:uid="{00000000-0005-0000-0000-00009B030000}"/>
    <cellStyle name="20% - Акцент6 5" xfId="205" xr:uid="{00000000-0005-0000-0000-00009C030000}"/>
    <cellStyle name="20% - Акцент6 5 2" xfId="310" xr:uid="{00000000-0005-0000-0000-00009D030000}"/>
    <cellStyle name="20% - Акцент6 5 2 2" xfId="662" xr:uid="{00000000-0005-0000-0000-00009E030000}"/>
    <cellStyle name="20% - Акцент6 5 3" xfId="571" xr:uid="{00000000-0005-0000-0000-00009F030000}"/>
    <cellStyle name="20% - Акцент6 5 4" xfId="1924" xr:uid="{00000000-0005-0000-0000-0000A0030000}"/>
    <cellStyle name="20% - Акцент6 6" xfId="218" xr:uid="{00000000-0005-0000-0000-0000A1030000}"/>
    <cellStyle name="20% - Акцент6 6 2" xfId="323" xr:uid="{00000000-0005-0000-0000-0000A2030000}"/>
    <cellStyle name="20% - Акцент6 6 2 2" xfId="675" xr:uid="{00000000-0005-0000-0000-0000A3030000}"/>
    <cellStyle name="20% - Акцент6 6 3" xfId="584" xr:uid="{00000000-0005-0000-0000-0000A4030000}"/>
    <cellStyle name="20% - Акцент6 6 4" xfId="1931" xr:uid="{00000000-0005-0000-0000-0000A5030000}"/>
    <cellStyle name="20% - Акцент6 7" xfId="231" xr:uid="{00000000-0005-0000-0000-0000A6030000}"/>
    <cellStyle name="20% - Акцент6 7 2" xfId="336" xr:uid="{00000000-0005-0000-0000-0000A7030000}"/>
    <cellStyle name="20% - Акцент6 7 2 2" xfId="688" xr:uid="{00000000-0005-0000-0000-0000A8030000}"/>
    <cellStyle name="20% - Акцент6 7 3" xfId="597" xr:uid="{00000000-0005-0000-0000-0000A9030000}"/>
    <cellStyle name="20% - Акцент6 7 4" xfId="1995" xr:uid="{00000000-0005-0000-0000-0000AA030000}"/>
    <cellStyle name="20% - Акцент6 8" xfId="244" xr:uid="{00000000-0005-0000-0000-0000AB030000}"/>
    <cellStyle name="20% - Акцент6 8 2" xfId="610" xr:uid="{00000000-0005-0000-0000-0000AC030000}"/>
    <cellStyle name="20% - Акцент6 8 3" xfId="2014" xr:uid="{00000000-0005-0000-0000-0000AD030000}"/>
    <cellStyle name="20% - Акцент6 9" xfId="258" xr:uid="{00000000-0005-0000-0000-0000AE030000}"/>
    <cellStyle name="20% - Акцент6 9 2" xfId="1059" xr:uid="{00000000-0005-0000-0000-0000AF030000}"/>
    <cellStyle name="40% - Accent1" xfId="1120" xr:uid="{00000000-0005-0000-0000-0000B0030000}"/>
    <cellStyle name="40% - Accent2" xfId="1121" xr:uid="{00000000-0005-0000-0000-0000B1030000}"/>
    <cellStyle name="40% - Accent3" xfId="1122" xr:uid="{00000000-0005-0000-0000-0000B2030000}"/>
    <cellStyle name="40% - Accent4" xfId="1123" xr:uid="{00000000-0005-0000-0000-0000B3030000}"/>
    <cellStyle name="40% - Accent5" xfId="1124" xr:uid="{00000000-0005-0000-0000-0000B4030000}"/>
    <cellStyle name="40% - Accent6" xfId="1125" xr:uid="{00000000-0005-0000-0000-0000B5030000}"/>
    <cellStyle name="40% — акцент1" xfId="41" builtinId="31" customBuiltin="1"/>
    <cellStyle name="40% - Акцент1 10" xfId="340" xr:uid="{00000000-0005-0000-0000-0000B7030000}"/>
    <cellStyle name="40% - Акцент1 10 2" xfId="692" xr:uid="{00000000-0005-0000-0000-0000B8030000}"/>
    <cellStyle name="40% - Акцент1 10 2 2" xfId="8374" xr:uid="{00000000-0005-0000-0000-0000B9030000}"/>
    <cellStyle name="40% - Акцент1 10 3" xfId="2073" xr:uid="{00000000-0005-0000-0000-0000BA030000}"/>
    <cellStyle name="40% - Акцент1 11" xfId="353" xr:uid="{00000000-0005-0000-0000-0000BB030000}"/>
    <cellStyle name="40% - Акцент1 11 2" xfId="705" xr:uid="{00000000-0005-0000-0000-0000BC030000}"/>
    <cellStyle name="40% - Акцент1 11 2 2" xfId="8375" xr:uid="{00000000-0005-0000-0000-0000BD030000}"/>
    <cellStyle name="40% - Акцент1 11 3" xfId="2214" xr:uid="{00000000-0005-0000-0000-0000BE030000}"/>
    <cellStyle name="40% - Акцент1 12" xfId="366" xr:uid="{00000000-0005-0000-0000-0000BF030000}"/>
    <cellStyle name="40% - Акцент1 12 2" xfId="718" xr:uid="{00000000-0005-0000-0000-0000C0030000}"/>
    <cellStyle name="40% - Акцент1 12 2 2" xfId="8376" xr:uid="{00000000-0005-0000-0000-0000C1030000}"/>
    <cellStyle name="40% - Акцент1 12 3" xfId="2215" xr:uid="{00000000-0005-0000-0000-0000C2030000}"/>
    <cellStyle name="40% - Акцент1 13" xfId="379" xr:uid="{00000000-0005-0000-0000-0000C3030000}"/>
    <cellStyle name="40% - Акцент1 13 2" xfId="731" xr:uid="{00000000-0005-0000-0000-0000C4030000}"/>
    <cellStyle name="40% - Акцент1 13 2 2" xfId="8377" xr:uid="{00000000-0005-0000-0000-0000C5030000}"/>
    <cellStyle name="40% - Акцент1 13 3" xfId="2216" xr:uid="{00000000-0005-0000-0000-0000C6030000}"/>
    <cellStyle name="40% - Акцент1 14" xfId="392" xr:uid="{00000000-0005-0000-0000-0000C7030000}"/>
    <cellStyle name="40% - Акцент1 14 2" xfId="744" xr:uid="{00000000-0005-0000-0000-0000C8030000}"/>
    <cellStyle name="40% - Акцент1 14 2 2" xfId="8378" xr:uid="{00000000-0005-0000-0000-0000C9030000}"/>
    <cellStyle name="40% - Акцент1 14 3" xfId="2217" xr:uid="{00000000-0005-0000-0000-0000CA030000}"/>
    <cellStyle name="40% - Акцент1 15" xfId="405" xr:uid="{00000000-0005-0000-0000-0000CB030000}"/>
    <cellStyle name="40% - Акцент1 15 2" xfId="757" xr:uid="{00000000-0005-0000-0000-0000CC030000}"/>
    <cellStyle name="40% - Акцент1 15 2 2" xfId="8379" xr:uid="{00000000-0005-0000-0000-0000CD030000}"/>
    <cellStyle name="40% - Акцент1 15 3" xfId="2444" xr:uid="{00000000-0005-0000-0000-0000CE030000}"/>
    <cellStyle name="40% - Акцент1 16" xfId="418" xr:uid="{00000000-0005-0000-0000-0000CF030000}"/>
    <cellStyle name="40% - Акцент1 16 2" xfId="770" xr:uid="{00000000-0005-0000-0000-0000D0030000}"/>
    <cellStyle name="40% - Акцент1 16 2 2" xfId="8380" xr:uid="{00000000-0005-0000-0000-0000D1030000}"/>
    <cellStyle name="40% - Акцент1 16 3" xfId="2445" xr:uid="{00000000-0005-0000-0000-0000D2030000}"/>
    <cellStyle name="40% - Акцент1 17" xfId="431" xr:uid="{00000000-0005-0000-0000-0000D3030000}"/>
    <cellStyle name="40% - Акцент1 17 2" xfId="783" xr:uid="{00000000-0005-0000-0000-0000D4030000}"/>
    <cellStyle name="40% - Акцент1 17 2 2" xfId="8382" xr:uid="{00000000-0005-0000-0000-0000D5030000}"/>
    <cellStyle name="40% - Акцент1 17 3" xfId="2446" xr:uid="{00000000-0005-0000-0000-0000D6030000}"/>
    <cellStyle name="40% - Акцент1 18" xfId="444" xr:uid="{00000000-0005-0000-0000-0000D7030000}"/>
    <cellStyle name="40% - Акцент1 18 2" xfId="796" xr:uid="{00000000-0005-0000-0000-0000D8030000}"/>
    <cellStyle name="40% - Акцент1 18 2 2" xfId="8383" xr:uid="{00000000-0005-0000-0000-0000D9030000}"/>
    <cellStyle name="40% - Акцент1 18 3" xfId="2447" xr:uid="{00000000-0005-0000-0000-0000DA030000}"/>
    <cellStyle name="40% - Акцент1 19" xfId="457" xr:uid="{00000000-0005-0000-0000-0000DB030000}"/>
    <cellStyle name="40% - Акцент1 19 2" xfId="809" xr:uid="{00000000-0005-0000-0000-0000DC030000}"/>
    <cellStyle name="40% - Акцент1 19 3" xfId="2448" xr:uid="{00000000-0005-0000-0000-0000DD030000}"/>
    <cellStyle name="40% - Акцент1 2" xfId="74" xr:uid="{00000000-0005-0000-0000-0000DE030000}"/>
    <cellStyle name="40% — акцент1 2" xfId="1605" xr:uid="{00000000-0005-0000-0000-0000DF030000}"/>
    <cellStyle name="40% - Акцент1 2 10" xfId="8853" xr:uid="{00000000-0005-0000-0000-0000E0030000}"/>
    <cellStyle name="40% - Акцент1 2 2" xfId="262" xr:uid="{00000000-0005-0000-0000-0000E1030000}"/>
    <cellStyle name="40% — акцент1 2 2" xfId="8385" xr:uid="{00000000-0005-0000-0000-0000E2030000}"/>
    <cellStyle name="40% - Акцент1 2 2 2" xfId="614" xr:uid="{00000000-0005-0000-0000-0000E3030000}"/>
    <cellStyle name="40% - Акцент1 2 2 2 2" xfId="2218" xr:uid="{00000000-0005-0000-0000-0000E4030000}"/>
    <cellStyle name="40% - Акцент1 2 2 3" xfId="2449" xr:uid="{00000000-0005-0000-0000-0000E5030000}"/>
    <cellStyle name="40% - Акцент1 2 2 4" xfId="2104" xr:uid="{00000000-0005-0000-0000-0000E6030000}"/>
    <cellStyle name="40% - Акцент1 2 2 5" xfId="8296" xr:uid="{00000000-0005-0000-0000-0000E7030000}"/>
    <cellStyle name="40% - Акцент1 2 2 6" xfId="8851" xr:uid="{00000000-0005-0000-0000-0000E8030000}"/>
    <cellStyle name="40% - Акцент1 2 2 7" xfId="1126" xr:uid="{00000000-0005-0000-0000-0000E9030000}"/>
    <cellStyle name="40% - Акцент1 2 3" xfId="523" xr:uid="{00000000-0005-0000-0000-0000EA030000}"/>
    <cellStyle name="40% — акцент1 2 3" xfId="8298" xr:uid="{00000000-0005-0000-0000-0000EB030000}"/>
    <cellStyle name="40% - Акцент1 2 3 2" xfId="1857" xr:uid="{00000000-0005-0000-0000-0000EC030000}"/>
    <cellStyle name="40% - Акцент1 2 4" xfId="146" xr:uid="{00000000-0005-0000-0000-0000ED030000}"/>
    <cellStyle name="40% — акцент1 2 4" xfId="8852" xr:uid="{00000000-0005-0000-0000-0000EE030000}"/>
    <cellStyle name="40% - Акцент1 2 4 2" xfId="5093" xr:uid="{00000000-0005-0000-0000-0000EF030000}"/>
    <cellStyle name="40% - Акцент1 2 5" xfId="5120" xr:uid="{00000000-0005-0000-0000-0000F0030000}"/>
    <cellStyle name="40% - Акцент1 2 6" xfId="5092" xr:uid="{00000000-0005-0000-0000-0000F1030000}"/>
    <cellStyle name="40% - Акцент1 2 7" xfId="1634" xr:uid="{00000000-0005-0000-0000-0000F2030000}"/>
    <cellStyle name="40% - Акцент1 2 8" xfId="8384" xr:uid="{00000000-0005-0000-0000-0000F3030000}"/>
    <cellStyle name="40% - Акцент1 2 9" xfId="8299" xr:uid="{00000000-0005-0000-0000-0000F4030000}"/>
    <cellStyle name="40% - Акцент1 20" xfId="470" xr:uid="{00000000-0005-0000-0000-0000F5030000}"/>
    <cellStyle name="40% - Акцент1 20 2" xfId="822" xr:uid="{00000000-0005-0000-0000-0000F6030000}"/>
    <cellStyle name="40% - Акцент1 20 3" xfId="2450" xr:uid="{00000000-0005-0000-0000-0000F7030000}"/>
    <cellStyle name="40% - Акцент1 21" xfId="483" xr:uid="{00000000-0005-0000-0000-0000F8030000}"/>
    <cellStyle name="40% - Акцент1 21 2" xfId="835" xr:uid="{00000000-0005-0000-0000-0000F9030000}"/>
    <cellStyle name="40% - Акцент1 21 3" xfId="2451" xr:uid="{00000000-0005-0000-0000-0000FA030000}"/>
    <cellStyle name="40% - Акцент1 22" xfId="496" xr:uid="{00000000-0005-0000-0000-0000FB030000}"/>
    <cellStyle name="40% - Акцент1 22 2" xfId="2452" xr:uid="{00000000-0005-0000-0000-0000FC030000}"/>
    <cellStyle name="40% - Акцент1 23" xfId="510" xr:uid="{00000000-0005-0000-0000-0000FD030000}"/>
    <cellStyle name="40% - Акцент1 23 2" xfId="1063" xr:uid="{00000000-0005-0000-0000-0000FE030000}"/>
    <cellStyle name="40% - Акцент1 24" xfId="848" xr:uid="{00000000-0005-0000-0000-0000FF030000}"/>
    <cellStyle name="40% - Акцент1 24 2" xfId="2794" xr:uid="{00000000-0005-0000-0000-000000040000}"/>
    <cellStyle name="40% - Акцент1 25" xfId="861" xr:uid="{00000000-0005-0000-0000-000001040000}"/>
    <cellStyle name="40% - Акцент1 25 2" xfId="2816" xr:uid="{00000000-0005-0000-0000-000002040000}"/>
    <cellStyle name="40% - Акцент1 26" xfId="874" xr:uid="{00000000-0005-0000-0000-000003040000}"/>
    <cellStyle name="40% - Акцент1 26 2" xfId="2924" xr:uid="{00000000-0005-0000-0000-000004040000}"/>
    <cellStyle name="40% - Акцент1 27" xfId="887" xr:uid="{00000000-0005-0000-0000-000005040000}"/>
    <cellStyle name="40% - Акцент1 27 2" xfId="2972" xr:uid="{00000000-0005-0000-0000-000006040000}"/>
    <cellStyle name="40% - Акцент1 28" xfId="900" xr:uid="{00000000-0005-0000-0000-000007040000}"/>
    <cellStyle name="40% - Акцент1 28 2" xfId="3011" xr:uid="{00000000-0005-0000-0000-000008040000}"/>
    <cellStyle name="40% - Акцент1 29" xfId="913" xr:uid="{00000000-0005-0000-0000-000009040000}"/>
    <cellStyle name="40% - Акцент1 29 2" xfId="3022" xr:uid="{00000000-0005-0000-0000-00000A040000}"/>
    <cellStyle name="40% - Акцент1 3" xfId="170" xr:uid="{00000000-0005-0000-0000-00000B040000}"/>
    <cellStyle name="40% — акцент1 3" xfId="8386" xr:uid="{00000000-0005-0000-0000-00000C040000}"/>
    <cellStyle name="40% - Акцент1 3 2" xfId="275" xr:uid="{00000000-0005-0000-0000-00000D040000}"/>
    <cellStyle name="40% - Акцент1 3 2 2" xfId="627" xr:uid="{00000000-0005-0000-0000-00000E040000}"/>
    <cellStyle name="40% - Акцент1 3 2 3" xfId="8387" xr:uid="{00000000-0005-0000-0000-00000F040000}"/>
    <cellStyle name="40% - Акцент1 3 3" xfId="536" xr:uid="{00000000-0005-0000-0000-000010040000}"/>
    <cellStyle name="40% - Акцент1 3 4" xfId="1882" xr:uid="{00000000-0005-0000-0000-000011040000}"/>
    <cellStyle name="40% - Акцент1 30" xfId="926" xr:uid="{00000000-0005-0000-0000-000012040000}"/>
    <cellStyle name="40% - Акцент1 30 2" xfId="2978" xr:uid="{00000000-0005-0000-0000-000013040000}"/>
    <cellStyle name="40% - Акцент1 31" xfId="939" xr:uid="{00000000-0005-0000-0000-000014040000}"/>
    <cellStyle name="40% - Акцент1 31 2" xfId="3009" xr:uid="{00000000-0005-0000-0000-000015040000}"/>
    <cellStyle name="40% - Акцент1 32" xfId="952" xr:uid="{00000000-0005-0000-0000-000016040000}"/>
    <cellStyle name="40% - Акцент1 32 2" xfId="2868" xr:uid="{00000000-0005-0000-0000-000017040000}"/>
    <cellStyle name="40% - Акцент1 33" xfId="965" xr:uid="{00000000-0005-0000-0000-000018040000}"/>
    <cellStyle name="40% - Акцент1 33 2" xfId="2863" xr:uid="{00000000-0005-0000-0000-000019040000}"/>
    <cellStyle name="40% - Акцент1 34" xfId="978" xr:uid="{00000000-0005-0000-0000-00001A040000}"/>
    <cellStyle name="40% - Акцент1 34 2" xfId="3057" xr:uid="{00000000-0005-0000-0000-00001B040000}"/>
    <cellStyle name="40% - Акцент1 35" xfId="991" xr:uid="{00000000-0005-0000-0000-00001C040000}"/>
    <cellStyle name="40% - Акцент1 35 2" xfId="3188" xr:uid="{00000000-0005-0000-0000-00001D040000}"/>
    <cellStyle name="40% - Акцент1 36" xfId="1026" xr:uid="{00000000-0005-0000-0000-00001E040000}"/>
    <cellStyle name="40% - Акцент1 37" xfId="3511" xr:uid="{00000000-0005-0000-0000-00001F040000}"/>
    <cellStyle name="40% - Акцент1 38" xfId="3545" xr:uid="{00000000-0005-0000-0000-000020040000}"/>
    <cellStyle name="40% - Акцент1 39" xfId="4075" xr:uid="{00000000-0005-0000-0000-000021040000}"/>
    <cellStyle name="40% - Акцент1 4" xfId="183" xr:uid="{00000000-0005-0000-0000-000022040000}"/>
    <cellStyle name="40% — акцент1 4" xfId="1604" xr:uid="{00000000-0005-0000-0000-000023040000}"/>
    <cellStyle name="40% - Акцент1 4 2" xfId="288" xr:uid="{00000000-0005-0000-0000-000024040000}"/>
    <cellStyle name="40% - Акцент1 4 2 2" xfId="640" xr:uid="{00000000-0005-0000-0000-000025040000}"/>
    <cellStyle name="40% - Акцент1 4 2 3" xfId="8389" xr:uid="{00000000-0005-0000-0000-000026040000}"/>
    <cellStyle name="40% - Акцент1 4 3" xfId="549" xr:uid="{00000000-0005-0000-0000-000027040000}"/>
    <cellStyle name="40% - Акцент1 4 4" xfId="1908" xr:uid="{00000000-0005-0000-0000-000028040000}"/>
    <cellStyle name="40% - Акцент1 40" xfId="1812" xr:uid="{00000000-0005-0000-0000-000029040000}"/>
    <cellStyle name="40% - Акцент1 41" xfId="8390" xr:uid="{00000000-0005-0000-0000-00002A040000}"/>
    <cellStyle name="40% - Акцент1 42" xfId="8391" xr:uid="{00000000-0005-0000-0000-00002B040000}"/>
    <cellStyle name="40% - Акцент1 43" xfId="8392" xr:uid="{00000000-0005-0000-0000-00002C040000}"/>
    <cellStyle name="40% - Акцент1 44" xfId="8393" xr:uid="{00000000-0005-0000-0000-00002D040000}"/>
    <cellStyle name="40% - Акцент1 45" xfId="8394" xr:uid="{00000000-0005-0000-0000-00002E040000}"/>
    <cellStyle name="40% - Акцент1 46" xfId="8395" xr:uid="{00000000-0005-0000-0000-00002F040000}"/>
    <cellStyle name="40% - Акцент1 47" xfId="8396" xr:uid="{00000000-0005-0000-0000-000030040000}"/>
    <cellStyle name="40% - Акцент1 48" xfId="8397" xr:uid="{00000000-0005-0000-0000-000031040000}"/>
    <cellStyle name="40% - Акцент1 49" xfId="8398" xr:uid="{00000000-0005-0000-0000-000032040000}"/>
    <cellStyle name="40% - Акцент1 5" xfId="196" xr:uid="{00000000-0005-0000-0000-000033040000}"/>
    <cellStyle name="40% - Акцент1 5 2" xfId="301" xr:uid="{00000000-0005-0000-0000-000034040000}"/>
    <cellStyle name="40% - Акцент1 5 2 2" xfId="653" xr:uid="{00000000-0005-0000-0000-000035040000}"/>
    <cellStyle name="40% - Акцент1 5 2 3" xfId="8399" xr:uid="{00000000-0005-0000-0000-000036040000}"/>
    <cellStyle name="40% - Акцент1 5 3" xfId="562" xr:uid="{00000000-0005-0000-0000-000037040000}"/>
    <cellStyle name="40% - Акцент1 5 4" xfId="1928" xr:uid="{00000000-0005-0000-0000-000038040000}"/>
    <cellStyle name="40% - Акцент1 50" xfId="8400" xr:uid="{00000000-0005-0000-0000-000039040000}"/>
    <cellStyle name="40% - Акцент1 51" xfId="8401" xr:uid="{00000000-0005-0000-0000-00003A040000}"/>
    <cellStyle name="40% - Акцент1 52" xfId="8402" xr:uid="{00000000-0005-0000-0000-00003B040000}"/>
    <cellStyle name="40% - Акцент1 53" xfId="8403" xr:uid="{00000000-0005-0000-0000-00003C040000}"/>
    <cellStyle name="40% - Акцент1 54" xfId="8404" xr:uid="{00000000-0005-0000-0000-00003D040000}"/>
    <cellStyle name="40% - Акцент1 55" xfId="8405" xr:uid="{00000000-0005-0000-0000-00003E040000}"/>
    <cellStyle name="40% - Акцент1 56" xfId="8406" xr:uid="{00000000-0005-0000-0000-00003F040000}"/>
    <cellStyle name="40% - Акцент1 57" xfId="8407" xr:uid="{00000000-0005-0000-0000-000040040000}"/>
    <cellStyle name="40% - Акцент1 58" xfId="8408" xr:uid="{00000000-0005-0000-0000-000041040000}"/>
    <cellStyle name="40% - Акцент1 59" xfId="8409" xr:uid="{00000000-0005-0000-0000-000042040000}"/>
    <cellStyle name="40% - Акцент1 6" xfId="209" xr:uid="{00000000-0005-0000-0000-000043040000}"/>
    <cellStyle name="40% - Акцент1 6 2" xfId="314" xr:uid="{00000000-0005-0000-0000-000044040000}"/>
    <cellStyle name="40% - Акцент1 6 2 2" xfId="666" xr:uid="{00000000-0005-0000-0000-000045040000}"/>
    <cellStyle name="40% - Акцент1 6 2 3" xfId="8410" xr:uid="{00000000-0005-0000-0000-000046040000}"/>
    <cellStyle name="40% - Акцент1 6 3" xfId="575" xr:uid="{00000000-0005-0000-0000-000047040000}"/>
    <cellStyle name="40% - Акцент1 6 4" xfId="1935" xr:uid="{00000000-0005-0000-0000-000048040000}"/>
    <cellStyle name="40% - Акцент1 60" xfId="8411" xr:uid="{00000000-0005-0000-0000-000049040000}"/>
    <cellStyle name="40% - Акцент1 61" xfId="8412" xr:uid="{00000000-0005-0000-0000-00004A040000}"/>
    <cellStyle name="40% - Акцент1 62" xfId="8413" xr:uid="{00000000-0005-0000-0000-00004B040000}"/>
    <cellStyle name="40% - Акцент1 63" xfId="8414" xr:uid="{00000000-0005-0000-0000-00004C040000}"/>
    <cellStyle name="40% - Акцент1 64" xfId="8415" xr:uid="{00000000-0005-0000-0000-00004D040000}"/>
    <cellStyle name="40% - Акцент1 65" xfId="8416" xr:uid="{00000000-0005-0000-0000-00004E040000}"/>
    <cellStyle name="40% - Акцент1 7" xfId="222" xr:uid="{00000000-0005-0000-0000-00004F040000}"/>
    <cellStyle name="40% - Акцент1 7 2" xfId="327" xr:uid="{00000000-0005-0000-0000-000050040000}"/>
    <cellStyle name="40% - Акцент1 7 2 2" xfId="679" xr:uid="{00000000-0005-0000-0000-000051040000}"/>
    <cellStyle name="40% - Акцент1 7 2 3" xfId="8417" xr:uid="{00000000-0005-0000-0000-000052040000}"/>
    <cellStyle name="40% - Акцент1 7 3" xfId="588" xr:uid="{00000000-0005-0000-0000-000053040000}"/>
    <cellStyle name="40% - Акцент1 7 4" xfId="1976" xr:uid="{00000000-0005-0000-0000-000054040000}"/>
    <cellStyle name="40% - Акцент1 8" xfId="235" xr:uid="{00000000-0005-0000-0000-000055040000}"/>
    <cellStyle name="40% - Акцент1 8 2" xfId="601" xr:uid="{00000000-0005-0000-0000-000056040000}"/>
    <cellStyle name="40% - Акцент1 8 2 2" xfId="8418" xr:uid="{00000000-0005-0000-0000-000057040000}"/>
    <cellStyle name="40% - Акцент1 8 3" xfId="2000" xr:uid="{00000000-0005-0000-0000-000058040000}"/>
    <cellStyle name="40% - Акцент1 9" xfId="249" xr:uid="{00000000-0005-0000-0000-000059040000}"/>
    <cellStyle name="40% - Акцент1 9 2" xfId="1050" xr:uid="{00000000-0005-0000-0000-00005A040000}"/>
    <cellStyle name="40% — акцент2" xfId="45" builtinId="35" customBuiltin="1"/>
    <cellStyle name="40% - Акцент2 10" xfId="342" xr:uid="{00000000-0005-0000-0000-00005C040000}"/>
    <cellStyle name="40% - Акцент2 10 2" xfId="694" xr:uid="{00000000-0005-0000-0000-00005D040000}"/>
    <cellStyle name="40% - Акцент2 10 2 2" xfId="8419" xr:uid="{00000000-0005-0000-0000-00005E040000}"/>
    <cellStyle name="40% - Акцент2 10 3" xfId="2076" xr:uid="{00000000-0005-0000-0000-00005F040000}"/>
    <cellStyle name="40% - Акцент2 11" xfId="355" xr:uid="{00000000-0005-0000-0000-000060040000}"/>
    <cellStyle name="40% - Акцент2 11 2" xfId="707" xr:uid="{00000000-0005-0000-0000-000061040000}"/>
    <cellStyle name="40% - Акцент2 11 2 2" xfId="8420" xr:uid="{00000000-0005-0000-0000-000062040000}"/>
    <cellStyle name="40% - Акцент2 11 3" xfId="2219" xr:uid="{00000000-0005-0000-0000-000063040000}"/>
    <cellStyle name="40% - Акцент2 12" xfId="368" xr:uid="{00000000-0005-0000-0000-000064040000}"/>
    <cellStyle name="40% - Акцент2 12 2" xfId="720" xr:uid="{00000000-0005-0000-0000-000065040000}"/>
    <cellStyle name="40% - Акцент2 12 2 2" xfId="8421" xr:uid="{00000000-0005-0000-0000-000066040000}"/>
    <cellStyle name="40% - Акцент2 12 3" xfId="2220" xr:uid="{00000000-0005-0000-0000-000067040000}"/>
    <cellStyle name="40% - Акцент2 13" xfId="381" xr:uid="{00000000-0005-0000-0000-000068040000}"/>
    <cellStyle name="40% - Акцент2 13 2" xfId="733" xr:uid="{00000000-0005-0000-0000-000069040000}"/>
    <cellStyle name="40% - Акцент2 13 2 2" xfId="8422" xr:uid="{00000000-0005-0000-0000-00006A040000}"/>
    <cellStyle name="40% - Акцент2 13 3" xfId="2221" xr:uid="{00000000-0005-0000-0000-00006B040000}"/>
    <cellStyle name="40% - Акцент2 14" xfId="394" xr:uid="{00000000-0005-0000-0000-00006C040000}"/>
    <cellStyle name="40% - Акцент2 14 2" xfId="746" xr:uid="{00000000-0005-0000-0000-00006D040000}"/>
    <cellStyle name="40% - Акцент2 14 2 2" xfId="8423" xr:uid="{00000000-0005-0000-0000-00006E040000}"/>
    <cellStyle name="40% - Акцент2 14 3" xfId="2222" xr:uid="{00000000-0005-0000-0000-00006F040000}"/>
    <cellStyle name="40% - Акцент2 15" xfId="407" xr:uid="{00000000-0005-0000-0000-000070040000}"/>
    <cellStyle name="40% - Акцент2 15 2" xfId="759" xr:uid="{00000000-0005-0000-0000-000071040000}"/>
    <cellStyle name="40% - Акцент2 15 2 2" xfId="8424" xr:uid="{00000000-0005-0000-0000-000072040000}"/>
    <cellStyle name="40% - Акцент2 15 3" xfId="2453" xr:uid="{00000000-0005-0000-0000-000073040000}"/>
    <cellStyle name="40% - Акцент2 16" xfId="420" xr:uid="{00000000-0005-0000-0000-000074040000}"/>
    <cellStyle name="40% - Акцент2 16 2" xfId="772" xr:uid="{00000000-0005-0000-0000-000075040000}"/>
    <cellStyle name="40% - Акцент2 16 2 2" xfId="8425" xr:uid="{00000000-0005-0000-0000-000076040000}"/>
    <cellStyle name="40% - Акцент2 16 3" xfId="2454" xr:uid="{00000000-0005-0000-0000-000077040000}"/>
    <cellStyle name="40% - Акцент2 17" xfId="433" xr:uid="{00000000-0005-0000-0000-000078040000}"/>
    <cellStyle name="40% - Акцент2 17 2" xfId="785" xr:uid="{00000000-0005-0000-0000-000079040000}"/>
    <cellStyle name="40% - Акцент2 17 2 2" xfId="8426" xr:uid="{00000000-0005-0000-0000-00007A040000}"/>
    <cellStyle name="40% - Акцент2 17 3" xfId="2455" xr:uid="{00000000-0005-0000-0000-00007B040000}"/>
    <cellStyle name="40% - Акцент2 18" xfId="446" xr:uid="{00000000-0005-0000-0000-00007C040000}"/>
    <cellStyle name="40% - Акцент2 18 2" xfId="798" xr:uid="{00000000-0005-0000-0000-00007D040000}"/>
    <cellStyle name="40% - Акцент2 18 2 2" xfId="8427" xr:uid="{00000000-0005-0000-0000-00007E040000}"/>
    <cellStyle name="40% - Акцент2 18 3" xfId="2456" xr:uid="{00000000-0005-0000-0000-00007F040000}"/>
    <cellStyle name="40% - Акцент2 19" xfId="459" xr:uid="{00000000-0005-0000-0000-000080040000}"/>
    <cellStyle name="40% - Акцент2 19 2" xfId="811" xr:uid="{00000000-0005-0000-0000-000081040000}"/>
    <cellStyle name="40% - Акцент2 19 3" xfId="2457" xr:uid="{00000000-0005-0000-0000-000082040000}"/>
    <cellStyle name="40% - Акцент2 2" xfId="75" xr:uid="{00000000-0005-0000-0000-000083040000}"/>
    <cellStyle name="40% — акцент2 2" xfId="1607" xr:uid="{00000000-0005-0000-0000-000084040000}"/>
    <cellStyle name="40% - Акцент2 2 10" xfId="8846" xr:uid="{00000000-0005-0000-0000-000085040000}"/>
    <cellStyle name="40% - Акцент2 2 2" xfId="264" xr:uid="{00000000-0005-0000-0000-000086040000}"/>
    <cellStyle name="40% — акцент2 2 2" xfId="8429" xr:uid="{00000000-0005-0000-0000-000087040000}"/>
    <cellStyle name="40% - Акцент2 2 2 2" xfId="616" xr:uid="{00000000-0005-0000-0000-000088040000}"/>
    <cellStyle name="40% - Акцент2 2 2 2 2" xfId="2223" xr:uid="{00000000-0005-0000-0000-000089040000}"/>
    <cellStyle name="40% - Акцент2 2 2 3" xfId="2458" xr:uid="{00000000-0005-0000-0000-00008A040000}"/>
    <cellStyle name="40% - Акцент2 2 2 4" xfId="2105" xr:uid="{00000000-0005-0000-0000-00008B040000}"/>
    <cellStyle name="40% - Акцент2 2 2 5" xfId="8187" xr:uid="{00000000-0005-0000-0000-00008C040000}"/>
    <cellStyle name="40% - Акцент2 2 2 6" xfId="8844" xr:uid="{00000000-0005-0000-0000-00008D040000}"/>
    <cellStyle name="40% - Акцент2 2 2 7" xfId="1127" xr:uid="{00000000-0005-0000-0000-00008E040000}"/>
    <cellStyle name="40% - Акцент2 2 3" xfId="525" xr:uid="{00000000-0005-0000-0000-00008F040000}"/>
    <cellStyle name="40% — акцент2 2 3" xfId="8199" xr:uid="{00000000-0005-0000-0000-000090040000}"/>
    <cellStyle name="40% - Акцент2 2 3 2" xfId="1863" xr:uid="{00000000-0005-0000-0000-000091040000}"/>
    <cellStyle name="40% - Акцент2 2 4" xfId="150" xr:uid="{00000000-0005-0000-0000-000092040000}"/>
    <cellStyle name="40% — акцент2 2 4" xfId="8845" xr:uid="{00000000-0005-0000-0000-000093040000}"/>
    <cellStyle name="40% - Акцент2 2 4 2" xfId="5094" xr:uid="{00000000-0005-0000-0000-000094040000}"/>
    <cellStyle name="40% - Акцент2 2 5" xfId="5119" xr:uid="{00000000-0005-0000-0000-000095040000}"/>
    <cellStyle name="40% - Акцент2 2 6" xfId="5086" xr:uid="{00000000-0005-0000-0000-000096040000}"/>
    <cellStyle name="40% - Акцент2 2 7" xfId="1633" xr:uid="{00000000-0005-0000-0000-000097040000}"/>
    <cellStyle name="40% - Акцент2 2 8" xfId="8428" xr:uid="{00000000-0005-0000-0000-000098040000}"/>
    <cellStyle name="40% - Акцент2 2 9" xfId="8207" xr:uid="{00000000-0005-0000-0000-000099040000}"/>
    <cellStyle name="40% - Акцент2 20" xfId="472" xr:uid="{00000000-0005-0000-0000-00009A040000}"/>
    <cellStyle name="40% - Акцент2 20 2" xfId="824" xr:uid="{00000000-0005-0000-0000-00009B040000}"/>
    <cellStyle name="40% - Акцент2 20 3" xfId="2459" xr:uid="{00000000-0005-0000-0000-00009C040000}"/>
    <cellStyle name="40% - Акцент2 21" xfId="485" xr:uid="{00000000-0005-0000-0000-00009D040000}"/>
    <cellStyle name="40% - Акцент2 21 2" xfId="837" xr:uid="{00000000-0005-0000-0000-00009E040000}"/>
    <cellStyle name="40% - Акцент2 21 3" xfId="2460" xr:uid="{00000000-0005-0000-0000-00009F040000}"/>
    <cellStyle name="40% - Акцент2 22" xfId="498" xr:uid="{00000000-0005-0000-0000-0000A0040000}"/>
    <cellStyle name="40% - Акцент2 22 2" xfId="2461" xr:uid="{00000000-0005-0000-0000-0000A1040000}"/>
    <cellStyle name="40% - Акцент2 23" xfId="512" xr:uid="{00000000-0005-0000-0000-0000A2040000}"/>
    <cellStyle name="40% - Акцент2 23 2" xfId="1065" xr:uid="{00000000-0005-0000-0000-0000A3040000}"/>
    <cellStyle name="40% - Акцент2 24" xfId="850" xr:uid="{00000000-0005-0000-0000-0000A4040000}"/>
    <cellStyle name="40% - Акцент2 24 2" xfId="2792" xr:uid="{00000000-0005-0000-0000-0000A5040000}"/>
    <cellStyle name="40% - Акцент2 25" xfId="863" xr:uid="{00000000-0005-0000-0000-0000A6040000}"/>
    <cellStyle name="40% - Акцент2 25 2" xfId="2820" xr:uid="{00000000-0005-0000-0000-0000A7040000}"/>
    <cellStyle name="40% - Акцент2 26" xfId="876" xr:uid="{00000000-0005-0000-0000-0000A8040000}"/>
    <cellStyle name="40% - Акцент2 26 2" xfId="2928" xr:uid="{00000000-0005-0000-0000-0000A9040000}"/>
    <cellStyle name="40% - Акцент2 27" xfId="889" xr:uid="{00000000-0005-0000-0000-0000AA040000}"/>
    <cellStyle name="40% - Акцент2 27 2" xfId="2963" xr:uid="{00000000-0005-0000-0000-0000AB040000}"/>
    <cellStyle name="40% - Акцент2 28" xfId="902" xr:uid="{00000000-0005-0000-0000-0000AC040000}"/>
    <cellStyle name="40% - Акцент2 28 2" xfId="2998" xr:uid="{00000000-0005-0000-0000-0000AD040000}"/>
    <cellStyle name="40% - Акцент2 29" xfId="915" xr:uid="{00000000-0005-0000-0000-0000AE040000}"/>
    <cellStyle name="40% - Акцент2 29 2" xfId="3015" xr:uid="{00000000-0005-0000-0000-0000AF040000}"/>
    <cellStyle name="40% - Акцент2 3" xfId="172" xr:uid="{00000000-0005-0000-0000-0000B0040000}"/>
    <cellStyle name="40% — акцент2 3" xfId="8430" xr:uid="{00000000-0005-0000-0000-0000B1040000}"/>
    <cellStyle name="40% - Акцент2 3 2" xfId="277" xr:uid="{00000000-0005-0000-0000-0000B2040000}"/>
    <cellStyle name="40% - Акцент2 3 2 2" xfId="629" xr:uid="{00000000-0005-0000-0000-0000B3040000}"/>
    <cellStyle name="40% - Акцент2 3 2 3" xfId="8431" xr:uid="{00000000-0005-0000-0000-0000B4040000}"/>
    <cellStyle name="40% - Акцент2 3 3" xfId="538" xr:uid="{00000000-0005-0000-0000-0000B5040000}"/>
    <cellStyle name="40% - Акцент2 3 4" xfId="1885" xr:uid="{00000000-0005-0000-0000-0000B6040000}"/>
    <cellStyle name="40% - Акцент2 30" xfId="928" xr:uid="{00000000-0005-0000-0000-0000B7040000}"/>
    <cellStyle name="40% - Акцент2 30 2" xfId="2985" xr:uid="{00000000-0005-0000-0000-0000B8040000}"/>
    <cellStyle name="40% - Акцент2 31" xfId="941" xr:uid="{00000000-0005-0000-0000-0000B9040000}"/>
    <cellStyle name="40% - Акцент2 31 2" xfId="2977" xr:uid="{00000000-0005-0000-0000-0000BA040000}"/>
    <cellStyle name="40% - Акцент2 32" xfId="954" xr:uid="{00000000-0005-0000-0000-0000BB040000}"/>
    <cellStyle name="40% - Акцент2 32 2" xfId="2888" xr:uid="{00000000-0005-0000-0000-0000BC040000}"/>
    <cellStyle name="40% - Акцент2 33" xfId="967" xr:uid="{00000000-0005-0000-0000-0000BD040000}"/>
    <cellStyle name="40% - Акцент2 33 2" xfId="2862" xr:uid="{00000000-0005-0000-0000-0000BE040000}"/>
    <cellStyle name="40% - Акцент2 34" xfId="980" xr:uid="{00000000-0005-0000-0000-0000BF040000}"/>
    <cellStyle name="40% - Акцент2 34 2" xfId="3061" xr:uid="{00000000-0005-0000-0000-0000C0040000}"/>
    <cellStyle name="40% - Акцент2 35" xfId="993" xr:uid="{00000000-0005-0000-0000-0000C1040000}"/>
    <cellStyle name="40% - Акцент2 35 2" xfId="3191" xr:uid="{00000000-0005-0000-0000-0000C2040000}"/>
    <cellStyle name="40% - Акцент2 36" xfId="1028" xr:uid="{00000000-0005-0000-0000-0000C3040000}"/>
    <cellStyle name="40% - Акцент2 37" xfId="3513" xr:uid="{00000000-0005-0000-0000-0000C4040000}"/>
    <cellStyle name="40% - Акцент2 38" xfId="3549" xr:uid="{00000000-0005-0000-0000-0000C5040000}"/>
    <cellStyle name="40% - Акцент2 39" xfId="4079" xr:uid="{00000000-0005-0000-0000-0000C6040000}"/>
    <cellStyle name="40% - Акцент2 4" xfId="185" xr:uid="{00000000-0005-0000-0000-0000C7040000}"/>
    <cellStyle name="40% — акцент2 4" xfId="1606" xr:uid="{00000000-0005-0000-0000-0000C8040000}"/>
    <cellStyle name="40% - Акцент2 4 2" xfId="290" xr:uid="{00000000-0005-0000-0000-0000C9040000}"/>
    <cellStyle name="40% - Акцент2 4 2 2" xfId="642" xr:uid="{00000000-0005-0000-0000-0000CA040000}"/>
    <cellStyle name="40% - Акцент2 4 2 3" xfId="8435" xr:uid="{00000000-0005-0000-0000-0000CB040000}"/>
    <cellStyle name="40% - Акцент2 4 3" xfId="551" xr:uid="{00000000-0005-0000-0000-0000CC040000}"/>
    <cellStyle name="40% - Акцент2 4 4" xfId="1906" xr:uid="{00000000-0005-0000-0000-0000CD040000}"/>
    <cellStyle name="40% - Акцент2 40" xfId="1816" xr:uid="{00000000-0005-0000-0000-0000CE040000}"/>
    <cellStyle name="40% - Акцент2 41" xfId="8436" xr:uid="{00000000-0005-0000-0000-0000CF040000}"/>
    <cellStyle name="40% - Акцент2 42" xfId="8437" xr:uid="{00000000-0005-0000-0000-0000D0040000}"/>
    <cellStyle name="40% - Акцент2 43" xfId="8438" xr:uid="{00000000-0005-0000-0000-0000D1040000}"/>
    <cellStyle name="40% - Акцент2 44" xfId="8439" xr:uid="{00000000-0005-0000-0000-0000D2040000}"/>
    <cellStyle name="40% - Акцент2 45" xfId="8440" xr:uid="{00000000-0005-0000-0000-0000D3040000}"/>
    <cellStyle name="40% - Акцент2 46" xfId="8441" xr:uid="{00000000-0005-0000-0000-0000D4040000}"/>
    <cellStyle name="40% - Акцент2 47" xfId="8442" xr:uid="{00000000-0005-0000-0000-0000D5040000}"/>
    <cellStyle name="40% - Акцент2 48" xfId="8443" xr:uid="{00000000-0005-0000-0000-0000D6040000}"/>
    <cellStyle name="40% - Акцент2 49" xfId="8444" xr:uid="{00000000-0005-0000-0000-0000D7040000}"/>
    <cellStyle name="40% - Акцент2 5" xfId="198" xr:uid="{00000000-0005-0000-0000-0000D8040000}"/>
    <cellStyle name="40% - Акцент2 5 2" xfId="303" xr:uid="{00000000-0005-0000-0000-0000D9040000}"/>
    <cellStyle name="40% - Акцент2 5 2 2" xfId="655" xr:uid="{00000000-0005-0000-0000-0000DA040000}"/>
    <cellStyle name="40% - Акцент2 5 2 3" xfId="8445" xr:uid="{00000000-0005-0000-0000-0000DB040000}"/>
    <cellStyle name="40% - Акцент2 5 3" xfId="564" xr:uid="{00000000-0005-0000-0000-0000DC040000}"/>
    <cellStyle name="40% - Акцент2 5 4" xfId="1900" xr:uid="{00000000-0005-0000-0000-0000DD040000}"/>
    <cellStyle name="40% - Акцент2 50" xfId="8446" xr:uid="{00000000-0005-0000-0000-0000DE040000}"/>
    <cellStyle name="40% - Акцент2 51" xfId="8447" xr:uid="{00000000-0005-0000-0000-0000DF040000}"/>
    <cellStyle name="40% - Акцент2 52" xfId="8448" xr:uid="{00000000-0005-0000-0000-0000E0040000}"/>
    <cellStyle name="40% - Акцент2 53" xfId="8449" xr:uid="{00000000-0005-0000-0000-0000E1040000}"/>
    <cellStyle name="40% - Акцент2 54" xfId="8450" xr:uid="{00000000-0005-0000-0000-0000E2040000}"/>
    <cellStyle name="40% - Акцент2 55" xfId="8451" xr:uid="{00000000-0005-0000-0000-0000E3040000}"/>
    <cellStyle name="40% - Акцент2 56" xfId="8452" xr:uid="{00000000-0005-0000-0000-0000E4040000}"/>
    <cellStyle name="40% - Акцент2 57" xfId="8453" xr:uid="{00000000-0005-0000-0000-0000E5040000}"/>
    <cellStyle name="40% - Акцент2 58" xfId="8454" xr:uid="{00000000-0005-0000-0000-0000E6040000}"/>
    <cellStyle name="40% - Акцент2 59" xfId="8455" xr:uid="{00000000-0005-0000-0000-0000E7040000}"/>
    <cellStyle name="40% - Акцент2 6" xfId="211" xr:uid="{00000000-0005-0000-0000-0000E8040000}"/>
    <cellStyle name="40% - Акцент2 6 2" xfId="316" xr:uid="{00000000-0005-0000-0000-0000E9040000}"/>
    <cellStyle name="40% - Акцент2 6 2 2" xfId="668" xr:uid="{00000000-0005-0000-0000-0000EA040000}"/>
    <cellStyle name="40% - Акцент2 6 2 3" xfId="8456" xr:uid="{00000000-0005-0000-0000-0000EB040000}"/>
    <cellStyle name="40% - Акцент2 6 3" xfId="577" xr:uid="{00000000-0005-0000-0000-0000EC040000}"/>
    <cellStyle name="40% - Акцент2 6 4" xfId="1952" xr:uid="{00000000-0005-0000-0000-0000ED040000}"/>
    <cellStyle name="40% - Акцент2 60" xfId="8457" xr:uid="{00000000-0005-0000-0000-0000EE040000}"/>
    <cellStyle name="40% - Акцент2 61" xfId="8458" xr:uid="{00000000-0005-0000-0000-0000EF040000}"/>
    <cellStyle name="40% - Акцент2 62" xfId="8459" xr:uid="{00000000-0005-0000-0000-0000F0040000}"/>
    <cellStyle name="40% - Акцент2 63" xfId="8460" xr:uid="{00000000-0005-0000-0000-0000F1040000}"/>
    <cellStyle name="40% - Акцент2 64" xfId="8461" xr:uid="{00000000-0005-0000-0000-0000F2040000}"/>
    <cellStyle name="40% - Акцент2 65" xfId="8462" xr:uid="{00000000-0005-0000-0000-0000F3040000}"/>
    <cellStyle name="40% - Акцент2 7" xfId="224" xr:uid="{00000000-0005-0000-0000-0000F4040000}"/>
    <cellStyle name="40% - Акцент2 7 2" xfId="329" xr:uid="{00000000-0005-0000-0000-0000F5040000}"/>
    <cellStyle name="40% - Акцент2 7 2 2" xfId="681" xr:uid="{00000000-0005-0000-0000-0000F6040000}"/>
    <cellStyle name="40% - Акцент2 7 2 3" xfId="8463" xr:uid="{00000000-0005-0000-0000-0000F7040000}"/>
    <cellStyle name="40% - Акцент2 7 3" xfId="590" xr:uid="{00000000-0005-0000-0000-0000F8040000}"/>
    <cellStyle name="40% - Акцент2 7 4" xfId="1980" xr:uid="{00000000-0005-0000-0000-0000F9040000}"/>
    <cellStyle name="40% - Акцент2 8" xfId="237" xr:uid="{00000000-0005-0000-0000-0000FA040000}"/>
    <cellStyle name="40% - Акцент2 8 2" xfId="603" xr:uid="{00000000-0005-0000-0000-0000FB040000}"/>
    <cellStyle name="40% - Акцент2 8 2 2" xfId="8464" xr:uid="{00000000-0005-0000-0000-0000FC040000}"/>
    <cellStyle name="40% - Акцент2 8 3" xfId="2003" xr:uid="{00000000-0005-0000-0000-0000FD040000}"/>
    <cellStyle name="40% - Акцент2 9" xfId="251" xr:uid="{00000000-0005-0000-0000-0000FE040000}"/>
    <cellStyle name="40% - Акцент2 9 2" xfId="1052" xr:uid="{00000000-0005-0000-0000-0000FF040000}"/>
    <cellStyle name="40% — акцент3" xfId="49" builtinId="39" customBuiltin="1"/>
    <cellStyle name="40% - Акцент3 10" xfId="253" xr:uid="{00000000-0005-0000-0000-000001050000}"/>
    <cellStyle name="40% - Акцент3 10 2" xfId="1054" xr:uid="{00000000-0005-0000-0000-000002050000}"/>
    <cellStyle name="40% - Акцент3 11" xfId="344" xr:uid="{00000000-0005-0000-0000-000003050000}"/>
    <cellStyle name="40% - Акцент3 11 2" xfId="696" xr:uid="{00000000-0005-0000-0000-000004050000}"/>
    <cellStyle name="40% - Акцент3 11 2 2" xfId="8465" xr:uid="{00000000-0005-0000-0000-000005050000}"/>
    <cellStyle name="40% - Акцент3 11 3" xfId="2224" xr:uid="{00000000-0005-0000-0000-000006050000}"/>
    <cellStyle name="40% - Акцент3 12" xfId="357" xr:uid="{00000000-0005-0000-0000-000007050000}"/>
    <cellStyle name="40% - Акцент3 12 2" xfId="709" xr:uid="{00000000-0005-0000-0000-000008050000}"/>
    <cellStyle name="40% - Акцент3 12 2 2" xfId="8466" xr:uid="{00000000-0005-0000-0000-000009050000}"/>
    <cellStyle name="40% - Акцент3 12 3" xfId="2225" xr:uid="{00000000-0005-0000-0000-00000A050000}"/>
    <cellStyle name="40% - Акцент3 13" xfId="370" xr:uid="{00000000-0005-0000-0000-00000B050000}"/>
    <cellStyle name="40% - Акцент3 13 2" xfId="722" xr:uid="{00000000-0005-0000-0000-00000C050000}"/>
    <cellStyle name="40% - Акцент3 13 2 2" xfId="8467" xr:uid="{00000000-0005-0000-0000-00000D050000}"/>
    <cellStyle name="40% - Акцент3 13 3" xfId="2226" xr:uid="{00000000-0005-0000-0000-00000E050000}"/>
    <cellStyle name="40% - Акцент3 14" xfId="383" xr:uid="{00000000-0005-0000-0000-00000F050000}"/>
    <cellStyle name="40% - Акцент3 14 2" xfId="735" xr:uid="{00000000-0005-0000-0000-000010050000}"/>
    <cellStyle name="40% - Акцент3 14 2 2" xfId="8468" xr:uid="{00000000-0005-0000-0000-000011050000}"/>
    <cellStyle name="40% - Акцент3 14 3" xfId="2227" xr:uid="{00000000-0005-0000-0000-000012050000}"/>
    <cellStyle name="40% - Акцент3 15" xfId="396" xr:uid="{00000000-0005-0000-0000-000013050000}"/>
    <cellStyle name="40% - Акцент3 15 2" xfId="748" xr:uid="{00000000-0005-0000-0000-000014050000}"/>
    <cellStyle name="40% - Акцент3 15 2 2" xfId="8469" xr:uid="{00000000-0005-0000-0000-000015050000}"/>
    <cellStyle name="40% - Акцент3 15 3" xfId="2462" xr:uid="{00000000-0005-0000-0000-000016050000}"/>
    <cellStyle name="40% - Акцент3 16" xfId="409" xr:uid="{00000000-0005-0000-0000-000017050000}"/>
    <cellStyle name="40% - Акцент3 16 2" xfId="761" xr:uid="{00000000-0005-0000-0000-000018050000}"/>
    <cellStyle name="40% - Акцент3 16 2 2" xfId="8470" xr:uid="{00000000-0005-0000-0000-000019050000}"/>
    <cellStyle name="40% - Акцент3 16 3" xfId="2463" xr:uid="{00000000-0005-0000-0000-00001A050000}"/>
    <cellStyle name="40% - Акцент3 17" xfId="422" xr:uid="{00000000-0005-0000-0000-00001B050000}"/>
    <cellStyle name="40% - Акцент3 17 2" xfId="774" xr:uid="{00000000-0005-0000-0000-00001C050000}"/>
    <cellStyle name="40% - Акцент3 17 2 2" xfId="8471" xr:uid="{00000000-0005-0000-0000-00001D050000}"/>
    <cellStyle name="40% - Акцент3 17 3" xfId="2464" xr:uid="{00000000-0005-0000-0000-00001E050000}"/>
    <cellStyle name="40% - Акцент3 18" xfId="435" xr:uid="{00000000-0005-0000-0000-00001F050000}"/>
    <cellStyle name="40% - Акцент3 18 2" xfId="787" xr:uid="{00000000-0005-0000-0000-000020050000}"/>
    <cellStyle name="40% - Акцент3 18 2 2" xfId="8472" xr:uid="{00000000-0005-0000-0000-000021050000}"/>
    <cellStyle name="40% - Акцент3 18 3" xfId="2465" xr:uid="{00000000-0005-0000-0000-000022050000}"/>
    <cellStyle name="40% - Акцент3 19" xfId="448" xr:uid="{00000000-0005-0000-0000-000023050000}"/>
    <cellStyle name="40% - Акцент3 19 2" xfId="800" xr:uid="{00000000-0005-0000-0000-000024050000}"/>
    <cellStyle name="40% - Акцент3 19 3" xfId="2466" xr:uid="{00000000-0005-0000-0000-000025050000}"/>
    <cellStyle name="40% - Акцент3 2" xfId="76" xr:uid="{00000000-0005-0000-0000-000026050000}"/>
    <cellStyle name="40% — акцент3 2" xfId="1609" xr:uid="{00000000-0005-0000-0000-000027050000}"/>
    <cellStyle name="40% - Акцент3 2 10" xfId="8840" xr:uid="{00000000-0005-0000-0000-000028050000}"/>
    <cellStyle name="40% - Акцент3 2 2" xfId="116" xr:uid="{00000000-0005-0000-0000-000029050000}"/>
    <cellStyle name="40% — акцент3 2 2" xfId="8474" xr:uid="{00000000-0005-0000-0000-00002A050000}"/>
    <cellStyle name="40% - Акцент3 2 2 2" xfId="1042" xr:uid="{00000000-0005-0000-0000-00002B050000}"/>
    <cellStyle name="40% - Акцент3 2 2 3" xfId="2467" xr:uid="{00000000-0005-0000-0000-00002C050000}"/>
    <cellStyle name="40% - Акцент3 2 2 4" xfId="2106" xr:uid="{00000000-0005-0000-0000-00002D050000}"/>
    <cellStyle name="40% - Акцент3 2 2 5" xfId="8837" xr:uid="{00000000-0005-0000-0000-00002E050000}"/>
    <cellStyle name="40% - Акцент3 2 2 6" xfId="8838" xr:uid="{00000000-0005-0000-0000-00002F050000}"/>
    <cellStyle name="40% - Акцент3 2 2 7" xfId="1128" xr:uid="{00000000-0005-0000-0000-000030050000}"/>
    <cellStyle name="40% - Акцент3 2 3" xfId="1859" xr:uid="{00000000-0005-0000-0000-000031050000}"/>
    <cellStyle name="40% — акцент3 2 3" xfId="8836" xr:uid="{00000000-0005-0000-0000-000032050000}"/>
    <cellStyle name="40% - Акцент3 2 4" xfId="5096" xr:uid="{00000000-0005-0000-0000-000033050000}"/>
    <cellStyle name="40% — акцент3 2 4" xfId="8839" xr:uid="{00000000-0005-0000-0000-000034050000}"/>
    <cellStyle name="40% - Акцент3 2 5" xfId="5118" xr:uid="{00000000-0005-0000-0000-000035050000}"/>
    <cellStyle name="40% - Акцент3 2 6" xfId="5095" xr:uid="{00000000-0005-0000-0000-000036050000}"/>
    <cellStyle name="40% - Акцент3 2 7" xfId="1632" xr:uid="{00000000-0005-0000-0000-000037050000}"/>
    <cellStyle name="40% - Акцент3 2 8" xfId="8473" xr:uid="{00000000-0005-0000-0000-000038050000}"/>
    <cellStyle name="40% - Акцент3 2 9" xfId="8835" xr:uid="{00000000-0005-0000-0000-000039050000}"/>
    <cellStyle name="40% - Акцент3 20" xfId="461" xr:uid="{00000000-0005-0000-0000-00003A050000}"/>
    <cellStyle name="40% - Акцент3 20 2" xfId="813" xr:uid="{00000000-0005-0000-0000-00003B050000}"/>
    <cellStyle name="40% - Акцент3 20 3" xfId="2468" xr:uid="{00000000-0005-0000-0000-00003C050000}"/>
    <cellStyle name="40% - Акцент3 21" xfId="474" xr:uid="{00000000-0005-0000-0000-00003D050000}"/>
    <cellStyle name="40% - Акцент3 21 2" xfId="826" xr:uid="{00000000-0005-0000-0000-00003E050000}"/>
    <cellStyle name="40% - Акцент3 21 3" xfId="2469" xr:uid="{00000000-0005-0000-0000-00003F050000}"/>
    <cellStyle name="40% - Акцент3 22" xfId="487" xr:uid="{00000000-0005-0000-0000-000040050000}"/>
    <cellStyle name="40% - Акцент3 22 2" xfId="839" xr:uid="{00000000-0005-0000-0000-000041050000}"/>
    <cellStyle name="40% - Акцент3 22 3" xfId="2470" xr:uid="{00000000-0005-0000-0000-000042050000}"/>
    <cellStyle name="40% - Акцент3 23" xfId="500" xr:uid="{00000000-0005-0000-0000-000043050000}"/>
    <cellStyle name="40% - Акцент3 23 2" xfId="2471" xr:uid="{00000000-0005-0000-0000-000044050000}"/>
    <cellStyle name="40% - Акцент3 24" xfId="514" xr:uid="{00000000-0005-0000-0000-000045050000}"/>
    <cellStyle name="40% - Акцент3 24 2" xfId="1067" xr:uid="{00000000-0005-0000-0000-000046050000}"/>
    <cellStyle name="40% - Акцент3 25" xfId="852" xr:uid="{00000000-0005-0000-0000-000047050000}"/>
    <cellStyle name="40% - Акцент3 25 2" xfId="2824" xr:uid="{00000000-0005-0000-0000-000048050000}"/>
    <cellStyle name="40% - Акцент3 26" xfId="865" xr:uid="{00000000-0005-0000-0000-000049050000}"/>
    <cellStyle name="40% - Акцент3 26 2" xfId="2931" xr:uid="{00000000-0005-0000-0000-00004A050000}"/>
    <cellStyle name="40% - Акцент3 27" xfId="878" xr:uid="{00000000-0005-0000-0000-00004B050000}"/>
    <cellStyle name="40% - Акцент3 27 2" xfId="2992" xr:uid="{00000000-0005-0000-0000-00004C050000}"/>
    <cellStyle name="40% - Акцент3 28" xfId="891" xr:uid="{00000000-0005-0000-0000-00004D050000}"/>
    <cellStyle name="40% - Акцент3 28 2" xfId="3020" xr:uid="{00000000-0005-0000-0000-00004E050000}"/>
    <cellStyle name="40% - Акцент3 29" xfId="904" xr:uid="{00000000-0005-0000-0000-00004F050000}"/>
    <cellStyle name="40% - Акцент3 29 2" xfId="2975" xr:uid="{00000000-0005-0000-0000-000050050000}"/>
    <cellStyle name="40% - Акцент3 3" xfId="154" xr:uid="{00000000-0005-0000-0000-000051050000}"/>
    <cellStyle name="40% — акцент3 3" xfId="8475" xr:uid="{00000000-0005-0000-0000-000052050000}"/>
    <cellStyle name="40% - Акцент3 3 2" xfId="266" xr:uid="{00000000-0005-0000-0000-000053050000}"/>
    <cellStyle name="40% - Акцент3 3 2 2" xfId="618" xr:uid="{00000000-0005-0000-0000-000054050000}"/>
    <cellStyle name="40% - Акцент3 3 2 3" xfId="8476" xr:uid="{00000000-0005-0000-0000-000055050000}"/>
    <cellStyle name="40% - Акцент3 3 3" xfId="527" xr:uid="{00000000-0005-0000-0000-000056050000}"/>
    <cellStyle name="40% - Акцент3 3 4" xfId="1888" xr:uid="{00000000-0005-0000-0000-000057050000}"/>
    <cellStyle name="40% - Акцент3 30" xfId="917" xr:uid="{00000000-0005-0000-0000-000058050000}"/>
    <cellStyle name="40% - Акцент3 30 2" xfId="2979" xr:uid="{00000000-0005-0000-0000-000059050000}"/>
    <cellStyle name="40% - Акцент3 31" xfId="930" xr:uid="{00000000-0005-0000-0000-00005A050000}"/>
    <cellStyle name="40% - Акцент3 31 2" xfId="2995" xr:uid="{00000000-0005-0000-0000-00005B050000}"/>
    <cellStyle name="40% - Акцент3 32" xfId="943" xr:uid="{00000000-0005-0000-0000-00005C050000}"/>
    <cellStyle name="40% - Акцент3 32 2" xfId="2892" xr:uid="{00000000-0005-0000-0000-00005D050000}"/>
    <cellStyle name="40% - Акцент3 33" xfId="956" xr:uid="{00000000-0005-0000-0000-00005E050000}"/>
    <cellStyle name="40% - Акцент3 33 2" xfId="2838" xr:uid="{00000000-0005-0000-0000-00005F050000}"/>
    <cellStyle name="40% - Акцент3 34" xfId="969" xr:uid="{00000000-0005-0000-0000-000060050000}"/>
    <cellStyle name="40% - Акцент3 34 2" xfId="3065" xr:uid="{00000000-0005-0000-0000-000061050000}"/>
    <cellStyle name="40% - Акцент3 35" xfId="982" xr:uid="{00000000-0005-0000-0000-000062050000}"/>
    <cellStyle name="40% - Акцент3 35 2" xfId="3194" xr:uid="{00000000-0005-0000-0000-000063050000}"/>
    <cellStyle name="40% - Акцент3 36" xfId="995" xr:uid="{00000000-0005-0000-0000-000064050000}"/>
    <cellStyle name="40% - Акцент3 36 2" xfId="3259" xr:uid="{00000000-0005-0000-0000-000065050000}"/>
    <cellStyle name="40% - Акцент3 37" xfId="1030" xr:uid="{00000000-0005-0000-0000-000066050000}"/>
    <cellStyle name="40% - Акцент3 38" xfId="3553" xr:uid="{00000000-0005-0000-0000-000067050000}"/>
    <cellStyle name="40% - Акцент3 39" xfId="4083" xr:uid="{00000000-0005-0000-0000-000068050000}"/>
    <cellStyle name="40% - Акцент3 4" xfId="174" xr:uid="{00000000-0005-0000-0000-000069050000}"/>
    <cellStyle name="40% — акцент3 4" xfId="1608" xr:uid="{00000000-0005-0000-0000-00006A050000}"/>
    <cellStyle name="40% - Акцент3 4 2" xfId="279" xr:uid="{00000000-0005-0000-0000-00006B050000}"/>
    <cellStyle name="40% - Акцент3 4 2 2" xfId="631" xr:uid="{00000000-0005-0000-0000-00006C050000}"/>
    <cellStyle name="40% - Акцент3 4 2 3" xfId="8477" xr:uid="{00000000-0005-0000-0000-00006D050000}"/>
    <cellStyle name="40% - Акцент3 4 3" xfId="540" xr:uid="{00000000-0005-0000-0000-00006E050000}"/>
    <cellStyle name="40% - Акцент3 4 4" xfId="1910" xr:uid="{00000000-0005-0000-0000-00006F050000}"/>
    <cellStyle name="40% - Акцент3 40" xfId="1820" xr:uid="{00000000-0005-0000-0000-000070050000}"/>
    <cellStyle name="40% - Акцент3 41" xfId="8478" xr:uid="{00000000-0005-0000-0000-000071050000}"/>
    <cellStyle name="40% - Акцент3 42" xfId="8479" xr:uid="{00000000-0005-0000-0000-000072050000}"/>
    <cellStyle name="40% - Акцент3 43" xfId="8480" xr:uid="{00000000-0005-0000-0000-000073050000}"/>
    <cellStyle name="40% - Акцент3 44" xfId="8481" xr:uid="{00000000-0005-0000-0000-000074050000}"/>
    <cellStyle name="40% - Акцент3 45" xfId="8482" xr:uid="{00000000-0005-0000-0000-000075050000}"/>
    <cellStyle name="40% - Акцент3 46" xfId="8483" xr:uid="{00000000-0005-0000-0000-000076050000}"/>
    <cellStyle name="40% - Акцент3 47" xfId="8484" xr:uid="{00000000-0005-0000-0000-000077050000}"/>
    <cellStyle name="40% - Акцент3 48" xfId="8485" xr:uid="{00000000-0005-0000-0000-000078050000}"/>
    <cellStyle name="40% - Акцент3 49" xfId="8486" xr:uid="{00000000-0005-0000-0000-000079050000}"/>
    <cellStyle name="40% - Акцент3 5" xfId="187" xr:uid="{00000000-0005-0000-0000-00007A050000}"/>
    <cellStyle name="40% - Акцент3 5 2" xfId="292" xr:uid="{00000000-0005-0000-0000-00007B050000}"/>
    <cellStyle name="40% - Акцент3 5 2 2" xfId="644" xr:uid="{00000000-0005-0000-0000-00007C050000}"/>
    <cellStyle name="40% - Акцент3 5 2 3" xfId="8487" xr:uid="{00000000-0005-0000-0000-00007D050000}"/>
    <cellStyle name="40% - Акцент3 5 3" xfId="553" xr:uid="{00000000-0005-0000-0000-00007E050000}"/>
    <cellStyle name="40% - Акцент3 5 4" xfId="1940" xr:uid="{00000000-0005-0000-0000-00007F050000}"/>
    <cellStyle name="40% - Акцент3 50" xfId="8488" xr:uid="{00000000-0005-0000-0000-000080050000}"/>
    <cellStyle name="40% - Акцент3 51" xfId="8489" xr:uid="{00000000-0005-0000-0000-000081050000}"/>
    <cellStyle name="40% - Акцент3 52" xfId="8490" xr:uid="{00000000-0005-0000-0000-000082050000}"/>
    <cellStyle name="40% - Акцент3 53" xfId="8491" xr:uid="{00000000-0005-0000-0000-000083050000}"/>
    <cellStyle name="40% - Акцент3 54" xfId="8492" xr:uid="{00000000-0005-0000-0000-000084050000}"/>
    <cellStyle name="40% - Акцент3 55" xfId="8493" xr:uid="{00000000-0005-0000-0000-000085050000}"/>
    <cellStyle name="40% - Акцент3 56" xfId="8494" xr:uid="{00000000-0005-0000-0000-000086050000}"/>
    <cellStyle name="40% - Акцент3 57" xfId="8495" xr:uid="{00000000-0005-0000-0000-000087050000}"/>
    <cellStyle name="40% - Акцент3 58" xfId="8496" xr:uid="{00000000-0005-0000-0000-000088050000}"/>
    <cellStyle name="40% - Акцент3 59" xfId="8497" xr:uid="{00000000-0005-0000-0000-000089050000}"/>
    <cellStyle name="40% - Акцент3 6" xfId="200" xr:uid="{00000000-0005-0000-0000-00008A050000}"/>
    <cellStyle name="40% - Акцент3 6 2" xfId="305" xr:uid="{00000000-0005-0000-0000-00008B050000}"/>
    <cellStyle name="40% - Акцент3 6 2 2" xfId="657" xr:uid="{00000000-0005-0000-0000-00008C050000}"/>
    <cellStyle name="40% - Акцент3 6 2 3" xfId="8498" xr:uid="{00000000-0005-0000-0000-00008D050000}"/>
    <cellStyle name="40% - Акцент3 6 3" xfId="566" xr:uid="{00000000-0005-0000-0000-00008E050000}"/>
    <cellStyle name="40% - Акцент3 6 4" xfId="1902" xr:uid="{00000000-0005-0000-0000-00008F050000}"/>
    <cellStyle name="40% - Акцент3 60" xfId="8499" xr:uid="{00000000-0005-0000-0000-000090050000}"/>
    <cellStyle name="40% - Акцент3 61" xfId="8500" xr:uid="{00000000-0005-0000-0000-000091050000}"/>
    <cellStyle name="40% - Акцент3 62" xfId="8501" xr:uid="{00000000-0005-0000-0000-000092050000}"/>
    <cellStyle name="40% - Акцент3 63" xfId="8502" xr:uid="{00000000-0005-0000-0000-000093050000}"/>
    <cellStyle name="40% - Акцент3 64" xfId="8503" xr:uid="{00000000-0005-0000-0000-000094050000}"/>
    <cellStyle name="40% - Акцент3 65" xfId="8504" xr:uid="{00000000-0005-0000-0000-000095050000}"/>
    <cellStyle name="40% - Акцент3 7" xfId="213" xr:uid="{00000000-0005-0000-0000-000096050000}"/>
    <cellStyle name="40% - Акцент3 7 2" xfId="318" xr:uid="{00000000-0005-0000-0000-000097050000}"/>
    <cellStyle name="40% - Акцент3 7 2 2" xfId="670" xr:uid="{00000000-0005-0000-0000-000098050000}"/>
    <cellStyle name="40% - Акцент3 7 2 3" xfId="8505" xr:uid="{00000000-0005-0000-0000-000099050000}"/>
    <cellStyle name="40% - Акцент3 7 3" xfId="579" xr:uid="{00000000-0005-0000-0000-00009A050000}"/>
    <cellStyle name="40% - Акцент3 7 4" xfId="1984" xr:uid="{00000000-0005-0000-0000-00009B050000}"/>
    <cellStyle name="40% - Акцент3 8" xfId="226" xr:uid="{00000000-0005-0000-0000-00009C050000}"/>
    <cellStyle name="40% - Акцент3 8 2" xfId="331" xr:uid="{00000000-0005-0000-0000-00009D050000}"/>
    <cellStyle name="40% - Акцент3 8 2 2" xfId="683" xr:uid="{00000000-0005-0000-0000-00009E050000}"/>
    <cellStyle name="40% - Акцент3 8 2 3" xfId="8506" xr:uid="{00000000-0005-0000-0000-00009F050000}"/>
    <cellStyle name="40% - Акцент3 8 3" xfId="592" xr:uid="{00000000-0005-0000-0000-0000A0050000}"/>
    <cellStyle name="40% - Акцент3 8 4" xfId="2006" xr:uid="{00000000-0005-0000-0000-0000A1050000}"/>
    <cellStyle name="40% - Акцент3 9" xfId="239" xr:uid="{00000000-0005-0000-0000-0000A2050000}"/>
    <cellStyle name="40% - Акцент3 9 2" xfId="605" xr:uid="{00000000-0005-0000-0000-0000A3050000}"/>
    <cellStyle name="40% - Акцент3 9 2 2" xfId="8507" xr:uid="{00000000-0005-0000-0000-0000A4050000}"/>
    <cellStyle name="40% - Акцент3 9 3" xfId="2041" xr:uid="{00000000-0005-0000-0000-0000A5050000}"/>
    <cellStyle name="40% — акцент4" xfId="53" builtinId="43" customBuiltin="1"/>
    <cellStyle name="40% - Акцент4 10" xfId="346" xr:uid="{00000000-0005-0000-0000-0000A7050000}"/>
    <cellStyle name="40% - Акцент4 10 2" xfId="698" xr:uid="{00000000-0005-0000-0000-0000A8050000}"/>
    <cellStyle name="40% - Акцент4 10 2 2" xfId="8508" xr:uid="{00000000-0005-0000-0000-0000A9050000}"/>
    <cellStyle name="40% - Акцент4 10 3" xfId="2081" xr:uid="{00000000-0005-0000-0000-0000AA050000}"/>
    <cellStyle name="40% - Акцент4 11" xfId="359" xr:uid="{00000000-0005-0000-0000-0000AB050000}"/>
    <cellStyle name="40% - Акцент4 11 2" xfId="711" xr:uid="{00000000-0005-0000-0000-0000AC050000}"/>
    <cellStyle name="40% - Акцент4 11 2 2" xfId="8509" xr:uid="{00000000-0005-0000-0000-0000AD050000}"/>
    <cellStyle name="40% - Акцент4 11 3" xfId="2228" xr:uid="{00000000-0005-0000-0000-0000AE050000}"/>
    <cellStyle name="40% - Акцент4 12" xfId="372" xr:uid="{00000000-0005-0000-0000-0000AF050000}"/>
    <cellStyle name="40% - Акцент4 12 2" xfId="724" xr:uid="{00000000-0005-0000-0000-0000B0050000}"/>
    <cellStyle name="40% - Акцент4 12 2 2" xfId="8510" xr:uid="{00000000-0005-0000-0000-0000B1050000}"/>
    <cellStyle name="40% - Акцент4 12 3" xfId="2229" xr:uid="{00000000-0005-0000-0000-0000B2050000}"/>
    <cellStyle name="40% - Акцент4 13" xfId="385" xr:uid="{00000000-0005-0000-0000-0000B3050000}"/>
    <cellStyle name="40% - Акцент4 13 2" xfId="737" xr:uid="{00000000-0005-0000-0000-0000B4050000}"/>
    <cellStyle name="40% - Акцент4 13 2 2" xfId="8511" xr:uid="{00000000-0005-0000-0000-0000B5050000}"/>
    <cellStyle name="40% - Акцент4 13 3" xfId="2230" xr:uid="{00000000-0005-0000-0000-0000B6050000}"/>
    <cellStyle name="40% - Акцент4 14" xfId="398" xr:uid="{00000000-0005-0000-0000-0000B7050000}"/>
    <cellStyle name="40% - Акцент4 14 2" xfId="750" xr:uid="{00000000-0005-0000-0000-0000B8050000}"/>
    <cellStyle name="40% - Акцент4 14 2 2" xfId="8512" xr:uid="{00000000-0005-0000-0000-0000B9050000}"/>
    <cellStyle name="40% - Акцент4 14 3" xfId="2231" xr:uid="{00000000-0005-0000-0000-0000BA050000}"/>
    <cellStyle name="40% - Акцент4 15" xfId="411" xr:uid="{00000000-0005-0000-0000-0000BB050000}"/>
    <cellStyle name="40% - Акцент4 15 2" xfId="763" xr:uid="{00000000-0005-0000-0000-0000BC050000}"/>
    <cellStyle name="40% - Акцент4 15 2 2" xfId="8513" xr:uid="{00000000-0005-0000-0000-0000BD050000}"/>
    <cellStyle name="40% - Акцент4 15 3" xfId="2472" xr:uid="{00000000-0005-0000-0000-0000BE050000}"/>
    <cellStyle name="40% - Акцент4 16" xfId="424" xr:uid="{00000000-0005-0000-0000-0000BF050000}"/>
    <cellStyle name="40% - Акцент4 16 2" xfId="776" xr:uid="{00000000-0005-0000-0000-0000C0050000}"/>
    <cellStyle name="40% - Акцент4 16 2 2" xfId="8514" xr:uid="{00000000-0005-0000-0000-0000C1050000}"/>
    <cellStyle name="40% - Акцент4 16 3" xfId="2473" xr:uid="{00000000-0005-0000-0000-0000C2050000}"/>
    <cellStyle name="40% - Акцент4 17" xfId="437" xr:uid="{00000000-0005-0000-0000-0000C3050000}"/>
    <cellStyle name="40% - Акцент4 17 2" xfId="789" xr:uid="{00000000-0005-0000-0000-0000C4050000}"/>
    <cellStyle name="40% - Акцент4 17 2 2" xfId="8515" xr:uid="{00000000-0005-0000-0000-0000C5050000}"/>
    <cellStyle name="40% - Акцент4 17 3" xfId="2474" xr:uid="{00000000-0005-0000-0000-0000C6050000}"/>
    <cellStyle name="40% - Акцент4 18" xfId="450" xr:uid="{00000000-0005-0000-0000-0000C7050000}"/>
    <cellStyle name="40% - Акцент4 18 2" xfId="802" xr:uid="{00000000-0005-0000-0000-0000C8050000}"/>
    <cellStyle name="40% - Акцент4 18 2 2" xfId="8516" xr:uid="{00000000-0005-0000-0000-0000C9050000}"/>
    <cellStyle name="40% - Акцент4 18 3" xfId="2475" xr:uid="{00000000-0005-0000-0000-0000CA050000}"/>
    <cellStyle name="40% - Акцент4 19" xfId="463" xr:uid="{00000000-0005-0000-0000-0000CB050000}"/>
    <cellStyle name="40% - Акцент4 19 2" xfId="815" xr:uid="{00000000-0005-0000-0000-0000CC050000}"/>
    <cellStyle name="40% - Акцент4 19 3" xfId="2476" xr:uid="{00000000-0005-0000-0000-0000CD050000}"/>
    <cellStyle name="40% - Акцент4 2" xfId="77" xr:uid="{00000000-0005-0000-0000-0000CE050000}"/>
    <cellStyle name="40% — акцент4 2" xfId="1611" xr:uid="{00000000-0005-0000-0000-0000CF050000}"/>
    <cellStyle name="40% - Акцент4 2 10" xfId="8834" xr:uid="{00000000-0005-0000-0000-0000D0050000}"/>
    <cellStyle name="40% - Акцент4 2 2" xfId="268" xr:uid="{00000000-0005-0000-0000-0000D1050000}"/>
    <cellStyle name="40% — акцент4 2 2" xfId="8518" xr:uid="{00000000-0005-0000-0000-0000D2050000}"/>
    <cellStyle name="40% - Акцент4 2 2 2" xfId="620" xr:uid="{00000000-0005-0000-0000-0000D3050000}"/>
    <cellStyle name="40% - Акцент4 2 2 2 2" xfId="2232" xr:uid="{00000000-0005-0000-0000-0000D4050000}"/>
    <cellStyle name="40% - Акцент4 2 2 3" xfId="2477" xr:uid="{00000000-0005-0000-0000-0000D5050000}"/>
    <cellStyle name="40% - Акцент4 2 2 4" xfId="2107" xr:uid="{00000000-0005-0000-0000-0000D6050000}"/>
    <cellStyle name="40% - Акцент4 2 2 5" xfId="8843" xr:uid="{00000000-0005-0000-0000-0000D7050000}"/>
    <cellStyle name="40% - Акцент4 2 2 6" xfId="8832" xr:uid="{00000000-0005-0000-0000-0000D8050000}"/>
    <cellStyle name="40% - Акцент4 2 2 7" xfId="1129" xr:uid="{00000000-0005-0000-0000-0000D9050000}"/>
    <cellStyle name="40% - Акцент4 2 3" xfId="529" xr:uid="{00000000-0005-0000-0000-0000DA050000}"/>
    <cellStyle name="40% — акцент4 2 3" xfId="8842" xr:uid="{00000000-0005-0000-0000-0000DB050000}"/>
    <cellStyle name="40% - Акцент4 2 3 2" xfId="1854" xr:uid="{00000000-0005-0000-0000-0000DC050000}"/>
    <cellStyle name="40% - Акцент4 2 4" xfId="158" xr:uid="{00000000-0005-0000-0000-0000DD050000}"/>
    <cellStyle name="40% — акцент4 2 4" xfId="8833" xr:uid="{00000000-0005-0000-0000-0000DE050000}"/>
    <cellStyle name="40% - Акцент4 2 4 2" xfId="5098" xr:uid="{00000000-0005-0000-0000-0000DF050000}"/>
    <cellStyle name="40% - Акцент4 2 5" xfId="5117" xr:uid="{00000000-0005-0000-0000-0000E0050000}"/>
    <cellStyle name="40% - Акцент4 2 6" xfId="5097" xr:uid="{00000000-0005-0000-0000-0000E1050000}"/>
    <cellStyle name="40% - Акцент4 2 7" xfId="1631" xr:uid="{00000000-0005-0000-0000-0000E2050000}"/>
    <cellStyle name="40% - Акцент4 2 8" xfId="8517" xr:uid="{00000000-0005-0000-0000-0000E3050000}"/>
    <cellStyle name="40% - Акцент4 2 9" xfId="8841" xr:uid="{00000000-0005-0000-0000-0000E4050000}"/>
    <cellStyle name="40% - Акцент4 20" xfId="476" xr:uid="{00000000-0005-0000-0000-0000E5050000}"/>
    <cellStyle name="40% - Акцент4 20 2" xfId="828" xr:uid="{00000000-0005-0000-0000-0000E6050000}"/>
    <cellStyle name="40% - Акцент4 20 3" xfId="2478" xr:uid="{00000000-0005-0000-0000-0000E7050000}"/>
    <cellStyle name="40% - Акцент4 21" xfId="489" xr:uid="{00000000-0005-0000-0000-0000E8050000}"/>
    <cellStyle name="40% - Акцент4 21 2" xfId="841" xr:uid="{00000000-0005-0000-0000-0000E9050000}"/>
    <cellStyle name="40% - Акцент4 21 3" xfId="2479" xr:uid="{00000000-0005-0000-0000-0000EA050000}"/>
    <cellStyle name="40% - Акцент4 22" xfId="502" xr:uid="{00000000-0005-0000-0000-0000EB050000}"/>
    <cellStyle name="40% - Акцент4 22 2" xfId="2480" xr:uid="{00000000-0005-0000-0000-0000EC050000}"/>
    <cellStyle name="40% - Акцент4 23" xfId="516" xr:uid="{00000000-0005-0000-0000-0000ED050000}"/>
    <cellStyle name="40% - Акцент4 23 2" xfId="1069" xr:uid="{00000000-0005-0000-0000-0000EE050000}"/>
    <cellStyle name="40% - Акцент4 24" xfId="854" xr:uid="{00000000-0005-0000-0000-0000EF050000}"/>
    <cellStyle name="40% - Акцент4 24 2" xfId="2789" xr:uid="{00000000-0005-0000-0000-0000F0050000}"/>
    <cellStyle name="40% - Акцент4 25" xfId="867" xr:uid="{00000000-0005-0000-0000-0000F1050000}"/>
    <cellStyle name="40% - Акцент4 25 2" xfId="2828" xr:uid="{00000000-0005-0000-0000-0000F2050000}"/>
    <cellStyle name="40% - Акцент4 26" xfId="880" xr:uid="{00000000-0005-0000-0000-0000F3050000}"/>
    <cellStyle name="40% - Акцент4 26 2" xfId="2934" xr:uid="{00000000-0005-0000-0000-0000F4050000}"/>
    <cellStyle name="40% - Акцент4 27" xfId="893" xr:uid="{00000000-0005-0000-0000-0000F5050000}"/>
    <cellStyle name="40% - Акцент4 27 2" xfId="3019" xr:uid="{00000000-0005-0000-0000-0000F6050000}"/>
    <cellStyle name="40% - Акцент4 28" xfId="906" xr:uid="{00000000-0005-0000-0000-0000F7050000}"/>
    <cellStyle name="40% - Акцент4 28 2" xfId="2981" xr:uid="{00000000-0005-0000-0000-0000F8050000}"/>
    <cellStyle name="40% - Акцент4 29" xfId="919" xr:uid="{00000000-0005-0000-0000-0000F9050000}"/>
    <cellStyle name="40% - Акцент4 29 2" xfId="2988" xr:uid="{00000000-0005-0000-0000-0000FA050000}"/>
    <cellStyle name="40% - Акцент4 3" xfId="176" xr:uid="{00000000-0005-0000-0000-0000FB050000}"/>
    <cellStyle name="40% — акцент4 3" xfId="8519" xr:uid="{00000000-0005-0000-0000-0000FC050000}"/>
    <cellStyle name="40% - Акцент4 3 2" xfId="281" xr:uid="{00000000-0005-0000-0000-0000FD050000}"/>
    <cellStyle name="40% - Акцент4 3 2 2" xfId="633" xr:uid="{00000000-0005-0000-0000-0000FE050000}"/>
    <cellStyle name="40% - Акцент4 3 2 3" xfId="8520" xr:uid="{00000000-0005-0000-0000-0000FF050000}"/>
    <cellStyle name="40% - Акцент4 3 3" xfId="542" xr:uid="{00000000-0005-0000-0000-000000060000}"/>
    <cellStyle name="40% - Акцент4 3 4" xfId="1891" xr:uid="{00000000-0005-0000-0000-000001060000}"/>
    <cellStyle name="40% - Акцент4 30" xfId="932" xr:uid="{00000000-0005-0000-0000-000002060000}"/>
    <cellStyle name="40% - Акцент4 30 2" xfId="3021" xr:uid="{00000000-0005-0000-0000-000003060000}"/>
    <cellStyle name="40% - Акцент4 31" xfId="945" xr:uid="{00000000-0005-0000-0000-000004060000}"/>
    <cellStyle name="40% - Акцент4 31 2" xfId="2976" xr:uid="{00000000-0005-0000-0000-000005060000}"/>
    <cellStyle name="40% - Акцент4 32" xfId="958" xr:uid="{00000000-0005-0000-0000-000006060000}"/>
    <cellStyle name="40% - Акцент4 32 2" xfId="2840" xr:uid="{00000000-0005-0000-0000-000007060000}"/>
    <cellStyle name="40% - Акцент4 33" xfId="971" xr:uid="{00000000-0005-0000-0000-000008060000}"/>
    <cellStyle name="40% - Акцент4 33 2" xfId="2889" xr:uid="{00000000-0005-0000-0000-000009060000}"/>
    <cellStyle name="40% - Акцент4 34" xfId="984" xr:uid="{00000000-0005-0000-0000-00000A060000}"/>
    <cellStyle name="40% - Акцент4 34 2" xfId="3069" xr:uid="{00000000-0005-0000-0000-00000B060000}"/>
    <cellStyle name="40% - Акцент4 35" xfId="997" xr:uid="{00000000-0005-0000-0000-00000C060000}"/>
    <cellStyle name="40% - Акцент4 35 2" xfId="3197" xr:uid="{00000000-0005-0000-0000-00000D060000}"/>
    <cellStyle name="40% - Акцент4 36" xfId="1032" xr:uid="{00000000-0005-0000-0000-00000E060000}"/>
    <cellStyle name="40% - Акцент4 37" xfId="3516" xr:uid="{00000000-0005-0000-0000-00000F060000}"/>
    <cellStyle name="40% - Акцент4 38" xfId="3557" xr:uid="{00000000-0005-0000-0000-000010060000}"/>
    <cellStyle name="40% - Акцент4 39" xfId="4087" xr:uid="{00000000-0005-0000-0000-000011060000}"/>
    <cellStyle name="40% - Акцент4 4" xfId="189" xr:uid="{00000000-0005-0000-0000-000012060000}"/>
    <cellStyle name="40% — акцент4 4" xfId="1610" xr:uid="{00000000-0005-0000-0000-000013060000}"/>
    <cellStyle name="40% - Акцент4 4 2" xfId="294" xr:uid="{00000000-0005-0000-0000-000014060000}"/>
    <cellStyle name="40% - Акцент4 4 2 2" xfId="646" xr:uid="{00000000-0005-0000-0000-000015060000}"/>
    <cellStyle name="40% - Акцент4 4 2 3" xfId="8523" xr:uid="{00000000-0005-0000-0000-000016060000}"/>
    <cellStyle name="40% - Акцент4 4 3" xfId="555" xr:uid="{00000000-0005-0000-0000-000017060000}"/>
    <cellStyle name="40% - Акцент4 4 4" xfId="1912" xr:uid="{00000000-0005-0000-0000-000018060000}"/>
    <cellStyle name="40% - Акцент4 40" xfId="1824" xr:uid="{00000000-0005-0000-0000-000019060000}"/>
    <cellStyle name="40% - Акцент4 41" xfId="8525" xr:uid="{00000000-0005-0000-0000-00001A060000}"/>
    <cellStyle name="40% - Акцент4 42" xfId="8526" xr:uid="{00000000-0005-0000-0000-00001B060000}"/>
    <cellStyle name="40% - Акцент4 43" xfId="8527" xr:uid="{00000000-0005-0000-0000-00001C060000}"/>
    <cellStyle name="40% - Акцент4 44" xfId="8528" xr:uid="{00000000-0005-0000-0000-00001D060000}"/>
    <cellStyle name="40% - Акцент4 45" xfId="8529" xr:uid="{00000000-0005-0000-0000-00001E060000}"/>
    <cellStyle name="40% - Акцент4 46" xfId="8530" xr:uid="{00000000-0005-0000-0000-00001F060000}"/>
    <cellStyle name="40% - Акцент4 47" xfId="8531" xr:uid="{00000000-0005-0000-0000-000020060000}"/>
    <cellStyle name="40% - Акцент4 48" xfId="8532" xr:uid="{00000000-0005-0000-0000-000021060000}"/>
    <cellStyle name="40% - Акцент4 49" xfId="8533" xr:uid="{00000000-0005-0000-0000-000022060000}"/>
    <cellStyle name="40% - Акцент4 5" xfId="202" xr:uid="{00000000-0005-0000-0000-000023060000}"/>
    <cellStyle name="40% - Акцент4 5 2" xfId="307" xr:uid="{00000000-0005-0000-0000-000024060000}"/>
    <cellStyle name="40% - Акцент4 5 2 2" xfId="659" xr:uid="{00000000-0005-0000-0000-000025060000}"/>
    <cellStyle name="40% - Акцент4 5 2 3" xfId="8534" xr:uid="{00000000-0005-0000-0000-000026060000}"/>
    <cellStyle name="40% - Акцент4 5 3" xfId="568" xr:uid="{00000000-0005-0000-0000-000027060000}"/>
    <cellStyle name="40% - Акцент4 5 4" xfId="1926" xr:uid="{00000000-0005-0000-0000-000028060000}"/>
    <cellStyle name="40% - Акцент4 50" xfId="8535" xr:uid="{00000000-0005-0000-0000-000029060000}"/>
    <cellStyle name="40% - Акцент4 51" xfId="8536" xr:uid="{00000000-0005-0000-0000-00002A060000}"/>
    <cellStyle name="40% - Акцент4 52" xfId="8537" xr:uid="{00000000-0005-0000-0000-00002B060000}"/>
    <cellStyle name="40% - Акцент4 53" xfId="8538" xr:uid="{00000000-0005-0000-0000-00002C060000}"/>
    <cellStyle name="40% - Акцент4 54" xfId="8539" xr:uid="{00000000-0005-0000-0000-00002D060000}"/>
    <cellStyle name="40% - Акцент4 55" xfId="8540" xr:uid="{00000000-0005-0000-0000-00002E060000}"/>
    <cellStyle name="40% - Акцент4 56" xfId="8541" xr:uid="{00000000-0005-0000-0000-00002F060000}"/>
    <cellStyle name="40% - Акцент4 57" xfId="8542" xr:uid="{00000000-0005-0000-0000-000030060000}"/>
    <cellStyle name="40% - Акцент4 58" xfId="8543" xr:uid="{00000000-0005-0000-0000-000031060000}"/>
    <cellStyle name="40% - Акцент4 59" xfId="8544" xr:uid="{00000000-0005-0000-0000-000032060000}"/>
    <cellStyle name="40% - Акцент4 6" xfId="215" xr:uid="{00000000-0005-0000-0000-000033060000}"/>
    <cellStyle name="40% - Акцент4 6 2" xfId="320" xr:uid="{00000000-0005-0000-0000-000034060000}"/>
    <cellStyle name="40% - Акцент4 6 2 2" xfId="672" xr:uid="{00000000-0005-0000-0000-000035060000}"/>
    <cellStyle name="40% - Акцент4 6 2 3" xfId="8545" xr:uid="{00000000-0005-0000-0000-000036060000}"/>
    <cellStyle name="40% - Акцент4 6 3" xfId="581" xr:uid="{00000000-0005-0000-0000-000037060000}"/>
    <cellStyle name="40% - Акцент4 6 4" xfId="1949" xr:uid="{00000000-0005-0000-0000-000038060000}"/>
    <cellStyle name="40% - Акцент4 60" xfId="8546" xr:uid="{00000000-0005-0000-0000-000039060000}"/>
    <cellStyle name="40% - Акцент4 61" xfId="8547" xr:uid="{00000000-0005-0000-0000-00003A060000}"/>
    <cellStyle name="40% - Акцент4 62" xfId="8548" xr:uid="{00000000-0005-0000-0000-00003B060000}"/>
    <cellStyle name="40% - Акцент4 63" xfId="8549" xr:uid="{00000000-0005-0000-0000-00003C060000}"/>
    <cellStyle name="40% - Акцент4 64" xfId="8550" xr:uid="{00000000-0005-0000-0000-00003D060000}"/>
    <cellStyle name="40% - Акцент4 65" xfId="8551" xr:uid="{00000000-0005-0000-0000-00003E060000}"/>
    <cellStyle name="40% - Акцент4 7" xfId="228" xr:uid="{00000000-0005-0000-0000-00003F060000}"/>
    <cellStyle name="40% - Акцент4 7 2" xfId="333" xr:uid="{00000000-0005-0000-0000-000040060000}"/>
    <cellStyle name="40% - Акцент4 7 2 2" xfId="685" xr:uid="{00000000-0005-0000-0000-000041060000}"/>
    <cellStyle name="40% - Акцент4 7 2 3" xfId="8552" xr:uid="{00000000-0005-0000-0000-000042060000}"/>
    <cellStyle name="40% - Акцент4 7 3" xfId="594" xr:uid="{00000000-0005-0000-0000-000043060000}"/>
    <cellStyle name="40% - Акцент4 7 4" xfId="1988" xr:uid="{00000000-0005-0000-0000-000044060000}"/>
    <cellStyle name="40% - Акцент4 8" xfId="241" xr:uid="{00000000-0005-0000-0000-000045060000}"/>
    <cellStyle name="40% - Акцент4 8 2" xfId="607" xr:uid="{00000000-0005-0000-0000-000046060000}"/>
    <cellStyle name="40% - Акцент4 8 2 2" xfId="8553" xr:uid="{00000000-0005-0000-0000-000047060000}"/>
    <cellStyle name="40% - Акцент4 8 3" xfId="2009" xr:uid="{00000000-0005-0000-0000-000048060000}"/>
    <cellStyle name="40% - Акцент4 9" xfId="255" xr:uid="{00000000-0005-0000-0000-000049060000}"/>
    <cellStyle name="40% - Акцент4 9 2" xfId="1056" xr:uid="{00000000-0005-0000-0000-00004A060000}"/>
    <cellStyle name="40% — акцент5" xfId="57" builtinId="47" customBuiltin="1"/>
    <cellStyle name="40% - Акцент5 10" xfId="348" xr:uid="{00000000-0005-0000-0000-00004C060000}"/>
    <cellStyle name="40% - Акцент5 10 2" xfId="700" xr:uid="{00000000-0005-0000-0000-00004D060000}"/>
    <cellStyle name="40% - Акцент5 10 3" xfId="2085" xr:uid="{00000000-0005-0000-0000-00004E060000}"/>
    <cellStyle name="40% - Акцент5 11" xfId="361" xr:uid="{00000000-0005-0000-0000-00004F060000}"/>
    <cellStyle name="40% - Акцент5 11 2" xfId="713" xr:uid="{00000000-0005-0000-0000-000050060000}"/>
    <cellStyle name="40% - Акцент5 11 3" xfId="2233" xr:uid="{00000000-0005-0000-0000-000051060000}"/>
    <cellStyle name="40% - Акцент5 12" xfId="374" xr:uid="{00000000-0005-0000-0000-000052060000}"/>
    <cellStyle name="40% - Акцент5 12 2" xfId="726" xr:uid="{00000000-0005-0000-0000-000053060000}"/>
    <cellStyle name="40% - Акцент5 12 3" xfId="2234" xr:uid="{00000000-0005-0000-0000-000054060000}"/>
    <cellStyle name="40% - Акцент5 13" xfId="387" xr:uid="{00000000-0005-0000-0000-000055060000}"/>
    <cellStyle name="40% - Акцент5 13 2" xfId="739" xr:uid="{00000000-0005-0000-0000-000056060000}"/>
    <cellStyle name="40% - Акцент5 13 3" xfId="2235" xr:uid="{00000000-0005-0000-0000-000057060000}"/>
    <cellStyle name="40% - Акцент5 14" xfId="400" xr:uid="{00000000-0005-0000-0000-000058060000}"/>
    <cellStyle name="40% - Акцент5 14 2" xfId="752" xr:uid="{00000000-0005-0000-0000-000059060000}"/>
    <cellStyle name="40% - Акцент5 14 3" xfId="2236" xr:uid="{00000000-0005-0000-0000-00005A060000}"/>
    <cellStyle name="40% - Акцент5 15" xfId="413" xr:uid="{00000000-0005-0000-0000-00005B060000}"/>
    <cellStyle name="40% - Акцент5 15 2" xfId="765" xr:uid="{00000000-0005-0000-0000-00005C060000}"/>
    <cellStyle name="40% - Акцент5 15 3" xfId="2481" xr:uid="{00000000-0005-0000-0000-00005D060000}"/>
    <cellStyle name="40% - Акцент5 16" xfId="426" xr:uid="{00000000-0005-0000-0000-00005E060000}"/>
    <cellStyle name="40% - Акцент5 16 2" xfId="778" xr:uid="{00000000-0005-0000-0000-00005F060000}"/>
    <cellStyle name="40% - Акцент5 16 3" xfId="2482" xr:uid="{00000000-0005-0000-0000-000060060000}"/>
    <cellStyle name="40% - Акцент5 17" xfId="439" xr:uid="{00000000-0005-0000-0000-000061060000}"/>
    <cellStyle name="40% - Акцент5 17 2" xfId="791" xr:uid="{00000000-0005-0000-0000-000062060000}"/>
    <cellStyle name="40% - Акцент5 17 3" xfId="2483" xr:uid="{00000000-0005-0000-0000-000063060000}"/>
    <cellStyle name="40% - Акцент5 18" xfId="452" xr:uid="{00000000-0005-0000-0000-000064060000}"/>
    <cellStyle name="40% - Акцент5 18 2" xfId="804" xr:uid="{00000000-0005-0000-0000-000065060000}"/>
    <cellStyle name="40% - Акцент5 18 3" xfId="2484" xr:uid="{00000000-0005-0000-0000-000066060000}"/>
    <cellStyle name="40% - Акцент5 19" xfId="465" xr:uid="{00000000-0005-0000-0000-000067060000}"/>
    <cellStyle name="40% - Акцент5 19 2" xfId="817" xr:uid="{00000000-0005-0000-0000-000068060000}"/>
    <cellStyle name="40% - Акцент5 19 3" xfId="2485" xr:uid="{00000000-0005-0000-0000-000069060000}"/>
    <cellStyle name="40% - Акцент5 2" xfId="78" xr:uid="{00000000-0005-0000-0000-00006A060000}"/>
    <cellStyle name="40% — акцент5 2" xfId="8554" xr:uid="{00000000-0005-0000-0000-00006B060000}"/>
    <cellStyle name="40% - Акцент5 2 2" xfId="270" xr:uid="{00000000-0005-0000-0000-00006C060000}"/>
    <cellStyle name="40% - Акцент5 2 2 2" xfId="622" xr:uid="{00000000-0005-0000-0000-00006D060000}"/>
    <cellStyle name="40% - Акцент5 2 2 2 2" xfId="2237" xr:uid="{00000000-0005-0000-0000-00006E060000}"/>
    <cellStyle name="40% - Акцент5 2 2 3" xfId="2486" xr:uid="{00000000-0005-0000-0000-00006F060000}"/>
    <cellStyle name="40% - Акцент5 2 2 4" xfId="2108" xr:uid="{00000000-0005-0000-0000-000070060000}"/>
    <cellStyle name="40% - Акцент5 2 2 5" xfId="1130" xr:uid="{00000000-0005-0000-0000-000071060000}"/>
    <cellStyle name="40% - Акцент5 2 3" xfId="531" xr:uid="{00000000-0005-0000-0000-000072060000}"/>
    <cellStyle name="40% - Акцент5 2 3 2" xfId="1872" xr:uid="{00000000-0005-0000-0000-000073060000}"/>
    <cellStyle name="40% - Акцент5 2 4" xfId="162" xr:uid="{00000000-0005-0000-0000-000074060000}"/>
    <cellStyle name="40% - Акцент5 2 4 2" xfId="8847" xr:uid="{00000000-0005-0000-0000-000075060000}"/>
    <cellStyle name="40% - Акцент5 2 5" xfId="8222" xr:uid="{00000000-0005-0000-0000-000076060000}"/>
    <cellStyle name="40% - Акцент5 20" xfId="478" xr:uid="{00000000-0005-0000-0000-000077060000}"/>
    <cellStyle name="40% - Акцент5 20 2" xfId="830" xr:uid="{00000000-0005-0000-0000-000078060000}"/>
    <cellStyle name="40% - Акцент5 20 3" xfId="2487" xr:uid="{00000000-0005-0000-0000-000079060000}"/>
    <cellStyle name="40% - Акцент5 21" xfId="491" xr:uid="{00000000-0005-0000-0000-00007A060000}"/>
    <cellStyle name="40% - Акцент5 21 2" xfId="843" xr:uid="{00000000-0005-0000-0000-00007B060000}"/>
    <cellStyle name="40% - Акцент5 21 3" xfId="2488" xr:uid="{00000000-0005-0000-0000-00007C060000}"/>
    <cellStyle name="40% - Акцент5 22" xfId="504" xr:uid="{00000000-0005-0000-0000-00007D060000}"/>
    <cellStyle name="40% - Акцент5 22 2" xfId="2489" xr:uid="{00000000-0005-0000-0000-00007E060000}"/>
    <cellStyle name="40% - Акцент5 23" xfId="518" xr:uid="{00000000-0005-0000-0000-00007F060000}"/>
    <cellStyle name="40% - Акцент5 23 2" xfId="1071" xr:uid="{00000000-0005-0000-0000-000080060000}"/>
    <cellStyle name="40% - Акцент5 24" xfId="856" xr:uid="{00000000-0005-0000-0000-000081060000}"/>
    <cellStyle name="40% - Акцент5 24 2" xfId="2786" xr:uid="{00000000-0005-0000-0000-000082060000}"/>
    <cellStyle name="40% - Акцент5 25" xfId="869" xr:uid="{00000000-0005-0000-0000-000083060000}"/>
    <cellStyle name="40% - Акцент5 25 2" xfId="2832" xr:uid="{00000000-0005-0000-0000-000084060000}"/>
    <cellStyle name="40% - Акцент5 26" xfId="882" xr:uid="{00000000-0005-0000-0000-000085060000}"/>
    <cellStyle name="40% - Акцент5 26 2" xfId="2937" xr:uid="{00000000-0005-0000-0000-000086060000}"/>
    <cellStyle name="40% - Акцент5 27" xfId="895" xr:uid="{00000000-0005-0000-0000-000087060000}"/>
    <cellStyle name="40% - Акцент5 27 2" xfId="3018" xr:uid="{00000000-0005-0000-0000-000088060000}"/>
    <cellStyle name="40% - Акцент5 28" xfId="908" xr:uid="{00000000-0005-0000-0000-000089060000}"/>
    <cellStyle name="40% - Акцент5 28 2" xfId="2948" xr:uid="{00000000-0005-0000-0000-00008A060000}"/>
    <cellStyle name="40% - Акцент5 29" xfId="921" xr:uid="{00000000-0005-0000-0000-00008B060000}"/>
    <cellStyle name="40% - Акцент5 29 2" xfId="2957" xr:uid="{00000000-0005-0000-0000-00008C060000}"/>
    <cellStyle name="40% - Акцент5 3" xfId="178" xr:uid="{00000000-0005-0000-0000-00008D060000}"/>
    <cellStyle name="40% — акцент5 3" xfId="8555" xr:uid="{00000000-0005-0000-0000-00008E060000}"/>
    <cellStyle name="40% - Акцент5 3 2" xfId="283" xr:uid="{00000000-0005-0000-0000-00008F060000}"/>
    <cellStyle name="40% - Акцент5 3 2 2" xfId="635" xr:uid="{00000000-0005-0000-0000-000090060000}"/>
    <cellStyle name="40% - Акцент5 3 3" xfId="544" xr:uid="{00000000-0005-0000-0000-000091060000}"/>
    <cellStyle name="40% - Акцент5 3 4" xfId="1894" xr:uid="{00000000-0005-0000-0000-000092060000}"/>
    <cellStyle name="40% - Акцент5 30" xfId="934" xr:uid="{00000000-0005-0000-0000-000093060000}"/>
    <cellStyle name="40% - Акцент5 30 2" xfId="2949" xr:uid="{00000000-0005-0000-0000-000094060000}"/>
    <cellStyle name="40% - Акцент5 31" xfId="947" xr:uid="{00000000-0005-0000-0000-000095060000}"/>
    <cellStyle name="40% - Акцент5 31 2" xfId="3030" xr:uid="{00000000-0005-0000-0000-000096060000}"/>
    <cellStyle name="40% - Акцент5 32" xfId="960" xr:uid="{00000000-0005-0000-0000-000097060000}"/>
    <cellStyle name="40% - Акцент5 32 2" xfId="2855" xr:uid="{00000000-0005-0000-0000-000098060000}"/>
    <cellStyle name="40% - Акцент5 33" xfId="973" xr:uid="{00000000-0005-0000-0000-000099060000}"/>
    <cellStyle name="40% - Акцент5 33 2" xfId="2890" xr:uid="{00000000-0005-0000-0000-00009A060000}"/>
    <cellStyle name="40% - Акцент5 34" xfId="986" xr:uid="{00000000-0005-0000-0000-00009B060000}"/>
    <cellStyle name="40% - Акцент5 34 2" xfId="3073" xr:uid="{00000000-0005-0000-0000-00009C060000}"/>
    <cellStyle name="40% - Акцент5 35" xfId="999" xr:uid="{00000000-0005-0000-0000-00009D060000}"/>
    <cellStyle name="40% - Акцент5 35 2" xfId="3200" xr:uid="{00000000-0005-0000-0000-00009E060000}"/>
    <cellStyle name="40% - Акцент5 36" xfId="1034" xr:uid="{00000000-0005-0000-0000-00009F060000}"/>
    <cellStyle name="40% - Акцент5 37" xfId="3519" xr:uid="{00000000-0005-0000-0000-0000A0060000}"/>
    <cellStyle name="40% - Акцент5 38" xfId="3561" xr:uid="{00000000-0005-0000-0000-0000A1060000}"/>
    <cellStyle name="40% - Акцент5 39" xfId="4091" xr:uid="{00000000-0005-0000-0000-0000A2060000}"/>
    <cellStyle name="40% - Акцент5 4" xfId="191" xr:uid="{00000000-0005-0000-0000-0000A3060000}"/>
    <cellStyle name="40% — акцент5 4" xfId="1612" xr:uid="{00000000-0005-0000-0000-0000A4060000}"/>
    <cellStyle name="40% - Акцент5 4 2" xfId="296" xr:uid="{00000000-0005-0000-0000-0000A5060000}"/>
    <cellStyle name="40% - Акцент5 4 2 2" xfId="648" xr:uid="{00000000-0005-0000-0000-0000A6060000}"/>
    <cellStyle name="40% - Акцент5 4 3" xfId="557" xr:uid="{00000000-0005-0000-0000-0000A7060000}"/>
    <cellStyle name="40% - Акцент5 4 4" xfId="1918" xr:uid="{00000000-0005-0000-0000-0000A8060000}"/>
    <cellStyle name="40% - Акцент5 40" xfId="1828" xr:uid="{00000000-0005-0000-0000-0000A9060000}"/>
    <cellStyle name="40% - Акцент5 41" xfId="8556" xr:uid="{00000000-0005-0000-0000-0000AA060000}"/>
    <cellStyle name="40% - Акцент5 42" xfId="8557" xr:uid="{00000000-0005-0000-0000-0000AB060000}"/>
    <cellStyle name="40% - Акцент5 43" xfId="8558" xr:uid="{00000000-0005-0000-0000-0000AC060000}"/>
    <cellStyle name="40% - Акцент5 44" xfId="8559" xr:uid="{00000000-0005-0000-0000-0000AD060000}"/>
    <cellStyle name="40% - Акцент5 45" xfId="8560" xr:uid="{00000000-0005-0000-0000-0000AE060000}"/>
    <cellStyle name="40% - Акцент5 46" xfId="8561" xr:uid="{00000000-0005-0000-0000-0000AF060000}"/>
    <cellStyle name="40% - Акцент5 47" xfId="8562" xr:uid="{00000000-0005-0000-0000-0000B0060000}"/>
    <cellStyle name="40% - Акцент5 48" xfId="8563" xr:uid="{00000000-0005-0000-0000-0000B1060000}"/>
    <cellStyle name="40% - Акцент5 5" xfId="204" xr:uid="{00000000-0005-0000-0000-0000B2060000}"/>
    <cellStyle name="40% - Акцент5 5 2" xfId="309" xr:uid="{00000000-0005-0000-0000-0000B3060000}"/>
    <cellStyle name="40% - Акцент5 5 2 2" xfId="661" xr:uid="{00000000-0005-0000-0000-0000B4060000}"/>
    <cellStyle name="40% - Акцент5 5 3" xfId="570" xr:uid="{00000000-0005-0000-0000-0000B5060000}"/>
    <cellStyle name="40% - Акцент5 5 4" xfId="1925" xr:uid="{00000000-0005-0000-0000-0000B6060000}"/>
    <cellStyle name="40% - Акцент5 6" xfId="217" xr:uid="{00000000-0005-0000-0000-0000B7060000}"/>
    <cellStyle name="40% - Акцент5 6 2" xfId="322" xr:uid="{00000000-0005-0000-0000-0000B8060000}"/>
    <cellStyle name="40% - Акцент5 6 2 2" xfId="674" xr:uid="{00000000-0005-0000-0000-0000B9060000}"/>
    <cellStyle name="40% - Акцент5 6 3" xfId="583" xr:uid="{00000000-0005-0000-0000-0000BA060000}"/>
    <cellStyle name="40% - Акцент5 6 4" xfId="1933" xr:uid="{00000000-0005-0000-0000-0000BB060000}"/>
    <cellStyle name="40% - Акцент5 7" xfId="230" xr:uid="{00000000-0005-0000-0000-0000BC060000}"/>
    <cellStyle name="40% - Акцент5 7 2" xfId="335" xr:uid="{00000000-0005-0000-0000-0000BD060000}"/>
    <cellStyle name="40% - Акцент5 7 2 2" xfId="687" xr:uid="{00000000-0005-0000-0000-0000BE060000}"/>
    <cellStyle name="40% - Акцент5 7 3" xfId="596" xr:uid="{00000000-0005-0000-0000-0000BF060000}"/>
    <cellStyle name="40% - Акцент5 7 4" xfId="1992" xr:uid="{00000000-0005-0000-0000-0000C0060000}"/>
    <cellStyle name="40% - Акцент5 8" xfId="243" xr:uid="{00000000-0005-0000-0000-0000C1060000}"/>
    <cellStyle name="40% - Акцент5 8 2" xfId="609" xr:uid="{00000000-0005-0000-0000-0000C2060000}"/>
    <cellStyle name="40% - Акцент5 8 3" xfId="2012" xr:uid="{00000000-0005-0000-0000-0000C3060000}"/>
    <cellStyle name="40% - Акцент5 9" xfId="257" xr:uid="{00000000-0005-0000-0000-0000C4060000}"/>
    <cellStyle name="40% - Акцент5 9 2" xfId="1058" xr:uid="{00000000-0005-0000-0000-0000C5060000}"/>
    <cellStyle name="40% — акцент6" xfId="61" builtinId="51" customBuiltin="1"/>
    <cellStyle name="40% - Акцент6 10" xfId="350" xr:uid="{00000000-0005-0000-0000-0000C7060000}"/>
    <cellStyle name="40% - Акцент6 10 2" xfId="702" xr:uid="{00000000-0005-0000-0000-0000C8060000}"/>
    <cellStyle name="40% - Акцент6 10 2 2" xfId="8564" xr:uid="{00000000-0005-0000-0000-0000C9060000}"/>
    <cellStyle name="40% - Акцент6 10 3" xfId="2089" xr:uid="{00000000-0005-0000-0000-0000CA060000}"/>
    <cellStyle name="40% - Акцент6 11" xfId="363" xr:uid="{00000000-0005-0000-0000-0000CB060000}"/>
    <cellStyle name="40% - Акцент6 11 2" xfId="715" xr:uid="{00000000-0005-0000-0000-0000CC060000}"/>
    <cellStyle name="40% - Акцент6 11 2 2" xfId="8565" xr:uid="{00000000-0005-0000-0000-0000CD060000}"/>
    <cellStyle name="40% - Акцент6 11 3" xfId="2238" xr:uid="{00000000-0005-0000-0000-0000CE060000}"/>
    <cellStyle name="40% - Акцент6 12" xfId="376" xr:uid="{00000000-0005-0000-0000-0000CF060000}"/>
    <cellStyle name="40% - Акцент6 12 2" xfId="728" xr:uid="{00000000-0005-0000-0000-0000D0060000}"/>
    <cellStyle name="40% - Акцент6 12 2 2" xfId="8566" xr:uid="{00000000-0005-0000-0000-0000D1060000}"/>
    <cellStyle name="40% - Акцент6 12 3" xfId="2239" xr:uid="{00000000-0005-0000-0000-0000D2060000}"/>
    <cellStyle name="40% - Акцент6 13" xfId="389" xr:uid="{00000000-0005-0000-0000-0000D3060000}"/>
    <cellStyle name="40% - Акцент6 13 2" xfId="741" xr:uid="{00000000-0005-0000-0000-0000D4060000}"/>
    <cellStyle name="40% - Акцент6 13 2 2" xfId="8567" xr:uid="{00000000-0005-0000-0000-0000D5060000}"/>
    <cellStyle name="40% - Акцент6 13 3" xfId="2240" xr:uid="{00000000-0005-0000-0000-0000D6060000}"/>
    <cellStyle name="40% - Акцент6 14" xfId="402" xr:uid="{00000000-0005-0000-0000-0000D7060000}"/>
    <cellStyle name="40% - Акцент6 14 2" xfId="754" xr:uid="{00000000-0005-0000-0000-0000D8060000}"/>
    <cellStyle name="40% - Акцент6 14 2 2" xfId="8568" xr:uid="{00000000-0005-0000-0000-0000D9060000}"/>
    <cellStyle name="40% - Акцент6 14 3" xfId="2241" xr:uid="{00000000-0005-0000-0000-0000DA060000}"/>
    <cellStyle name="40% - Акцент6 15" xfId="415" xr:uid="{00000000-0005-0000-0000-0000DB060000}"/>
    <cellStyle name="40% - Акцент6 15 2" xfId="767" xr:uid="{00000000-0005-0000-0000-0000DC060000}"/>
    <cellStyle name="40% - Акцент6 15 2 2" xfId="8569" xr:uid="{00000000-0005-0000-0000-0000DD060000}"/>
    <cellStyle name="40% - Акцент6 15 3" xfId="2490" xr:uid="{00000000-0005-0000-0000-0000DE060000}"/>
    <cellStyle name="40% - Акцент6 16" xfId="428" xr:uid="{00000000-0005-0000-0000-0000DF060000}"/>
    <cellStyle name="40% - Акцент6 16 2" xfId="780" xr:uid="{00000000-0005-0000-0000-0000E0060000}"/>
    <cellStyle name="40% - Акцент6 16 2 2" xfId="8570" xr:uid="{00000000-0005-0000-0000-0000E1060000}"/>
    <cellStyle name="40% - Акцент6 16 3" xfId="2491" xr:uid="{00000000-0005-0000-0000-0000E2060000}"/>
    <cellStyle name="40% - Акцент6 17" xfId="441" xr:uid="{00000000-0005-0000-0000-0000E3060000}"/>
    <cellStyle name="40% - Акцент6 17 2" xfId="793" xr:uid="{00000000-0005-0000-0000-0000E4060000}"/>
    <cellStyle name="40% - Акцент6 17 2 2" xfId="8571" xr:uid="{00000000-0005-0000-0000-0000E5060000}"/>
    <cellStyle name="40% - Акцент6 17 3" xfId="2492" xr:uid="{00000000-0005-0000-0000-0000E6060000}"/>
    <cellStyle name="40% - Акцент6 18" xfId="454" xr:uid="{00000000-0005-0000-0000-0000E7060000}"/>
    <cellStyle name="40% - Акцент6 18 2" xfId="806" xr:uid="{00000000-0005-0000-0000-0000E8060000}"/>
    <cellStyle name="40% - Акцент6 18 2 2" xfId="8572" xr:uid="{00000000-0005-0000-0000-0000E9060000}"/>
    <cellStyle name="40% - Акцент6 18 3" xfId="2493" xr:uid="{00000000-0005-0000-0000-0000EA060000}"/>
    <cellStyle name="40% - Акцент6 19" xfId="467" xr:uid="{00000000-0005-0000-0000-0000EB060000}"/>
    <cellStyle name="40% - Акцент6 19 2" xfId="819" xr:uid="{00000000-0005-0000-0000-0000EC060000}"/>
    <cellStyle name="40% - Акцент6 19 3" xfId="2494" xr:uid="{00000000-0005-0000-0000-0000ED060000}"/>
    <cellStyle name="40% - Акцент6 2" xfId="79" xr:uid="{00000000-0005-0000-0000-0000EE060000}"/>
    <cellStyle name="40% — акцент6 2" xfId="1615" xr:uid="{00000000-0005-0000-0000-0000EF060000}"/>
    <cellStyle name="40% - Акцент6 2 10" xfId="8310" xr:uid="{00000000-0005-0000-0000-0000F0060000}"/>
    <cellStyle name="40% - Акцент6 2 2" xfId="272" xr:uid="{00000000-0005-0000-0000-0000F1060000}"/>
    <cellStyle name="40% — акцент6 2 2" xfId="8574" xr:uid="{00000000-0005-0000-0000-0000F2060000}"/>
    <cellStyle name="40% - Акцент6 2 2 2" xfId="624" xr:uid="{00000000-0005-0000-0000-0000F3060000}"/>
    <cellStyle name="40% - Акцент6 2 2 2 2" xfId="2242" xr:uid="{00000000-0005-0000-0000-0000F4060000}"/>
    <cellStyle name="40% - Акцент6 2 2 3" xfId="2495" xr:uid="{00000000-0005-0000-0000-0000F5060000}"/>
    <cellStyle name="40% - Акцент6 2 2 4" xfId="2109" xr:uid="{00000000-0005-0000-0000-0000F6060000}"/>
    <cellStyle name="40% - Акцент6 2 2 5" xfId="8850" xr:uid="{00000000-0005-0000-0000-0000F7060000}"/>
    <cellStyle name="40% - Акцент6 2 2 6" xfId="8312" xr:uid="{00000000-0005-0000-0000-0000F8060000}"/>
    <cellStyle name="40% - Акцент6 2 2 7" xfId="1131" xr:uid="{00000000-0005-0000-0000-0000F9060000}"/>
    <cellStyle name="40% - Акцент6 2 3" xfId="533" xr:uid="{00000000-0005-0000-0000-0000FA060000}"/>
    <cellStyle name="40% — акцент6 2 3" xfId="8849" xr:uid="{00000000-0005-0000-0000-0000FB060000}"/>
    <cellStyle name="40% - Акцент6 2 3 2" xfId="1876" xr:uid="{00000000-0005-0000-0000-0000FC060000}"/>
    <cellStyle name="40% - Акцент6 2 4" xfId="166" xr:uid="{00000000-0005-0000-0000-0000FD060000}"/>
    <cellStyle name="40% — акцент6 2 4" xfId="8311" xr:uid="{00000000-0005-0000-0000-0000FE060000}"/>
    <cellStyle name="40% - Акцент6 2 4 2" xfId="5100" xr:uid="{00000000-0005-0000-0000-0000FF060000}"/>
    <cellStyle name="40% - Акцент6 2 5" xfId="5116" xr:uid="{00000000-0005-0000-0000-000000070000}"/>
    <cellStyle name="40% - Акцент6 2 6" xfId="5099" xr:uid="{00000000-0005-0000-0000-000001070000}"/>
    <cellStyle name="40% - Акцент6 2 7" xfId="1630" xr:uid="{00000000-0005-0000-0000-000002070000}"/>
    <cellStyle name="40% - Акцент6 2 8" xfId="8573" xr:uid="{00000000-0005-0000-0000-000003070000}"/>
    <cellStyle name="40% - Акцент6 2 9" xfId="8848" xr:uid="{00000000-0005-0000-0000-000004070000}"/>
    <cellStyle name="40% - Акцент6 20" xfId="480" xr:uid="{00000000-0005-0000-0000-000005070000}"/>
    <cellStyle name="40% - Акцент6 20 2" xfId="832" xr:uid="{00000000-0005-0000-0000-000006070000}"/>
    <cellStyle name="40% - Акцент6 20 3" xfId="2496" xr:uid="{00000000-0005-0000-0000-000007070000}"/>
    <cellStyle name="40% - Акцент6 21" xfId="493" xr:uid="{00000000-0005-0000-0000-000008070000}"/>
    <cellStyle name="40% - Акцент6 21 2" xfId="845" xr:uid="{00000000-0005-0000-0000-000009070000}"/>
    <cellStyle name="40% - Акцент6 21 3" xfId="2497" xr:uid="{00000000-0005-0000-0000-00000A070000}"/>
    <cellStyle name="40% - Акцент6 22" xfId="506" xr:uid="{00000000-0005-0000-0000-00000B070000}"/>
    <cellStyle name="40% - Акцент6 22 2" xfId="2498" xr:uid="{00000000-0005-0000-0000-00000C070000}"/>
    <cellStyle name="40% - Акцент6 23" xfId="520" xr:uid="{00000000-0005-0000-0000-00000D070000}"/>
    <cellStyle name="40% - Акцент6 23 2" xfId="1073" xr:uid="{00000000-0005-0000-0000-00000E070000}"/>
    <cellStyle name="40% - Акцент6 24" xfId="858" xr:uid="{00000000-0005-0000-0000-00000F070000}"/>
    <cellStyle name="40% - Акцент6 24 2" xfId="2783" xr:uid="{00000000-0005-0000-0000-000010070000}"/>
    <cellStyle name="40% - Акцент6 25" xfId="871" xr:uid="{00000000-0005-0000-0000-000011070000}"/>
    <cellStyle name="40% - Акцент6 25 2" xfId="2836" xr:uid="{00000000-0005-0000-0000-000012070000}"/>
    <cellStyle name="40% - Акцент6 26" xfId="884" xr:uid="{00000000-0005-0000-0000-000013070000}"/>
    <cellStyle name="40% - Акцент6 26 2" xfId="2940" xr:uid="{00000000-0005-0000-0000-000014070000}"/>
    <cellStyle name="40% - Акцент6 27" xfId="897" xr:uid="{00000000-0005-0000-0000-000015070000}"/>
    <cellStyle name="40% - Акцент6 27 2" xfId="2943" xr:uid="{00000000-0005-0000-0000-000016070000}"/>
    <cellStyle name="40% - Акцент6 28" xfId="910" xr:uid="{00000000-0005-0000-0000-000017070000}"/>
    <cellStyle name="40% - Акцент6 28 2" xfId="2969" xr:uid="{00000000-0005-0000-0000-000018070000}"/>
    <cellStyle name="40% - Акцент6 29" xfId="923" xr:uid="{00000000-0005-0000-0000-000019070000}"/>
    <cellStyle name="40% - Акцент6 29 2" xfId="2952" xr:uid="{00000000-0005-0000-0000-00001A070000}"/>
    <cellStyle name="40% - Акцент6 3" xfId="180" xr:uid="{00000000-0005-0000-0000-00001B070000}"/>
    <cellStyle name="40% — акцент6 3" xfId="8575" xr:uid="{00000000-0005-0000-0000-00001C070000}"/>
    <cellStyle name="40% - Акцент6 3 2" xfId="285" xr:uid="{00000000-0005-0000-0000-00001D070000}"/>
    <cellStyle name="40% - Акцент6 3 2 2" xfId="637" xr:uid="{00000000-0005-0000-0000-00001E070000}"/>
    <cellStyle name="40% - Акцент6 3 2 3" xfId="8576" xr:uid="{00000000-0005-0000-0000-00001F070000}"/>
    <cellStyle name="40% - Акцент6 3 3" xfId="546" xr:uid="{00000000-0005-0000-0000-000020070000}"/>
    <cellStyle name="40% - Акцент6 3 4" xfId="1897" xr:uid="{00000000-0005-0000-0000-000021070000}"/>
    <cellStyle name="40% - Акцент6 30" xfId="936" xr:uid="{00000000-0005-0000-0000-000022070000}"/>
    <cellStyle name="40% - Акцент6 30 2" xfId="3025" xr:uid="{00000000-0005-0000-0000-000023070000}"/>
    <cellStyle name="40% - Акцент6 31" xfId="949" xr:uid="{00000000-0005-0000-0000-000024070000}"/>
    <cellStyle name="40% - Акцент6 31 2" xfId="2984" xr:uid="{00000000-0005-0000-0000-000025070000}"/>
    <cellStyle name="40% - Акцент6 32" xfId="962" xr:uid="{00000000-0005-0000-0000-000026070000}"/>
    <cellStyle name="40% - Акцент6 32 2" xfId="2859" xr:uid="{00000000-0005-0000-0000-000027070000}"/>
    <cellStyle name="40% - Акцент6 33" xfId="975" xr:uid="{00000000-0005-0000-0000-000028070000}"/>
    <cellStyle name="40% - Акцент6 33 2" xfId="3032" xr:uid="{00000000-0005-0000-0000-000029070000}"/>
    <cellStyle name="40% - Акцент6 34" xfId="988" xr:uid="{00000000-0005-0000-0000-00002A070000}"/>
    <cellStyle name="40% - Акцент6 34 2" xfId="3077" xr:uid="{00000000-0005-0000-0000-00002B070000}"/>
    <cellStyle name="40% - Акцент6 35" xfId="1001" xr:uid="{00000000-0005-0000-0000-00002C070000}"/>
    <cellStyle name="40% - Акцент6 35 2" xfId="3203" xr:uid="{00000000-0005-0000-0000-00002D070000}"/>
    <cellStyle name="40% - Акцент6 36" xfId="1036" xr:uid="{00000000-0005-0000-0000-00002E070000}"/>
    <cellStyle name="40% - Акцент6 37" xfId="3522" xr:uid="{00000000-0005-0000-0000-00002F070000}"/>
    <cellStyle name="40% - Акцент6 38" xfId="3565" xr:uid="{00000000-0005-0000-0000-000030070000}"/>
    <cellStyle name="40% - Акцент6 39" xfId="4095" xr:uid="{00000000-0005-0000-0000-000031070000}"/>
    <cellStyle name="40% - Акцент6 4" xfId="193" xr:uid="{00000000-0005-0000-0000-000032070000}"/>
    <cellStyle name="40% — акцент6 4" xfId="1613" xr:uid="{00000000-0005-0000-0000-000033070000}"/>
    <cellStyle name="40% - Акцент6 4 2" xfId="298" xr:uid="{00000000-0005-0000-0000-000034070000}"/>
    <cellStyle name="40% - Акцент6 4 2 2" xfId="650" xr:uid="{00000000-0005-0000-0000-000035070000}"/>
    <cellStyle name="40% - Акцент6 4 2 3" xfId="8577" xr:uid="{00000000-0005-0000-0000-000036070000}"/>
    <cellStyle name="40% - Акцент6 4 3" xfId="559" xr:uid="{00000000-0005-0000-0000-000037070000}"/>
    <cellStyle name="40% - Акцент6 4 4" xfId="1921" xr:uid="{00000000-0005-0000-0000-000038070000}"/>
    <cellStyle name="40% - Акцент6 40" xfId="1832" xr:uid="{00000000-0005-0000-0000-000039070000}"/>
    <cellStyle name="40% - Акцент6 41" xfId="8578" xr:uid="{00000000-0005-0000-0000-00003A070000}"/>
    <cellStyle name="40% - Акцент6 42" xfId="8579" xr:uid="{00000000-0005-0000-0000-00003B070000}"/>
    <cellStyle name="40% - Акцент6 43" xfId="8580" xr:uid="{00000000-0005-0000-0000-00003C070000}"/>
    <cellStyle name="40% - Акцент6 44" xfId="8581" xr:uid="{00000000-0005-0000-0000-00003D070000}"/>
    <cellStyle name="40% - Акцент6 45" xfId="8582" xr:uid="{00000000-0005-0000-0000-00003E070000}"/>
    <cellStyle name="40% - Акцент6 46" xfId="8583" xr:uid="{00000000-0005-0000-0000-00003F070000}"/>
    <cellStyle name="40% - Акцент6 47" xfId="8584" xr:uid="{00000000-0005-0000-0000-000040070000}"/>
    <cellStyle name="40% - Акцент6 48" xfId="8585" xr:uid="{00000000-0005-0000-0000-000041070000}"/>
    <cellStyle name="40% - Акцент6 49" xfId="8586" xr:uid="{00000000-0005-0000-0000-000042070000}"/>
    <cellStyle name="40% - Акцент6 5" xfId="206" xr:uid="{00000000-0005-0000-0000-000043070000}"/>
    <cellStyle name="40% - Акцент6 5 2" xfId="311" xr:uid="{00000000-0005-0000-0000-000044070000}"/>
    <cellStyle name="40% - Акцент6 5 2 2" xfId="663" xr:uid="{00000000-0005-0000-0000-000045070000}"/>
    <cellStyle name="40% - Акцент6 5 2 3" xfId="8587" xr:uid="{00000000-0005-0000-0000-000046070000}"/>
    <cellStyle name="40% - Акцент6 5 3" xfId="572" xr:uid="{00000000-0005-0000-0000-000047070000}"/>
    <cellStyle name="40% - Акцент6 5 4" xfId="1937" xr:uid="{00000000-0005-0000-0000-000048070000}"/>
    <cellStyle name="40% - Акцент6 50" xfId="8588" xr:uid="{00000000-0005-0000-0000-000049070000}"/>
    <cellStyle name="40% - Акцент6 51" xfId="8589" xr:uid="{00000000-0005-0000-0000-00004A070000}"/>
    <cellStyle name="40% - Акцент6 52" xfId="8590" xr:uid="{00000000-0005-0000-0000-00004B070000}"/>
    <cellStyle name="40% - Акцент6 53" xfId="8591" xr:uid="{00000000-0005-0000-0000-00004C070000}"/>
    <cellStyle name="40% - Акцент6 54" xfId="8592" xr:uid="{00000000-0005-0000-0000-00004D070000}"/>
    <cellStyle name="40% - Акцент6 55" xfId="8593" xr:uid="{00000000-0005-0000-0000-00004E070000}"/>
    <cellStyle name="40% - Акцент6 56" xfId="8594" xr:uid="{00000000-0005-0000-0000-00004F070000}"/>
    <cellStyle name="40% - Акцент6 57" xfId="8595" xr:uid="{00000000-0005-0000-0000-000050070000}"/>
    <cellStyle name="40% - Акцент6 58" xfId="8596" xr:uid="{00000000-0005-0000-0000-000051070000}"/>
    <cellStyle name="40% - Акцент6 59" xfId="8597" xr:uid="{00000000-0005-0000-0000-000052070000}"/>
    <cellStyle name="40% - Акцент6 6" xfId="219" xr:uid="{00000000-0005-0000-0000-000053070000}"/>
    <cellStyle name="40% - Акцент6 6 2" xfId="324" xr:uid="{00000000-0005-0000-0000-000054070000}"/>
    <cellStyle name="40% - Акцент6 6 2 2" xfId="676" xr:uid="{00000000-0005-0000-0000-000055070000}"/>
    <cellStyle name="40% - Акцент6 6 2 3" xfId="8598" xr:uid="{00000000-0005-0000-0000-000056070000}"/>
    <cellStyle name="40% - Акцент6 6 3" xfId="585" xr:uid="{00000000-0005-0000-0000-000057070000}"/>
    <cellStyle name="40% - Акцент6 6 4" xfId="1923" xr:uid="{00000000-0005-0000-0000-000058070000}"/>
    <cellStyle name="40% - Акцент6 60" xfId="8599" xr:uid="{00000000-0005-0000-0000-000059070000}"/>
    <cellStyle name="40% - Акцент6 61" xfId="8600" xr:uid="{00000000-0005-0000-0000-00005A070000}"/>
    <cellStyle name="40% - Акцент6 62" xfId="8601" xr:uid="{00000000-0005-0000-0000-00005B070000}"/>
    <cellStyle name="40% - Акцент6 63" xfId="8602" xr:uid="{00000000-0005-0000-0000-00005C070000}"/>
    <cellStyle name="40% - Акцент6 64" xfId="8603" xr:uid="{00000000-0005-0000-0000-00005D070000}"/>
    <cellStyle name="40% - Акцент6 65" xfId="8604" xr:uid="{00000000-0005-0000-0000-00005E070000}"/>
    <cellStyle name="40% - Акцент6 7" xfId="232" xr:uid="{00000000-0005-0000-0000-00005F070000}"/>
    <cellStyle name="40% - Акцент6 7 2" xfId="337" xr:uid="{00000000-0005-0000-0000-000060070000}"/>
    <cellStyle name="40% - Акцент6 7 2 2" xfId="689" xr:uid="{00000000-0005-0000-0000-000061070000}"/>
    <cellStyle name="40% - Акцент6 7 2 3" xfId="8605" xr:uid="{00000000-0005-0000-0000-000062070000}"/>
    <cellStyle name="40% - Акцент6 7 3" xfId="598" xr:uid="{00000000-0005-0000-0000-000063070000}"/>
    <cellStyle name="40% - Акцент6 7 4" xfId="1996" xr:uid="{00000000-0005-0000-0000-000064070000}"/>
    <cellStyle name="40% - Акцент6 8" xfId="245" xr:uid="{00000000-0005-0000-0000-000065070000}"/>
    <cellStyle name="40% - Акцент6 8 2" xfId="611" xr:uid="{00000000-0005-0000-0000-000066070000}"/>
    <cellStyle name="40% - Акцент6 8 2 2" xfId="8606" xr:uid="{00000000-0005-0000-0000-000067070000}"/>
    <cellStyle name="40% - Акцент6 8 3" xfId="2015" xr:uid="{00000000-0005-0000-0000-000068070000}"/>
    <cellStyle name="40% - Акцент6 9" xfId="259" xr:uid="{00000000-0005-0000-0000-000069070000}"/>
    <cellStyle name="40% - Акцент6 9 2" xfId="1060" xr:uid="{00000000-0005-0000-0000-00006A070000}"/>
    <cellStyle name="60% - Accent1" xfId="1132" xr:uid="{00000000-0005-0000-0000-00006B070000}"/>
    <cellStyle name="60% - Accent2" xfId="1133" xr:uid="{00000000-0005-0000-0000-00006C070000}"/>
    <cellStyle name="60% - Accent3" xfId="1134" xr:uid="{00000000-0005-0000-0000-00006D070000}"/>
    <cellStyle name="60% - Accent4" xfId="1135" xr:uid="{00000000-0005-0000-0000-00006E070000}"/>
    <cellStyle name="60% - Accent5" xfId="1136" xr:uid="{00000000-0005-0000-0000-00006F070000}"/>
    <cellStyle name="60% - Accent6" xfId="1137" xr:uid="{00000000-0005-0000-0000-000070070000}"/>
    <cellStyle name="60% — акцент1" xfId="42" builtinId="32" customBuiltin="1"/>
    <cellStyle name="60% - Акцент1 10" xfId="2074" xr:uid="{00000000-0005-0000-0000-000072070000}"/>
    <cellStyle name="60% - Акцент1 11" xfId="2243" xr:uid="{00000000-0005-0000-0000-000073070000}"/>
    <cellStyle name="60% - Акцент1 12" xfId="2244" xr:uid="{00000000-0005-0000-0000-000074070000}"/>
    <cellStyle name="60% - Акцент1 13" xfId="2245" xr:uid="{00000000-0005-0000-0000-000075070000}"/>
    <cellStyle name="60% - Акцент1 14" xfId="2246" xr:uid="{00000000-0005-0000-0000-000076070000}"/>
    <cellStyle name="60% - Акцент1 15" xfId="2499" xr:uid="{00000000-0005-0000-0000-000077070000}"/>
    <cellStyle name="60% - Акцент1 16" xfId="2500" xr:uid="{00000000-0005-0000-0000-000078070000}"/>
    <cellStyle name="60% - Акцент1 17" xfId="2501" xr:uid="{00000000-0005-0000-0000-000079070000}"/>
    <cellStyle name="60% - Акцент1 18" xfId="2502" xr:uid="{00000000-0005-0000-0000-00007A070000}"/>
    <cellStyle name="60% - Акцент1 19" xfId="2503" xr:uid="{00000000-0005-0000-0000-00007B070000}"/>
    <cellStyle name="60% - Акцент1 2" xfId="80" xr:uid="{00000000-0005-0000-0000-00007C070000}"/>
    <cellStyle name="60% — акцент1 2" xfId="1619" xr:uid="{00000000-0005-0000-0000-00007D070000}"/>
    <cellStyle name="60% - Акцент1 2 10" xfId="8359" xr:uid="{00000000-0005-0000-0000-00007E070000}"/>
    <cellStyle name="60% - Акцент1 2 2" xfId="147" xr:uid="{00000000-0005-0000-0000-00007F070000}"/>
    <cellStyle name="60% - Акцент1 2 2 2" xfId="2247" xr:uid="{00000000-0005-0000-0000-000080070000}"/>
    <cellStyle name="60% - Акцент1 2 2 3" xfId="2504" xr:uid="{00000000-0005-0000-0000-000081070000}"/>
    <cellStyle name="60% - Акцент1 2 2 4" xfId="2110" xr:uid="{00000000-0005-0000-0000-000082070000}"/>
    <cellStyle name="60% - Акцент1 2 2 5" xfId="1138" xr:uid="{00000000-0005-0000-0000-000083070000}"/>
    <cellStyle name="60% - Акцент1 2 3" xfId="1869" xr:uid="{00000000-0005-0000-0000-000084070000}"/>
    <cellStyle name="60% - Акцент1 2 4" xfId="5102" xr:uid="{00000000-0005-0000-0000-000085070000}"/>
    <cellStyle name="60% - Акцент1 2 5" xfId="5115" xr:uid="{00000000-0005-0000-0000-000086070000}"/>
    <cellStyle name="60% - Акцент1 2 6" xfId="5101" xr:uid="{00000000-0005-0000-0000-000087070000}"/>
    <cellStyle name="60% - Акцент1 2 7" xfId="1625" xr:uid="{00000000-0005-0000-0000-000088070000}"/>
    <cellStyle name="60% - Акцент1 2 8" xfId="8608" xr:uid="{00000000-0005-0000-0000-000089070000}"/>
    <cellStyle name="60% - Акцент1 2 9" xfId="8856" xr:uid="{00000000-0005-0000-0000-00008A070000}"/>
    <cellStyle name="60% - Акцент1 20" xfId="2505" xr:uid="{00000000-0005-0000-0000-00008B070000}"/>
    <cellStyle name="60% - Акцент1 21" xfId="2506" xr:uid="{00000000-0005-0000-0000-00008C070000}"/>
    <cellStyle name="60% - Акцент1 22" xfId="2507" xr:uid="{00000000-0005-0000-0000-00008D070000}"/>
    <cellStyle name="60% - Акцент1 23" xfId="2508" xr:uid="{00000000-0005-0000-0000-00008E070000}"/>
    <cellStyle name="60% - Акцент1 24" xfId="2793" xr:uid="{00000000-0005-0000-0000-00008F070000}"/>
    <cellStyle name="60% - Акцент1 25" xfId="2817" xr:uid="{00000000-0005-0000-0000-000090070000}"/>
    <cellStyle name="60% - Акцент1 26" xfId="2925" xr:uid="{00000000-0005-0000-0000-000091070000}"/>
    <cellStyle name="60% - Акцент1 27" xfId="2974" xr:uid="{00000000-0005-0000-0000-000092070000}"/>
    <cellStyle name="60% - Акцент1 28" xfId="2997" xr:uid="{00000000-0005-0000-0000-000093070000}"/>
    <cellStyle name="60% - Акцент1 29" xfId="2983" xr:uid="{00000000-0005-0000-0000-000094070000}"/>
    <cellStyle name="60% - Акцент1 3" xfId="1883" xr:uid="{00000000-0005-0000-0000-000095070000}"/>
    <cellStyle name="60% — акцент1 3" xfId="1617" xr:uid="{00000000-0005-0000-0000-000096070000}"/>
    <cellStyle name="60% - Акцент1 30" xfId="2967" xr:uid="{00000000-0005-0000-0000-000097070000}"/>
    <cellStyle name="60% - Акцент1 31" xfId="2994" xr:uid="{00000000-0005-0000-0000-000098070000}"/>
    <cellStyle name="60% - Акцент1 32" xfId="2893" xr:uid="{00000000-0005-0000-0000-000099070000}"/>
    <cellStyle name="60% - Акцент1 33" xfId="2844" xr:uid="{00000000-0005-0000-0000-00009A070000}"/>
    <cellStyle name="60% - Акцент1 34" xfId="3058" xr:uid="{00000000-0005-0000-0000-00009B070000}"/>
    <cellStyle name="60% - Акцент1 35" xfId="3189" xr:uid="{00000000-0005-0000-0000-00009C070000}"/>
    <cellStyle name="60% - Акцент1 36" xfId="3253" xr:uid="{00000000-0005-0000-0000-00009D070000}"/>
    <cellStyle name="60% - Акцент1 37" xfId="3512" xr:uid="{00000000-0005-0000-0000-00009E070000}"/>
    <cellStyle name="60% - Акцент1 38" xfId="3546" xr:uid="{00000000-0005-0000-0000-00009F070000}"/>
    <cellStyle name="60% - Акцент1 39" xfId="4076" xr:uid="{00000000-0005-0000-0000-0000A0070000}"/>
    <cellStyle name="60% - Акцент1 4" xfId="1909" xr:uid="{00000000-0005-0000-0000-0000A1070000}"/>
    <cellStyle name="60% - Акцент1 40" xfId="1813" xr:uid="{00000000-0005-0000-0000-0000A2070000}"/>
    <cellStyle name="60% - Акцент1 5" xfId="1901" xr:uid="{00000000-0005-0000-0000-0000A3070000}"/>
    <cellStyle name="60% - Акцент1 6" xfId="1946" xr:uid="{00000000-0005-0000-0000-0000A4070000}"/>
    <cellStyle name="60% - Акцент1 7" xfId="1977" xr:uid="{00000000-0005-0000-0000-0000A5070000}"/>
    <cellStyle name="60% - Акцент1 8" xfId="1999" xr:uid="{00000000-0005-0000-0000-0000A6070000}"/>
    <cellStyle name="60% - Акцент1 9" xfId="2035" xr:uid="{00000000-0005-0000-0000-0000A7070000}"/>
    <cellStyle name="60% — акцент2" xfId="46" builtinId="36" customBuiltin="1"/>
    <cellStyle name="60% - Акцент2 10" xfId="2077" xr:uid="{00000000-0005-0000-0000-0000A9070000}"/>
    <cellStyle name="60% - Акцент2 11" xfId="2248" xr:uid="{00000000-0005-0000-0000-0000AA070000}"/>
    <cellStyle name="60% - Акцент2 12" xfId="2249" xr:uid="{00000000-0005-0000-0000-0000AB070000}"/>
    <cellStyle name="60% - Акцент2 13" xfId="2250" xr:uid="{00000000-0005-0000-0000-0000AC070000}"/>
    <cellStyle name="60% - Акцент2 14" xfId="2251" xr:uid="{00000000-0005-0000-0000-0000AD070000}"/>
    <cellStyle name="60% - Акцент2 15" xfId="2509" xr:uid="{00000000-0005-0000-0000-0000AE070000}"/>
    <cellStyle name="60% - Акцент2 16" xfId="2510" xr:uid="{00000000-0005-0000-0000-0000AF070000}"/>
    <cellStyle name="60% - Акцент2 17" xfId="2511" xr:uid="{00000000-0005-0000-0000-0000B0070000}"/>
    <cellStyle name="60% - Акцент2 18" xfId="2512" xr:uid="{00000000-0005-0000-0000-0000B1070000}"/>
    <cellStyle name="60% - Акцент2 19" xfId="2513" xr:uid="{00000000-0005-0000-0000-0000B2070000}"/>
    <cellStyle name="60% - Акцент2 2" xfId="81" xr:uid="{00000000-0005-0000-0000-0000B3070000}"/>
    <cellStyle name="60% — акцент2 2" xfId="1621" xr:uid="{00000000-0005-0000-0000-0000B4070000}"/>
    <cellStyle name="60% - Акцент2 2 2" xfId="151" xr:uid="{00000000-0005-0000-0000-0000B5070000}"/>
    <cellStyle name="60% - Акцент2 2 2 2" xfId="2252" xr:uid="{00000000-0005-0000-0000-0000B6070000}"/>
    <cellStyle name="60% - Акцент2 2 2 3" xfId="2514" xr:uid="{00000000-0005-0000-0000-0000B7070000}"/>
    <cellStyle name="60% - Акцент2 2 2 4" xfId="2111" xr:uid="{00000000-0005-0000-0000-0000B8070000}"/>
    <cellStyle name="60% - Акцент2 2 2 5" xfId="1139" xr:uid="{00000000-0005-0000-0000-0000B9070000}"/>
    <cellStyle name="60% - Акцент2 2 3" xfId="1851" xr:uid="{00000000-0005-0000-0000-0000BA070000}"/>
    <cellStyle name="60% - Акцент2 2 4" xfId="5104" xr:uid="{00000000-0005-0000-0000-0000BB070000}"/>
    <cellStyle name="60% - Акцент2 2 5" xfId="5114" xr:uid="{00000000-0005-0000-0000-0000BC070000}"/>
    <cellStyle name="60% - Акцент2 2 6" xfId="5103" xr:uid="{00000000-0005-0000-0000-0000BD070000}"/>
    <cellStyle name="60% - Акцент2 2 7" xfId="1590" xr:uid="{00000000-0005-0000-0000-0000BE070000}"/>
    <cellStyle name="60% - Акцент2 20" xfId="2515" xr:uid="{00000000-0005-0000-0000-0000BF070000}"/>
    <cellStyle name="60% - Акцент2 21" xfId="2516" xr:uid="{00000000-0005-0000-0000-0000C0070000}"/>
    <cellStyle name="60% - Акцент2 22" xfId="2517" xr:uid="{00000000-0005-0000-0000-0000C1070000}"/>
    <cellStyle name="60% - Акцент2 23" xfId="2518" xr:uid="{00000000-0005-0000-0000-0000C2070000}"/>
    <cellStyle name="60% - Акцент2 24" xfId="2791" xr:uid="{00000000-0005-0000-0000-0000C3070000}"/>
    <cellStyle name="60% - Акцент2 25" xfId="2821" xr:uid="{00000000-0005-0000-0000-0000C4070000}"/>
    <cellStyle name="60% - Акцент2 26" xfId="2929" xr:uid="{00000000-0005-0000-0000-0000C5070000}"/>
    <cellStyle name="60% - Акцент2 27" xfId="2959" xr:uid="{00000000-0005-0000-0000-0000C6070000}"/>
    <cellStyle name="60% - Акцент2 28" xfId="2980" xr:uid="{00000000-0005-0000-0000-0000C7070000}"/>
    <cellStyle name="60% - Акцент2 29" xfId="3016" xr:uid="{00000000-0005-0000-0000-0000C8070000}"/>
    <cellStyle name="60% - Акцент2 3" xfId="1886" xr:uid="{00000000-0005-0000-0000-0000C9070000}"/>
    <cellStyle name="60% — акцент2 3" xfId="1620" xr:uid="{00000000-0005-0000-0000-0000CA070000}"/>
    <cellStyle name="60% - Акцент2 30" xfId="3029" xr:uid="{00000000-0005-0000-0000-0000CB070000}"/>
    <cellStyle name="60% - Акцент2 31" xfId="3006" xr:uid="{00000000-0005-0000-0000-0000CC070000}"/>
    <cellStyle name="60% - Акцент2 32" xfId="3031" xr:uid="{00000000-0005-0000-0000-0000CD070000}"/>
    <cellStyle name="60% - Акцент2 33" xfId="2860" xr:uid="{00000000-0005-0000-0000-0000CE070000}"/>
    <cellStyle name="60% - Акцент2 34" xfId="3062" xr:uid="{00000000-0005-0000-0000-0000CF070000}"/>
    <cellStyle name="60% - Акцент2 35" xfId="3192" xr:uid="{00000000-0005-0000-0000-0000D0070000}"/>
    <cellStyle name="60% - Акцент2 36" xfId="3256" xr:uid="{00000000-0005-0000-0000-0000D1070000}"/>
    <cellStyle name="60% - Акцент2 37" xfId="3514" xr:uid="{00000000-0005-0000-0000-0000D2070000}"/>
    <cellStyle name="60% - Акцент2 38" xfId="3550" xr:uid="{00000000-0005-0000-0000-0000D3070000}"/>
    <cellStyle name="60% - Акцент2 39" xfId="4080" xr:uid="{00000000-0005-0000-0000-0000D4070000}"/>
    <cellStyle name="60% - Акцент2 4" xfId="1911" xr:uid="{00000000-0005-0000-0000-0000D5070000}"/>
    <cellStyle name="60% - Акцент2 40" xfId="1817" xr:uid="{00000000-0005-0000-0000-0000D6070000}"/>
    <cellStyle name="60% - Акцент2 5" xfId="1941" xr:uid="{00000000-0005-0000-0000-0000D7070000}"/>
    <cellStyle name="60% - Акцент2 6" xfId="1936" xr:uid="{00000000-0005-0000-0000-0000D8070000}"/>
    <cellStyle name="60% - Акцент2 7" xfId="1981" xr:uid="{00000000-0005-0000-0000-0000D9070000}"/>
    <cellStyle name="60% - Акцент2 8" xfId="2004" xr:uid="{00000000-0005-0000-0000-0000DA070000}"/>
    <cellStyle name="60% - Акцент2 9" xfId="2038" xr:uid="{00000000-0005-0000-0000-0000DB070000}"/>
    <cellStyle name="60% — акцент3" xfId="50" builtinId="40" customBuiltin="1"/>
    <cellStyle name="60% - Акцент3 10" xfId="2079" xr:uid="{00000000-0005-0000-0000-0000DD070000}"/>
    <cellStyle name="60% - Акцент3 11" xfId="2253" xr:uid="{00000000-0005-0000-0000-0000DE070000}"/>
    <cellStyle name="60% - Акцент3 12" xfId="2254" xr:uid="{00000000-0005-0000-0000-0000DF070000}"/>
    <cellStyle name="60% - Акцент3 13" xfId="2255" xr:uid="{00000000-0005-0000-0000-0000E0070000}"/>
    <cellStyle name="60% - Акцент3 14" xfId="2256" xr:uid="{00000000-0005-0000-0000-0000E1070000}"/>
    <cellStyle name="60% - Акцент3 15" xfId="2519" xr:uid="{00000000-0005-0000-0000-0000E2070000}"/>
    <cellStyle name="60% - Акцент3 16" xfId="2520" xr:uid="{00000000-0005-0000-0000-0000E3070000}"/>
    <cellStyle name="60% - Акцент3 17" xfId="2521" xr:uid="{00000000-0005-0000-0000-0000E4070000}"/>
    <cellStyle name="60% - Акцент3 18" xfId="2522" xr:uid="{00000000-0005-0000-0000-0000E5070000}"/>
    <cellStyle name="60% - Акцент3 19" xfId="2523" xr:uid="{00000000-0005-0000-0000-0000E6070000}"/>
    <cellStyle name="60% - Акцент3 2" xfId="82" xr:uid="{00000000-0005-0000-0000-0000E7070000}"/>
    <cellStyle name="60% — акцент3 2" xfId="1623" xr:uid="{00000000-0005-0000-0000-0000E8070000}"/>
    <cellStyle name="60% - Акцент3 2 10" xfId="8363" xr:uid="{00000000-0005-0000-0000-0000E9070000}"/>
    <cellStyle name="60% - Акцент3 2 2" xfId="117" xr:uid="{00000000-0005-0000-0000-0000EA070000}"/>
    <cellStyle name="60% - Акцент3 2 2 2" xfId="2257" xr:uid="{00000000-0005-0000-0000-0000EB070000}"/>
    <cellStyle name="60% - Акцент3 2 2 3" xfId="2524" xr:uid="{00000000-0005-0000-0000-0000EC070000}"/>
    <cellStyle name="60% - Акцент3 2 2 4" xfId="2112" xr:uid="{00000000-0005-0000-0000-0000ED070000}"/>
    <cellStyle name="60% - Акцент3 2 2 5" xfId="1140" xr:uid="{00000000-0005-0000-0000-0000EE070000}"/>
    <cellStyle name="60% - Акцент3 2 3" xfId="1870" xr:uid="{00000000-0005-0000-0000-0000EF070000}"/>
    <cellStyle name="60% - Акцент3 2 4" xfId="5106" xr:uid="{00000000-0005-0000-0000-0000F0070000}"/>
    <cellStyle name="60% - Акцент3 2 5" xfId="5113" xr:uid="{00000000-0005-0000-0000-0000F1070000}"/>
    <cellStyle name="60% - Акцент3 2 6" xfId="5105" xr:uid="{00000000-0005-0000-0000-0000F2070000}"/>
    <cellStyle name="60% - Акцент3 2 7" xfId="1618" xr:uid="{00000000-0005-0000-0000-0000F3070000}"/>
    <cellStyle name="60% - Акцент3 2 8" xfId="8609" xr:uid="{00000000-0005-0000-0000-0000F4070000}"/>
    <cellStyle name="60% - Акцент3 2 9" xfId="8857" xr:uid="{00000000-0005-0000-0000-0000F5070000}"/>
    <cellStyle name="60% - Акцент3 20" xfId="2525" xr:uid="{00000000-0005-0000-0000-0000F6070000}"/>
    <cellStyle name="60% - Акцент3 21" xfId="2526" xr:uid="{00000000-0005-0000-0000-0000F7070000}"/>
    <cellStyle name="60% - Акцент3 22" xfId="2527" xr:uid="{00000000-0005-0000-0000-0000F8070000}"/>
    <cellStyle name="60% - Акцент3 23" xfId="2528" xr:uid="{00000000-0005-0000-0000-0000F9070000}"/>
    <cellStyle name="60% - Акцент3 24" xfId="2790" xr:uid="{00000000-0005-0000-0000-0000FA070000}"/>
    <cellStyle name="60% - Акцент3 25" xfId="2825" xr:uid="{00000000-0005-0000-0000-0000FB070000}"/>
    <cellStyle name="60% - Акцент3 26" xfId="2932" xr:uid="{00000000-0005-0000-0000-0000FC070000}"/>
    <cellStyle name="60% - Акцент3 27" xfId="2962" xr:uid="{00000000-0005-0000-0000-0000FD070000}"/>
    <cellStyle name="60% - Акцент3 28" xfId="2956" xr:uid="{00000000-0005-0000-0000-0000FE070000}"/>
    <cellStyle name="60% - Акцент3 29" xfId="2965" xr:uid="{00000000-0005-0000-0000-0000FF070000}"/>
    <cellStyle name="60% - Акцент3 3" xfId="155" xr:uid="{00000000-0005-0000-0000-000000080000}"/>
    <cellStyle name="60% — акцент3 3" xfId="1622" xr:uid="{00000000-0005-0000-0000-000001080000}"/>
    <cellStyle name="60% - Акцент3 3 2" xfId="1889" xr:uid="{00000000-0005-0000-0000-000002080000}"/>
    <cellStyle name="60% - Акцент3 30" xfId="2968" xr:uid="{00000000-0005-0000-0000-000003080000}"/>
    <cellStyle name="60% - Акцент3 31" xfId="2958" xr:uid="{00000000-0005-0000-0000-000004080000}"/>
    <cellStyle name="60% - Акцент3 32" xfId="2922" xr:uid="{00000000-0005-0000-0000-000005080000}"/>
    <cellStyle name="60% - Акцент3 33" xfId="2894" xr:uid="{00000000-0005-0000-0000-000006080000}"/>
    <cellStyle name="60% - Акцент3 34" xfId="3066" xr:uid="{00000000-0005-0000-0000-000007080000}"/>
    <cellStyle name="60% - Акцент3 35" xfId="3195" xr:uid="{00000000-0005-0000-0000-000008080000}"/>
    <cellStyle name="60% - Акцент3 36" xfId="3260" xr:uid="{00000000-0005-0000-0000-000009080000}"/>
    <cellStyle name="60% - Акцент3 37" xfId="3515" xr:uid="{00000000-0005-0000-0000-00000A080000}"/>
    <cellStyle name="60% - Акцент3 38" xfId="3554" xr:uid="{00000000-0005-0000-0000-00000B080000}"/>
    <cellStyle name="60% - Акцент3 39" xfId="4084" xr:uid="{00000000-0005-0000-0000-00000C080000}"/>
    <cellStyle name="60% - Акцент3 4" xfId="1915" xr:uid="{00000000-0005-0000-0000-00000D080000}"/>
    <cellStyle name="60% - Акцент3 40" xfId="1821" xr:uid="{00000000-0005-0000-0000-00000E080000}"/>
    <cellStyle name="60% - Акцент3 5" xfId="1930" xr:uid="{00000000-0005-0000-0000-00000F080000}"/>
    <cellStyle name="60% - Акцент3 6" xfId="1950" xr:uid="{00000000-0005-0000-0000-000010080000}"/>
    <cellStyle name="60% - Акцент3 7" xfId="1985" xr:uid="{00000000-0005-0000-0000-000011080000}"/>
    <cellStyle name="60% - Акцент3 8" xfId="2007" xr:uid="{00000000-0005-0000-0000-000012080000}"/>
    <cellStyle name="60% - Акцент3 9" xfId="2042" xr:uid="{00000000-0005-0000-0000-000013080000}"/>
    <cellStyle name="60% — акцент4" xfId="54" builtinId="44" customBuiltin="1"/>
    <cellStyle name="60% - Акцент4 10" xfId="2082" xr:uid="{00000000-0005-0000-0000-000015080000}"/>
    <cellStyle name="60% - Акцент4 11" xfId="2258" xr:uid="{00000000-0005-0000-0000-000016080000}"/>
    <cellStyle name="60% - Акцент4 12" xfId="2259" xr:uid="{00000000-0005-0000-0000-000017080000}"/>
    <cellStyle name="60% - Акцент4 13" xfId="2260" xr:uid="{00000000-0005-0000-0000-000018080000}"/>
    <cellStyle name="60% - Акцент4 14" xfId="2261" xr:uid="{00000000-0005-0000-0000-000019080000}"/>
    <cellStyle name="60% - Акцент4 15" xfId="2529" xr:uid="{00000000-0005-0000-0000-00001A080000}"/>
    <cellStyle name="60% - Акцент4 16" xfId="2530" xr:uid="{00000000-0005-0000-0000-00001B080000}"/>
    <cellStyle name="60% - Акцент4 17" xfId="2531" xr:uid="{00000000-0005-0000-0000-00001C080000}"/>
    <cellStyle name="60% - Акцент4 18" xfId="2532" xr:uid="{00000000-0005-0000-0000-00001D080000}"/>
    <cellStyle name="60% - Акцент4 19" xfId="2533" xr:uid="{00000000-0005-0000-0000-00001E080000}"/>
    <cellStyle name="60% - Акцент4 2" xfId="83" xr:uid="{00000000-0005-0000-0000-00001F080000}"/>
    <cellStyle name="60% — акцент4 2" xfId="1626" xr:uid="{00000000-0005-0000-0000-000020080000}"/>
    <cellStyle name="60% - Акцент4 2 10" xfId="8381" xr:uid="{00000000-0005-0000-0000-000021080000}"/>
    <cellStyle name="60% - Акцент4 2 2" xfId="118" xr:uid="{00000000-0005-0000-0000-000022080000}"/>
    <cellStyle name="60% - Акцент4 2 2 2" xfId="2262" xr:uid="{00000000-0005-0000-0000-000023080000}"/>
    <cellStyle name="60% - Акцент4 2 2 3" xfId="2534" xr:uid="{00000000-0005-0000-0000-000024080000}"/>
    <cellStyle name="60% - Акцент4 2 2 4" xfId="2113" xr:uid="{00000000-0005-0000-0000-000025080000}"/>
    <cellStyle name="60% - Акцент4 2 2 5" xfId="1141" xr:uid="{00000000-0005-0000-0000-000026080000}"/>
    <cellStyle name="60% - Акцент4 2 3" xfId="1865" xr:uid="{00000000-0005-0000-0000-000027080000}"/>
    <cellStyle name="60% - Акцент4 2 4" xfId="5108" xr:uid="{00000000-0005-0000-0000-000028080000}"/>
    <cellStyle name="60% - Акцент4 2 5" xfId="5112" xr:uid="{00000000-0005-0000-0000-000029080000}"/>
    <cellStyle name="60% - Акцент4 2 6" xfId="5107" xr:uid="{00000000-0005-0000-0000-00002A080000}"/>
    <cellStyle name="60% - Акцент4 2 7" xfId="1616" xr:uid="{00000000-0005-0000-0000-00002B080000}"/>
    <cellStyle name="60% - Акцент4 2 8" xfId="8610" xr:uid="{00000000-0005-0000-0000-00002C080000}"/>
    <cellStyle name="60% - Акцент4 2 9" xfId="8858" xr:uid="{00000000-0005-0000-0000-00002D080000}"/>
    <cellStyle name="60% - Акцент4 20" xfId="2535" xr:uid="{00000000-0005-0000-0000-00002E080000}"/>
    <cellStyle name="60% - Акцент4 21" xfId="2536" xr:uid="{00000000-0005-0000-0000-00002F080000}"/>
    <cellStyle name="60% - Акцент4 22" xfId="2537" xr:uid="{00000000-0005-0000-0000-000030080000}"/>
    <cellStyle name="60% - Акцент4 23" xfId="2538" xr:uid="{00000000-0005-0000-0000-000031080000}"/>
    <cellStyle name="60% - Акцент4 24" xfId="2788" xr:uid="{00000000-0005-0000-0000-000032080000}"/>
    <cellStyle name="60% - Акцент4 25" xfId="2829" xr:uid="{00000000-0005-0000-0000-000033080000}"/>
    <cellStyle name="60% - Акцент4 26" xfId="2935" xr:uid="{00000000-0005-0000-0000-000034080000}"/>
    <cellStyle name="60% - Акцент4 27" xfId="2991" xr:uid="{00000000-0005-0000-0000-000035080000}"/>
    <cellStyle name="60% - Акцент4 28" xfId="3005" xr:uid="{00000000-0005-0000-0000-000036080000}"/>
    <cellStyle name="60% - Акцент4 29" xfId="3008" xr:uid="{00000000-0005-0000-0000-000037080000}"/>
    <cellStyle name="60% - Акцент4 3" xfId="159" xr:uid="{00000000-0005-0000-0000-000038080000}"/>
    <cellStyle name="60% — акцент4 3" xfId="1624" xr:uid="{00000000-0005-0000-0000-000039080000}"/>
    <cellStyle name="60% - Акцент4 3 2" xfId="1892" xr:uid="{00000000-0005-0000-0000-00003A080000}"/>
    <cellStyle name="60% - Акцент4 30" xfId="2926" xr:uid="{00000000-0005-0000-0000-00003B080000}"/>
    <cellStyle name="60% - Акцент4 31" xfId="3002" xr:uid="{00000000-0005-0000-0000-00003C080000}"/>
    <cellStyle name="60% - Акцент4 32" xfId="2856" xr:uid="{00000000-0005-0000-0000-00003D080000}"/>
    <cellStyle name="60% - Акцент4 33" xfId="2842" xr:uid="{00000000-0005-0000-0000-00003E080000}"/>
    <cellStyle name="60% - Акцент4 34" xfId="3070" xr:uid="{00000000-0005-0000-0000-00003F080000}"/>
    <cellStyle name="60% - Акцент4 35" xfId="3198" xr:uid="{00000000-0005-0000-0000-000040080000}"/>
    <cellStyle name="60% - Акцент4 36" xfId="3263" xr:uid="{00000000-0005-0000-0000-000041080000}"/>
    <cellStyle name="60% - Акцент4 37" xfId="3517" xr:uid="{00000000-0005-0000-0000-000042080000}"/>
    <cellStyle name="60% - Акцент4 38" xfId="3558" xr:uid="{00000000-0005-0000-0000-000043080000}"/>
    <cellStyle name="60% - Акцент4 39" xfId="4088" xr:uid="{00000000-0005-0000-0000-000044080000}"/>
    <cellStyle name="60% - Акцент4 4" xfId="1914" xr:uid="{00000000-0005-0000-0000-000045080000}"/>
    <cellStyle name="60% - Акцент4 40" xfId="1825" xr:uid="{00000000-0005-0000-0000-000046080000}"/>
    <cellStyle name="60% - Акцент4 5" xfId="1904" xr:uid="{00000000-0005-0000-0000-000047080000}"/>
    <cellStyle name="60% - Акцент4 6" xfId="1945" xr:uid="{00000000-0005-0000-0000-000048080000}"/>
    <cellStyle name="60% - Акцент4 7" xfId="1989" xr:uid="{00000000-0005-0000-0000-000049080000}"/>
    <cellStyle name="60% - Акцент4 8" xfId="2010" xr:uid="{00000000-0005-0000-0000-00004A080000}"/>
    <cellStyle name="60% - Акцент4 9" xfId="2045" xr:uid="{00000000-0005-0000-0000-00004B080000}"/>
    <cellStyle name="60% — акцент5" xfId="58" builtinId="48" customBuiltin="1"/>
    <cellStyle name="60% - Акцент5 10" xfId="2086" xr:uid="{00000000-0005-0000-0000-00004D080000}"/>
    <cellStyle name="60% - Акцент5 11" xfId="2263" xr:uid="{00000000-0005-0000-0000-00004E080000}"/>
    <cellStyle name="60% - Акцент5 12" xfId="2264" xr:uid="{00000000-0005-0000-0000-00004F080000}"/>
    <cellStyle name="60% - Акцент5 13" xfId="2265" xr:uid="{00000000-0005-0000-0000-000050080000}"/>
    <cellStyle name="60% - Акцент5 14" xfId="2266" xr:uid="{00000000-0005-0000-0000-000051080000}"/>
    <cellStyle name="60% - Акцент5 15" xfId="2539" xr:uid="{00000000-0005-0000-0000-000052080000}"/>
    <cellStyle name="60% - Акцент5 16" xfId="2540" xr:uid="{00000000-0005-0000-0000-000053080000}"/>
    <cellStyle name="60% - Акцент5 17" xfId="2541" xr:uid="{00000000-0005-0000-0000-000054080000}"/>
    <cellStyle name="60% - Акцент5 18" xfId="2542" xr:uid="{00000000-0005-0000-0000-000055080000}"/>
    <cellStyle name="60% - Акцент5 19" xfId="2543" xr:uid="{00000000-0005-0000-0000-000056080000}"/>
    <cellStyle name="60% - Акцент5 2" xfId="84" xr:uid="{00000000-0005-0000-0000-000057080000}"/>
    <cellStyle name="60% — акцент5 2" xfId="1627" xr:uid="{00000000-0005-0000-0000-000058080000}"/>
    <cellStyle name="60% - Акцент5 2 2" xfId="163" xr:uid="{00000000-0005-0000-0000-000059080000}"/>
    <cellStyle name="60% - Акцент5 2 2 2" xfId="2267" xr:uid="{00000000-0005-0000-0000-00005A080000}"/>
    <cellStyle name="60% - Акцент5 2 2 3" xfId="2544" xr:uid="{00000000-0005-0000-0000-00005B080000}"/>
    <cellStyle name="60% - Акцент5 2 2 4" xfId="2114" xr:uid="{00000000-0005-0000-0000-00005C080000}"/>
    <cellStyle name="60% - Акцент5 2 2 5" xfId="1142" xr:uid="{00000000-0005-0000-0000-00005D080000}"/>
    <cellStyle name="60% - Акцент5 2 3" xfId="1873" xr:uid="{00000000-0005-0000-0000-00005E080000}"/>
    <cellStyle name="60% - Акцент5 20" xfId="2545" xr:uid="{00000000-0005-0000-0000-00005F080000}"/>
    <cellStyle name="60% - Акцент5 21" xfId="2546" xr:uid="{00000000-0005-0000-0000-000060080000}"/>
    <cellStyle name="60% - Акцент5 22" xfId="2547" xr:uid="{00000000-0005-0000-0000-000061080000}"/>
    <cellStyle name="60% - Акцент5 23" xfId="2548" xr:uid="{00000000-0005-0000-0000-000062080000}"/>
    <cellStyle name="60% - Акцент5 24" xfId="2785" xr:uid="{00000000-0005-0000-0000-000063080000}"/>
    <cellStyle name="60% - Акцент5 25" xfId="2833" xr:uid="{00000000-0005-0000-0000-000064080000}"/>
    <cellStyle name="60% - Акцент5 26" xfId="2938" xr:uid="{00000000-0005-0000-0000-000065080000}"/>
    <cellStyle name="60% - Акцент5 27" xfId="2990" xr:uid="{00000000-0005-0000-0000-000066080000}"/>
    <cellStyle name="60% - Акцент5 28" xfId="2966" xr:uid="{00000000-0005-0000-0000-000067080000}"/>
    <cellStyle name="60% - Акцент5 29" xfId="2955" xr:uid="{00000000-0005-0000-0000-000068080000}"/>
    <cellStyle name="60% - Акцент5 3" xfId="1895" xr:uid="{00000000-0005-0000-0000-000069080000}"/>
    <cellStyle name="60% - Акцент5 30" xfId="3013" xr:uid="{00000000-0005-0000-0000-00006A080000}"/>
    <cellStyle name="60% - Акцент5 31" xfId="2970" xr:uid="{00000000-0005-0000-0000-00006B080000}"/>
    <cellStyle name="60% - Акцент5 32" xfId="2850" xr:uid="{00000000-0005-0000-0000-00006C080000}"/>
    <cellStyle name="60% - Акцент5 33" xfId="2858" xr:uid="{00000000-0005-0000-0000-00006D080000}"/>
    <cellStyle name="60% - Акцент5 34" xfId="3074" xr:uid="{00000000-0005-0000-0000-00006E080000}"/>
    <cellStyle name="60% - Акцент5 35" xfId="3201" xr:uid="{00000000-0005-0000-0000-00006F080000}"/>
    <cellStyle name="60% - Акцент5 36" xfId="3265" xr:uid="{00000000-0005-0000-0000-000070080000}"/>
    <cellStyle name="60% - Акцент5 37" xfId="3520" xr:uid="{00000000-0005-0000-0000-000071080000}"/>
    <cellStyle name="60% - Акцент5 38" xfId="3562" xr:uid="{00000000-0005-0000-0000-000072080000}"/>
    <cellStyle name="60% - Акцент5 39" xfId="4092" xr:uid="{00000000-0005-0000-0000-000073080000}"/>
    <cellStyle name="60% - Акцент5 4" xfId="1919" xr:uid="{00000000-0005-0000-0000-000074080000}"/>
    <cellStyle name="60% - Акцент5 40" xfId="1829" xr:uid="{00000000-0005-0000-0000-000075080000}"/>
    <cellStyle name="60% - Акцент5 5" xfId="1938" xr:uid="{00000000-0005-0000-0000-000076080000}"/>
    <cellStyle name="60% - Акцент5 6" xfId="1944" xr:uid="{00000000-0005-0000-0000-000077080000}"/>
    <cellStyle name="60% - Акцент5 7" xfId="1993" xr:uid="{00000000-0005-0000-0000-000078080000}"/>
    <cellStyle name="60% - Акцент5 8" xfId="2013" xr:uid="{00000000-0005-0000-0000-000079080000}"/>
    <cellStyle name="60% - Акцент5 9" xfId="2047" xr:uid="{00000000-0005-0000-0000-00007A080000}"/>
    <cellStyle name="60% — акцент6" xfId="62" builtinId="52" customBuiltin="1"/>
    <cellStyle name="60% - Акцент6 10" xfId="2090" xr:uid="{00000000-0005-0000-0000-00007C080000}"/>
    <cellStyle name="60% - Акцент6 11" xfId="2268" xr:uid="{00000000-0005-0000-0000-00007D080000}"/>
    <cellStyle name="60% - Акцент6 12" xfId="2269" xr:uid="{00000000-0005-0000-0000-00007E080000}"/>
    <cellStyle name="60% - Акцент6 13" xfId="2270" xr:uid="{00000000-0005-0000-0000-00007F080000}"/>
    <cellStyle name="60% - Акцент6 14" xfId="2271" xr:uid="{00000000-0005-0000-0000-000080080000}"/>
    <cellStyle name="60% - Акцент6 15" xfId="2549" xr:uid="{00000000-0005-0000-0000-000081080000}"/>
    <cellStyle name="60% - Акцент6 16" xfId="2550" xr:uid="{00000000-0005-0000-0000-000082080000}"/>
    <cellStyle name="60% - Акцент6 17" xfId="2551" xr:uid="{00000000-0005-0000-0000-000083080000}"/>
    <cellStyle name="60% - Акцент6 18" xfId="2552" xr:uid="{00000000-0005-0000-0000-000084080000}"/>
    <cellStyle name="60% - Акцент6 19" xfId="2553" xr:uid="{00000000-0005-0000-0000-000085080000}"/>
    <cellStyle name="60% - Акцент6 2" xfId="85" xr:uid="{00000000-0005-0000-0000-000086080000}"/>
    <cellStyle name="60% — акцент6 2" xfId="1629" xr:uid="{00000000-0005-0000-0000-000087080000}"/>
    <cellStyle name="60% - Акцент6 2 10" xfId="8388" xr:uid="{00000000-0005-0000-0000-000088080000}"/>
    <cellStyle name="60% - Акцент6 2 2" xfId="119" xr:uid="{00000000-0005-0000-0000-000089080000}"/>
    <cellStyle name="60% - Акцент6 2 2 2" xfId="2272" xr:uid="{00000000-0005-0000-0000-00008A080000}"/>
    <cellStyle name="60% - Акцент6 2 2 3" xfId="2554" xr:uid="{00000000-0005-0000-0000-00008B080000}"/>
    <cellStyle name="60% - Акцент6 2 2 4" xfId="2115" xr:uid="{00000000-0005-0000-0000-00008C080000}"/>
    <cellStyle name="60% - Акцент6 2 2 5" xfId="1143" xr:uid="{00000000-0005-0000-0000-00008D080000}"/>
    <cellStyle name="60% - Акцент6 2 3" xfId="1877" xr:uid="{00000000-0005-0000-0000-00008E080000}"/>
    <cellStyle name="60% - Акцент6 2 4" xfId="5110" xr:uid="{00000000-0005-0000-0000-00008F080000}"/>
    <cellStyle name="60% - Акцент6 2 5" xfId="5111" xr:uid="{00000000-0005-0000-0000-000090080000}"/>
    <cellStyle name="60% - Акцент6 2 6" xfId="5109" xr:uid="{00000000-0005-0000-0000-000091080000}"/>
    <cellStyle name="60% - Акцент6 2 7" xfId="1614" xr:uid="{00000000-0005-0000-0000-000092080000}"/>
    <cellStyle name="60% - Акцент6 2 8" xfId="8611" xr:uid="{00000000-0005-0000-0000-000093080000}"/>
    <cellStyle name="60% - Акцент6 2 9" xfId="8861" xr:uid="{00000000-0005-0000-0000-000094080000}"/>
    <cellStyle name="60% - Акцент6 20" xfId="2555" xr:uid="{00000000-0005-0000-0000-000095080000}"/>
    <cellStyle name="60% - Акцент6 21" xfId="2556" xr:uid="{00000000-0005-0000-0000-000096080000}"/>
    <cellStyle name="60% - Акцент6 22" xfId="2557" xr:uid="{00000000-0005-0000-0000-000097080000}"/>
    <cellStyle name="60% - Акцент6 23" xfId="2558" xr:uid="{00000000-0005-0000-0000-000098080000}"/>
    <cellStyle name="60% - Акцент6 24" xfId="2782" xr:uid="{00000000-0005-0000-0000-000099080000}"/>
    <cellStyle name="60% - Акцент6 25" xfId="2837" xr:uid="{00000000-0005-0000-0000-00009A080000}"/>
    <cellStyle name="60% - Акцент6 26" xfId="2941" xr:uid="{00000000-0005-0000-0000-00009B080000}"/>
    <cellStyle name="60% - Акцент6 27" xfId="3017" xr:uid="{00000000-0005-0000-0000-00009C080000}"/>
    <cellStyle name="60% - Акцент6 28" xfId="2951" xr:uid="{00000000-0005-0000-0000-00009D080000}"/>
    <cellStyle name="60% - Акцент6 29" xfId="3001" xr:uid="{00000000-0005-0000-0000-00009E080000}"/>
    <cellStyle name="60% - Акцент6 3" xfId="167" xr:uid="{00000000-0005-0000-0000-00009F080000}"/>
    <cellStyle name="60% — акцент6 3" xfId="1628" xr:uid="{00000000-0005-0000-0000-0000A0080000}"/>
    <cellStyle name="60% - Акцент6 3 2" xfId="1898" xr:uid="{00000000-0005-0000-0000-0000A1080000}"/>
    <cellStyle name="60% - Акцент6 30" xfId="3026" xr:uid="{00000000-0005-0000-0000-0000A2080000}"/>
    <cellStyle name="60% - Акцент6 31" xfId="3014" xr:uid="{00000000-0005-0000-0000-0000A3080000}"/>
    <cellStyle name="60% - Акцент6 32" xfId="2867" xr:uid="{00000000-0005-0000-0000-0000A4080000}"/>
    <cellStyle name="60% - Акцент6 33" xfId="2921" xr:uid="{00000000-0005-0000-0000-0000A5080000}"/>
    <cellStyle name="60% - Акцент6 34" xfId="3078" xr:uid="{00000000-0005-0000-0000-0000A6080000}"/>
    <cellStyle name="60% - Акцент6 35" xfId="3204" xr:uid="{00000000-0005-0000-0000-0000A7080000}"/>
    <cellStyle name="60% - Акцент6 36" xfId="3267" xr:uid="{00000000-0005-0000-0000-0000A8080000}"/>
    <cellStyle name="60% - Акцент6 37" xfId="3523" xr:uid="{00000000-0005-0000-0000-0000A9080000}"/>
    <cellStyle name="60% - Акцент6 38" xfId="3566" xr:uid="{00000000-0005-0000-0000-0000AA080000}"/>
    <cellStyle name="60% - Акцент6 39" xfId="4096" xr:uid="{00000000-0005-0000-0000-0000AB080000}"/>
    <cellStyle name="60% - Акцент6 4" xfId="1922" xr:uid="{00000000-0005-0000-0000-0000AC080000}"/>
    <cellStyle name="60% - Акцент6 40" xfId="1833" xr:uid="{00000000-0005-0000-0000-0000AD080000}"/>
    <cellStyle name="60% - Акцент6 5" xfId="1932" xr:uid="{00000000-0005-0000-0000-0000AE080000}"/>
    <cellStyle name="60% - Акцент6 6" xfId="1947" xr:uid="{00000000-0005-0000-0000-0000AF080000}"/>
    <cellStyle name="60% - Акцент6 7" xfId="1997" xr:uid="{00000000-0005-0000-0000-0000B0080000}"/>
    <cellStyle name="60% - Акцент6 8" xfId="2016" xr:uid="{00000000-0005-0000-0000-0000B1080000}"/>
    <cellStyle name="60% - Акцент6 9" xfId="2049" xr:uid="{00000000-0005-0000-0000-0000B2080000}"/>
    <cellStyle name="Accent1" xfId="1144" xr:uid="{00000000-0005-0000-0000-0000B3080000}"/>
    <cellStyle name="Accent2" xfId="1145" xr:uid="{00000000-0005-0000-0000-0000B4080000}"/>
    <cellStyle name="Accent3" xfId="1146" xr:uid="{00000000-0005-0000-0000-0000B5080000}"/>
    <cellStyle name="Accent4" xfId="1147" xr:uid="{00000000-0005-0000-0000-0000B6080000}"/>
    <cellStyle name="Accent5" xfId="1148" xr:uid="{00000000-0005-0000-0000-0000B7080000}"/>
    <cellStyle name="Accent6" xfId="1149" xr:uid="{00000000-0005-0000-0000-0000B8080000}"/>
    <cellStyle name="Bad" xfId="1150" xr:uid="{00000000-0005-0000-0000-0000B9080000}"/>
    <cellStyle name="Calculation" xfId="1151" xr:uid="{00000000-0005-0000-0000-0000BA080000}"/>
    <cellStyle name="Calculation 2" xfId="1290" xr:uid="{00000000-0005-0000-0000-0000BB080000}"/>
    <cellStyle name="Calculation 2 2" xfId="1482" xr:uid="{00000000-0005-0000-0000-0000BC080000}"/>
    <cellStyle name="Calculation 2 2 2" xfId="5353" xr:uid="{00000000-0005-0000-0000-0000BD080000}"/>
    <cellStyle name="Calculation 2 2 2 2" xfId="6019" xr:uid="{00000000-0005-0000-0000-0000BE080000}"/>
    <cellStyle name="Calculation 2 2 3" xfId="5666" xr:uid="{00000000-0005-0000-0000-0000BF080000}"/>
    <cellStyle name="Calculation 2 3" xfId="5206" xr:uid="{00000000-0005-0000-0000-0000C0080000}"/>
    <cellStyle name="Calculation 2 3 2" xfId="5885" xr:uid="{00000000-0005-0000-0000-0000C1080000}"/>
    <cellStyle name="Calculation 2 4" xfId="5506" xr:uid="{00000000-0005-0000-0000-0000C2080000}"/>
    <cellStyle name="Calculation 3" xfId="1277" xr:uid="{00000000-0005-0000-0000-0000C3080000}"/>
    <cellStyle name="Calculation 3 2" xfId="1469" xr:uid="{00000000-0005-0000-0000-0000C4080000}"/>
    <cellStyle name="Calculation 3 2 2" xfId="5340" xr:uid="{00000000-0005-0000-0000-0000C5080000}"/>
    <cellStyle name="Calculation 3 2 2 2" xfId="6007" xr:uid="{00000000-0005-0000-0000-0000C6080000}"/>
    <cellStyle name="Calculation 3 2 3" xfId="5654" xr:uid="{00000000-0005-0000-0000-0000C7080000}"/>
    <cellStyle name="Calculation 3 3" xfId="5194" xr:uid="{00000000-0005-0000-0000-0000C8080000}"/>
    <cellStyle name="Calculation 3 3 2" xfId="5873" xr:uid="{00000000-0005-0000-0000-0000C9080000}"/>
    <cellStyle name="Calculation 3 4" xfId="5494" xr:uid="{00000000-0005-0000-0000-0000CA080000}"/>
    <cellStyle name="Calculation 4" xfId="1282" xr:uid="{00000000-0005-0000-0000-0000CB080000}"/>
    <cellStyle name="Calculation 4 2" xfId="1474" xr:uid="{00000000-0005-0000-0000-0000CC080000}"/>
    <cellStyle name="Calculation 4 2 2" xfId="5345" xr:uid="{00000000-0005-0000-0000-0000CD080000}"/>
    <cellStyle name="Calculation 4 2 2 2" xfId="6011" xr:uid="{00000000-0005-0000-0000-0000CE080000}"/>
    <cellStyle name="Calculation 4 2 3" xfId="5658" xr:uid="{00000000-0005-0000-0000-0000CF080000}"/>
    <cellStyle name="Calculation 4 3" xfId="5198" xr:uid="{00000000-0005-0000-0000-0000D0080000}"/>
    <cellStyle name="Calculation 4 3 2" xfId="5877" xr:uid="{00000000-0005-0000-0000-0000D1080000}"/>
    <cellStyle name="Calculation 4 4" xfId="5498" xr:uid="{00000000-0005-0000-0000-0000D2080000}"/>
    <cellStyle name="Calculation 5" xfId="1243" xr:uid="{00000000-0005-0000-0000-0000D3080000}"/>
    <cellStyle name="Calculation 5 2" xfId="1434" xr:uid="{00000000-0005-0000-0000-0000D4080000}"/>
    <cellStyle name="Calculation 5 2 2" xfId="5307" xr:uid="{00000000-0005-0000-0000-0000D5080000}"/>
    <cellStyle name="Calculation 5 2 2 2" xfId="5976" xr:uid="{00000000-0005-0000-0000-0000D6080000}"/>
    <cellStyle name="Calculation 5 2 3" xfId="5621" xr:uid="{00000000-0005-0000-0000-0000D7080000}"/>
    <cellStyle name="Calculation 5 3" xfId="5165" xr:uid="{00000000-0005-0000-0000-0000D8080000}"/>
    <cellStyle name="Calculation 5 3 2" xfId="5844" xr:uid="{00000000-0005-0000-0000-0000D9080000}"/>
    <cellStyle name="Calculation 5 4" xfId="5461" xr:uid="{00000000-0005-0000-0000-0000DA080000}"/>
    <cellStyle name="Calculation 6" xfId="1350" xr:uid="{00000000-0005-0000-0000-0000DB080000}"/>
    <cellStyle name="Calculation 6 2" xfId="1542" xr:uid="{00000000-0005-0000-0000-0000DC080000}"/>
    <cellStyle name="Calculation 6 2 2" xfId="5412" xr:uid="{00000000-0005-0000-0000-0000DD080000}"/>
    <cellStyle name="Calculation 6 2 2 2" xfId="6070" xr:uid="{00000000-0005-0000-0000-0000DE080000}"/>
    <cellStyle name="Calculation 6 2 3" xfId="5718" xr:uid="{00000000-0005-0000-0000-0000DF080000}"/>
    <cellStyle name="Calculation 6 3" xfId="5254" xr:uid="{00000000-0005-0000-0000-0000E0080000}"/>
    <cellStyle name="Calculation 6 3 2" xfId="5933" xr:uid="{00000000-0005-0000-0000-0000E1080000}"/>
    <cellStyle name="Calculation 6 4" xfId="5558" xr:uid="{00000000-0005-0000-0000-0000E2080000}"/>
    <cellStyle name="Calculation 7" xfId="1256" xr:uid="{00000000-0005-0000-0000-0000E3080000}"/>
    <cellStyle name="Calculation 7 2" xfId="1447" xr:uid="{00000000-0005-0000-0000-0000E4080000}"/>
    <cellStyle name="Calculation 7 2 2" xfId="5320" xr:uid="{00000000-0005-0000-0000-0000E5080000}"/>
    <cellStyle name="Calculation 7 2 2 2" xfId="5988" xr:uid="{00000000-0005-0000-0000-0000E6080000}"/>
    <cellStyle name="Calculation 7 2 3" xfId="5633" xr:uid="{00000000-0005-0000-0000-0000E7080000}"/>
    <cellStyle name="Calculation 7 3" xfId="5176" xr:uid="{00000000-0005-0000-0000-0000E8080000}"/>
    <cellStyle name="Calculation 7 3 2" xfId="5855" xr:uid="{00000000-0005-0000-0000-0000E9080000}"/>
    <cellStyle name="Calculation 7 4" xfId="5473" xr:uid="{00000000-0005-0000-0000-0000EA080000}"/>
    <cellStyle name="Calculation 8" xfId="1212" xr:uid="{00000000-0005-0000-0000-0000EB080000}"/>
    <cellStyle name="Calculation 8 2" xfId="1403" xr:uid="{00000000-0005-0000-0000-0000EC080000}"/>
    <cellStyle name="Calculation 8 2 2" xfId="5277" xr:uid="{00000000-0005-0000-0000-0000ED080000}"/>
    <cellStyle name="Calculation 8 2 2 2" xfId="5950" xr:uid="{00000000-0005-0000-0000-0000EE080000}"/>
    <cellStyle name="Calculation 8 2 3" xfId="5595" xr:uid="{00000000-0005-0000-0000-0000EF080000}"/>
    <cellStyle name="Calculation 8 3" xfId="5139" xr:uid="{00000000-0005-0000-0000-0000F0080000}"/>
    <cellStyle name="Calculation 8 3 2" xfId="5819" xr:uid="{00000000-0005-0000-0000-0000F1080000}"/>
    <cellStyle name="Calculation 8 4" xfId="5435" xr:uid="{00000000-0005-0000-0000-0000F2080000}"/>
    <cellStyle name="Calculation 9" xfId="1380" xr:uid="{00000000-0005-0000-0000-0000F3080000}"/>
    <cellStyle name="Calculation 9 2" xfId="5579" xr:uid="{00000000-0005-0000-0000-0000F4080000}"/>
    <cellStyle name="Check Cell" xfId="1152" xr:uid="{00000000-0005-0000-0000-0000F5080000}"/>
    <cellStyle name="Comma 2" xfId="8612" xr:uid="{00000000-0005-0000-0000-0000F6080000}"/>
    <cellStyle name="Comma 3" xfId="8613" xr:uid="{00000000-0005-0000-0000-0000F7080000}"/>
    <cellStyle name="Comma0" xfId="8094" xr:uid="{00000000-0005-0000-0000-0000F8080000}"/>
    <cellStyle name="Currency0" xfId="8095" xr:uid="{00000000-0005-0000-0000-0000F9080000}"/>
    <cellStyle name="Date" xfId="8096" xr:uid="{00000000-0005-0000-0000-0000FA080000}"/>
    <cellStyle name="Date Style" xfId="8614" xr:uid="{00000000-0005-0000-0000-0000FB080000}"/>
    <cellStyle name="day of week" xfId="8097" xr:uid="{00000000-0005-0000-0000-0000FC080000}"/>
    <cellStyle name="Euro" xfId="8098" xr:uid="{00000000-0005-0000-0000-0000FD080000}"/>
    <cellStyle name="Explanatory Text" xfId="1153" xr:uid="{00000000-0005-0000-0000-0000FE080000}"/>
    <cellStyle name="Fixed" xfId="8099" xr:uid="{00000000-0005-0000-0000-0000FF080000}"/>
    <cellStyle name="Good" xfId="1154" xr:uid="{00000000-0005-0000-0000-000000090000}"/>
    <cellStyle name="Header style" xfId="8100" xr:uid="{00000000-0005-0000-0000-000001090000}"/>
    <cellStyle name="Heading 1" xfId="1155" xr:uid="{00000000-0005-0000-0000-000002090000}"/>
    <cellStyle name="Heading 1 2" xfId="8101" xr:uid="{00000000-0005-0000-0000-000003090000}"/>
    <cellStyle name="Heading 2" xfId="1156" xr:uid="{00000000-0005-0000-0000-000004090000}"/>
    <cellStyle name="Heading 2 2" xfId="8102" xr:uid="{00000000-0005-0000-0000-000005090000}"/>
    <cellStyle name="Heading 3" xfId="1157" xr:uid="{00000000-0005-0000-0000-000006090000}"/>
    <cellStyle name="Heading 3 2" xfId="1295" xr:uid="{00000000-0005-0000-0000-000007090000}"/>
    <cellStyle name="Heading 3 2 2" xfId="1487" xr:uid="{00000000-0005-0000-0000-000008090000}"/>
    <cellStyle name="Heading 3 2 2 2" xfId="5358" xr:uid="{00000000-0005-0000-0000-000009090000}"/>
    <cellStyle name="Heading 3 2 3" xfId="1560" xr:uid="{00000000-0005-0000-0000-00000A090000}"/>
    <cellStyle name="Heading 3 3" xfId="1241" xr:uid="{00000000-0005-0000-0000-00000B090000}"/>
    <cellStyle name="Heading 3 3 2" xfId="1432" xr:uid="{00000000-0005-0000-0000-00000C090000}"/>
    <cellStyle name="Heading 3 3 2 2" xfId="5305" xr:uid="{00000000-0005-0000-0000-00000D090000}"/>
    <cellStyle name="Heading 3 3 3" xfId="1556" xr:uid="{00000000-0005-0000-0000-00000E090000}"/>
    <cellStyle name="Heading 3 4" xfId="1225" xr:uid="{00000000-0005-0000-0000-00000F090000}"/>
    <cellStyle name="Heading 3 4 2" xfId="1416" xr:uid="{00000000-0005-0000-0000-000010090000}"/>
    <cellStyle name="Heading 3 4 2 2" xfId="5289" xr:uid="{00000000-0005-0000-0000-000011090000}"/>
    <cellStyle name="Heading 3 4 3" xfId="1554" xr:uid="{00000000-0005-0000-0000-000012090000}"/>
    <cellStyle name="Heading 3 5" xfId="1307" xr:uid="{00000000-0005-0000-0000-000013090000}"/>
    <cellStyle name="Heading 3 5 2" xfId="1499" xr:uid="{00000000-0005-0000-0000-000014090000}"/>
    <cellStyle name="Heading 3 5 2 2" xfId="5369" xr:uid="{00000000-0005-0000-0000-000015090000}"/>
    <cellStyle name="Heading 3 5 3" xfId="1561" xr:uid="{00000000-0005-0000-0000-000016090000}"/>
    <cellStyle name="Heading 3 6" xfId="1340" xr:uid="{00000000-0005-0000-0000-000017090000}"/>
    <cellStyle name="Heading 3 6 2" xfId="1532" xr:uid="{00000000-0005-0000-0000-000018090000}"/>
    <cellStyle name="Heading 3 6 2 2" xfId="5402" xr:uid="{00000000-0005-0000-0000-000019090000}"/>
    <cellStyle name="Heading 3 6 3" xfId="1567" xr:uid="{00000000-0005-0000-0000-00001A090000}"/>
    <cellStyle name="Heading 3 7" xfId="1381" xr:uid="{00000000-0005-0000-0000-00001B090000}"/>
    <cellStyle name="Heading 3 7 2" xfId="5263" xr:uid="{00000000-0005-0000-0000-00001C090000}"/>
    <cellStyle name="Heading 3 8" xfId="1379" xr:uid="{00000000-0005-0000-0000-00001D090000}"/>
    <cellStyle name="Heading 4" xfId="1158" xr:uid="{00000000-0005-0000-0000-00001E090000}"/>
    <cellStyle name="Input" xfId="1159" xr:uid="{00000000-0005-0000-0000-00001F090000}"/>
    <cellStyle name="Input 2" xfId="1297" xr:uid="{00000000-0005-0000-0000-000020090000}"/>
    <cellStyle name="Input 2 2" xfId="1489" xr:uid="{00000000-0005-0000-0000-000021090000}"/>
    <cellStyle name="Input 2 2 2" xfId="5360" xr:uid="{00000000-0005-0000-0000-000022090000}"/>
    <cellStyle name="Input 2 2 2 2" xfId="6025" xr:uid="{00000000-0005-0000-0000-000023090000}"/>
    <cellStyle name="Input 2 2 3" xfId="5672" xr:uid="{00000000-0005-0000-0000-000024090000}"/>
    <cellStyle name="Input 2 3" xfId="5212" xr:uid="{00000000-0005-0000-0000-000025090000}"/>
    <cellStyle name="Input 2 3 2" xfId="5891" xr:uid="{00000000-0005-0000-0000-000026090000}"/>
    <cellStyle name="Input 2 4" xfId="5512" xr:uid="{00000000-0005-0000-0000-000027090000}"/>
    <cellStyle name="Input 3" xfId="1240" xr:uid="{00000000-0005-0000-0000-000028090000}"/>
    <cellStyle name="Input 3 2" xfId="1431" xr:uid="{00000000-0005-0000-0000-000029090000}"/>
    <cellStyle name="Input 3 2 2" xfId="5304" xr:uid="{00000000-0005-0000-0000-00002A090000}"/>
    <cellStyle name="Input 3 2 2 2" xfId="5974" xr:uid="{00000000-0005-0000-0000-00002B090000}"/>
    <cellStyle name="Input 3 2 3" xfId="5619" xr:uid="{00000000-0005-0000-0000-00002C090000}"/>
    <cellStyle name="Input 3 3" xfId="5163" xr:uid="{00000000-0005-0000-0000-00002D090000}"/>
    <cellStyle name="Input 3 3 2" xfId="5842" xr:uid="{00000000-0005-0000-0000-00002E090000}"/>
    <cellStyle name="Input 3 4" xfId="5459" xr:uid="{00000000-0005-0000-0000-00002F090000}"/>
    <cellStyle name="Input 4" xfId="1231" xr:uid="{00000000-0005-0000-0000-000030090000}"/>
    <cellStyle name="Input 4 2" xfId="1422" xr:uid="{00000000-0005-0000-0000-000031090000}"/>
    <cellStyle name="Input 4 2 2" xfId="5295" xr:uid="{00000000-0005-0000-0000-000032090000}"/>
    <cellStyle name="Input 4 2 2 2" xfId="5966" xr:uid="{00000000-0005-0000-0000-000033090000}"/>
    <cellStyle name="Input 4 2 3" xfId="5611" xr:uid="{00000000-0005-0000-0000-000034090000}"/>
    <cellStyle name="Input 4 3" xfId="5155" xr:uid="{00000000-0005-0000-0000-000035090000}"/>
    <cellStyle name="Input 4 3 2" xfId="5834" xr:uid="{00000000-0005-0000-0000-000036090000}"/>
    <cellStyle name="Input 4 4" xfId="5451" xr:uid="{00000000-0005-0000-0000-000037090000}"/>
    <cellStyle name="Input 5" xfId="1320" xr:uid="{00000000-0005-0000-0000-000038090000}"/>
    <cellStyle name="Input 5 2" xfId="1512" xr:uid="{00000000-0005-0000-0000-000039090000}"/>
    <cellStyle name="Input 5 2 2" xfId="5382" xr:uid="{00000000-0005-0000-0000-00003A090000}"/>
    <cellStyle name="Input 5 2 2 2" xfId="6044" xr:uid="{00000000-0005-0000-0000-00003B090000}"/>
    <cellStyle name="Input 5 2 3" xfId="5692" xr:uid="{00000000-0005-0000-0000-00003C090000}"/>
    <cellStyle name="Input 5 3" xfId="5228" xr:uid="{00000000-0005-0000-0000-00003D090000}"/>
    <cellStyle name="Input 5 3 2" xfId="5907" xr:uid="{00000000-0005-0000-0000-00003E090000}"/>
    <cellStyle name="Input 5 4" xfId="5532" xr:uid="{00000000-0005-0000-0000-00003F090000}"/>
    <cellStyle name="Input 6" xfId="1341" xr:uid="{00000000-0005-0000-0000-000040090000}"/>
    <cellStyle name="Input 6 2" xfId="1533" xr:uid="{00000000-0005-0000-0000-000041090000}"/>
    <cellStyle name="Input 6 2 2" xfId="5403" xr:uid="{00000000-0005-0000-0000-000042090000}"/>
    <cellStyle name="Input 6 2 2 2" xfId="6061" xr:uid="{00000000-0005-0000-0000-000043090000}"/>
    <cellStyle name="Input 6 2 3" xfId="5709" xr:uid="{00000000-0005-0000-0000-000044090000}"/>
    <cellStyle name="Input 6 3" xfId="5245" xr:uid="{00000000-0005-0000-0000-000045090000}"/>
    <cellStyle name="Input 6 3 2" xfId="5924" xr:uid="{00000000-0005-0000-0000-000046090000}"/>
    <cellStyle name="Input 6 4" xfId="5549" xr:uid="{00000000-0005-0000-0000-000047090000}"/>
    <cellStyle name="Input 7" xfId="1291" xr:uid="{00000000-0005-0000-0000-000048090000}"/>
    <cellStyle name="Input 7 2" xfId="1483" xr:uid="{00000000-0005-0000-0000-000049090000}"/>
    <cellStyle name="Input 7 2 2" xfId="5354" xr:uid="{00000000-0005-0000-0000-00004A090000}"/>
    <cellStyle name="Input 7 2 2 2" xfId="6020" xr:uid="{00000000-0005-0000-0000-00004B090000}"/>
    <cellStyle name="Input 7 2 3" xfId="5667" xr:uid="{00000000-0005-0000-0000-00004C090000}"/>
    <cellStyle name="Input 7 3" xfId="5207" xr:uid="{00000000-0005-0000-0000-00004D090000}"/>
    <cellStyle name="Input 7 3 2" xfId="5886" xr:uid="{00000000-0005-0000-0000-00004E090000}"/>
    <cellStyle name="Input 7 4" xfId="5507" xr:uid="{00000000-0005-0000-0000-00004F090000}"/>
    <cellStyle name="Input 8" xfId="1213" xr:uid="{00000000-0005-0000-0000-000050090000}"/>
    <cellStyle name="Input 8 2" xfId="1404" xr:uid="{00000000-0005-0000-0000-000051090000}"/>
    <cellStyle name="Input 8 2 2" xfId="5278" xr:uid="{00000000-0005-0000-0000-000052090000}"/>
    <cellStyle name="Input 8 2 2 2" xfId="5951" xr:uid="{00000000-0005-0000-0000-000053090000}"/>
    <cellStyle name="Input 8 2 3" xfId="5596" xr:uid="{00000000-0005-0000-0000-000054090000}"/>
    <cellStyle name="Input 8 3" xfId="5140" xr:uid="{00000000-0005-0000-0000-000055090000}"/>
    <cellStyle name="Input 8 3 2" xfId="5820" xr:uid="{00000000-0005-0000-0000-000056090000}"/>
    <cellStyle name="Input 8 4" xfId="5436" xr:uid="{00000000-0005-0000-0000-000057090000}"/>
    <cellStyle name="Input 9" xfId="1378" xr:uid="{00000000-0005-0000-0000-000058090000}"/>
    <cellStyle name="Input 9 2" xfId="5578" xr:uid="{00000000-0005-0000-0000-000059090000}"/>
    <cellStyle name="Linked Cell" xfId="1160" xr:uid="{00000000-0005-0000-0000-00005A090000}"/>
    <cellStyle name="MonthOnly" xfId="8615" xr:uid="{00000000-0005-0000-0000-00005B090000}"/>
    <cellStyle name="MTW" xfId="8103" xr:uid="{00000000-0005-0000-0000-00005C090000}"/>
    <cellStyle name="My_own" xfId="8104" xr:uid="{00000000-0005-0000-0000-00005D090000}"/>
    <cellStyle name="Neutral" xfId="1161" xr:uid="{00000000-0005-0000-0000-00005E090000}"/>
    <cellStyle name="Normal 2" xfId="8068" xr:uid="{00000000-0005-0000-0000-00005F090000}"/>
    <cellStyle name="Normal 3" xfId="8070" xr:uid="{00000000-0005-0000-0000-000060090000}"/>
    <cellStyle name="Normal 4" xfId="8828" xr:uid="{00000000-0005-0000-0000-000061090000}"/>
    <cellStyle name="Normal 5" xfId="8829" xr:uid="{00000000-0005-0000-0000-000062090000}"/>
    <cellStyle name="Normal 6" xfId="8831" xr:uid="{00000000-0005-0000-0000-000063090000}"/>
    <cellStyle name="Normal_1" xfId="1768" xr:uid="{00000000-0005-0000-0000-000064090000}"/>
    <cellStyle name="Note" xfId="1162" xr:uid="{00000000-0005-0000-0000-000065090000}"/>
    <cellStyle name="Note 2" xfId="1300" xr:uid="{00000000-0005-0000-0000-000066090000}"/>
    <cellStyle name="Note 2 2" xfId="1492" xr:uid="{00000000-0005-0000-0000-000067090000}"/>
    <cellStyle name="Note 2 2 2" xfId="1729" xr:uid="{00000000-0005-0000-0000-000068090000}"/>
    <cellStyle name="Note 2 2 2 2" xfId="5737" xr:uid="{00000000-0005-0000-0000-000069090000}"/>
    <cellStyle name="Note 2 2 3" xfId="5675" xr:uid="{00000000-0005-0000-0000-00006A090000}"/>
    <cellStyle name="Note 2 3" xfId="1635" xr:uid="{00000000-0005-0000-0000-00006B090000}"/>
    <cellStyle name="Note 2 3 2" xfId="5725" xr:uid="{00000000-0005-0000-0000-00006C090000}"/>
    <cellStyle name="Note 2 4" xfId="5515" xr:uid="{00000000-0005-0000-0000-00006D090000}"/>
    <cellStyle name="Note 3" xfId="1272" xr:uid="{00000000-0005-0000-0000-00006E090000}"/>
    <cellStyle name="Note 3 2" xfId="1464" xr:uid="{00000000-0005-0000-0000-00006F090000}"/>
    <cellStyle name="Note 3 2 2" xfId="5335" xr:uid="{00000000-0005-0000-0000-000070090000}"/>
    <cellStyle name="Note 3 2 2 2" xfId="6002" xr:uid="{00000000-0005-0000-0000-000071090000}"/>
    <cellStyle name="Note 3 2 3" xfId="5649" xr:uid="{00000000-0005-0000-0000-000072090000}"/>
    <cellStyle name="Note 3 3" xfId="1759" xr:uid="{00000000-0005-0000-0000-000073090000}"/>
    <cellStyle name="Note 3 3 2" xfId="5422" xr:uid="{00000000-0005-0000-0000-000074090000}"/>
    <cellStyle name="Note 3 3 2 2" xfId="6077" xr:uid="{00000000-0005-0000-0000-000075090000}"/>
    <cellStyle name="Note 3 3 3" xfId="5743" xr:uid="{00000000-0005-0000-0000-000076090000}"/>
    <cellStyle name="Note 3 4" xfId="5189" xr:uid="{00000000-0005-0000-0000-000077090000}"/>
    <cellStyle name="Note 3 4 2" xfId="5868" xr:uid="{00000000-0005-0000-0000-000078090000}"/>
    <cellStyle name="Note 3 5" xfId="5489" xr:uid="{00000000-0005-0000-0000-000079090000}"/>
    <cellStyle name="Note 4" xfId="1286" xr:uid="{00000000-0005-0000-0000-00007A090000}"/>
    <cellStyle name="Note 4 2" xfId="1478" xr:uid="{00000000-0005-0000-0000-00007B090000}"/>
    <cellStyle name="Note 4 2 2" xfId="5349" xr:uid="{00000000-0005-0000-0000-00007C090000}"/>
    <cellStyle name="Note 4 2 2 2" xfId="6015" xr:uid="{00000000-0005-0000-0000-00007D090000}"/>
    <cellStyle name="Note 4 2 3" xfId="5662" xr:uid="{00000000-0005-0000-0000-00007E090000}"/>
    <cellStyle name="Note 4 3" xfId="5202" xr:uid="{00000000-0005-0000-0000-00007F090000}"/>
    <cellStyle name="Note 4 3 2" xfId="5881" xr:uid="{00000000-0005-0000-0000-000080090000}"/>
    <cellStyle name="Note 4 4" xfId="5502" xr:uid="{00000000-0005-0000-0000-000081090000}"/>
    <cellStyle name="Note 5" xfId="1242" xr:uid="{00000000-0005-0000-0000-000082090000}"/>
    <cellStyle name="Note 5 2" xfId="1433" xr:uid="{00000000-0005-0000-0000-000083090000}"/>
    <cellStyle name="Note 5 2 2" xfId="5306" xr:uid="{00000000-0005-0000-0000-000084090000}"/>
    <cellStyle name="Note 5 2 2 2" xfId="5975" xr:uid="{00000000-0005-0000-0000-000085090000}"/>
    <cellStyle name="Note 5 2 3" xfId="5620" xr:uid="{00000000-0005-0000-0000-000086090000}"/>
    <cellStyle name="Note 5 3" xfId="5164" xr:uid="{00000000-0005-0000-0000-000087090000}"/>
    <cellStyle name="Note 5 3 2" xfId="5843" xr:uid="{00000000-0005-0000-0000-000088090000}"/>
    <cellStyle name="Note 5 4" xfId="5460" xr:uid="{00000000-0005-0000-0000-000089090000}"/>
    <cellStyle name="Note 6" xfId="1280" xr:uid="{00000000-0005-0000-0000-00008A090000}"/>
    <cellStyle name="Note 6 2" xfId="1472" xr:uid="{00000000-0005-0000-0000-00008B090000}"/>
    <cellStyle name="Note 6 2 2" xfId="5343" xr:uid="{00000000-0005-0000-0000-00008C090000}"/>
    <cellStyle name="Note 6 2 2 2" xfId="6009" xr:uid="{00000000-0005-0000-0000-00008D090000}"/>
    <cellStyle name="Note 6 2 3" xfId="5656" xr:uid="{00000000-0005-0000-0000-00008E090000}"/>
    <cellStyle name="Note 6 3" xfId="5196" xr:uid="{00000000-0005-0000-0000-00008F090000}"/>
    <cellStyle name="Note 6 3 2" xfId="5875" xr:uid="{00000000-0005-0000-0000-000090090000}"/>
    <cellStyle name="Note 6 4" xfId="5496" xr:uid="{00000000-0005-0000-0000-000091090000}"/>
    <cellStyle name="Note 7" xfId="1281" xr:uid="{00000000-0005-0000-0000-000092090000}"/>
    <cellStyle name="Note 7 2" xfId="1473" xr:uid="{00000000-0005-0000-0000-000093090000}"/>
    <cellStyle name="Note 7 2 2" xfId="5344" xr:uid="{00000000-0005-0000-0000-000094090000}"/>
    <cellStyle name="Note 7 2 2 2" xfId="6010" xr:uid="{00000000-0005-0000-0000-000095090000}"/>
    <cellStyle name="Note 7 2 3" xfId="5657" xr:uid="{00000000-0005-0000-0000-000096090000}"/>
    <cellStyle name="Note 7 3" xfId="5197" xr:uid="{00000000-0005-0000-0000-000097090000}"/>
    <cellStyle name="Note 7 3 2" xfId="5876" xr:uid="{00000000-0005-0000-0000-000098090000}"/>
    <cellStyle name="Note 7 4" xfId="5497" xr:uid="{00000000-0005-0000-0000-000099090000}"/>
    <cellStyle name="Note 8" xfId="1214" xr:uid="{00000000-0005-0000-0000-00009A090000}"/>
    <cellStyle name="Note 8 2" xfId="1405" xr:uid="{00000000-0005-0000-0000-00009B090000}"/>
    <cellStyle name="Note 8 2 2" xfId="5279" xr:uid="{00000000-0005-0000-0000-00009C090000}"/>
    <cellStyle name="Note 8 2 2 2" xfId="5952" xr:uid="{00000000-0005-0000-0000-00009D090000}"/>
    <cellStyle name="Note 8 2 3" xfId="5597" xr:uid="{00000000-0005-0000-0000-00009E090000}"/>
    <cellStyle name="Note 8 3" xfId="5141" xr:uid="{00000000-0005-0000-0000-00009F090000}"/>
    <cellStyle name="Note 8 3 2" xfId="5821" xr:uid="{00000000-0005-0000-0000-0000A0090000}"/>
    <cellStyle name="Note 8 4" xfId="5437" xr:uid="{00000000-0005-0000-0000-0000A1090000}"/>
    <cellStyle name="Note 9" xfId="1365" xr:uid="{00000000-0005-0000-0000-0000A2090000}"/>
    <cellStyle name="Note 9 2" xfId="5566" xr:uid="{00000000-0005-0000-0000-0000A3090000}"/>
    <cellStyle name="Output" xfId="1163" xr:uid="{00000000-0005-0000-0000-0000A4090000}"/>
    <cellStyle name="Output 2" xfId="1301" xr:uid="{00000000-0005-0000-0000-0000A5090000}"/>
    <cellStyle name="Output 2 2" xfId="1493" xr:uid="{00000000-0005-0000-0000-0000A6090000}"/>
    <cellStyle name="Output 2 2 2" xfId="5363" xr:uid="{00000000-0005-0000-0000-0000A7090000}"/>
    <cellStyle name="Output 2 2 2 2" xfId="6028" xr:uid="{00000000-0005-0000-0000-0000A8090000}"/>
    <cellStyle name="Output 2 2 3" xfId="5676" xr:uid="{00000000-0005-0000-0000-0000A9090000}"/>
    <cellStyle name="Output 2 3" xfId="5214" xr:uid="{00000000-0005-0000-0000-0000AA090000}"/>
    <cellStyle name="Output 2 3 2" xfId="5893" xr:uid="{00000000-0005-0000-0000-0000AB090000}"/>
    <cellStyle name="Output 2 4" xfId="5516" xr:uid="{00000000-0005-0000-0000-0000AC090000}"/>
    <cellStyle name="Output 3" xfId="1238" xr:uid="{00000000-0005-0000-0000-0000AD090000}"/>
    <cellStyle name="Output 3 2" xfId="1429" xr:uid="{00000000-0005-0000-0000-0000AE090000}"/>
    <cellStyle name="Output 3 2 2" xfId="5302" xr:uid="{00000000-0005-0000-0000-0000AF090000}"/>
    <cellStyle name="Output 3 2 2 2" xfId="5972" xr:uid="{00000000-0005-0000-0000-0000B0090000}"/>
    <cellStyle name="Output 3 2 3" xfId="5617" xr:uid="{00000000-0005-0000-0000-0000B1090000}"/>
    <cellStyle name="Output 3 3" xfId="5161" xr:uid="{00000000-0005-0000-0000-0000B2090000}"/>
    <cellStyle name="Output 3 3 2" xfId="5840" xr:uid="{00000000-0005-0000-0000-0000B3090000}"/>
    <cellStyle name="Output 3 4" xfId="5457" xr:uid="{00000000-0005-0000-0000-0000B4090000}"/>
    <cellStyle name="Output 4" xfId="1232" xr:uid="{00000000-0005-0000-0000-0000B5090000}"/>
    <cellStyle name="Output 4 2" xfId="1423" xr:uid="{00000000-0005-0000-0000-0000B6090000}"/>
    <cellStyle name="Output 4 2 2" xfId="5296" xr:uid="{00000000-0005-0000-0000-0000B7090000}"/>
    <cellStyle name="Output 4 2 2 2" xfId="5967" xr:uid="{00000000-0005-0000-0000-0000B8090000}"/>
    <cellStyle name="Output 4 2 3" xfId="5612" xr:uid="{00000000-0005-0000-0000-0000B9090000}"/>
    <cellStyle name="Output 4 3" xfId="5156" xr:uid="{00000000-0005-0000-0000-0000BA090000}"/>
    <cellStyle name="Output 4 3 2" xfId="5835" xr:uid="{00000000-0005-0000-0000-0000BB090000}"/>
    <cellStyle name="Output 4 4" xfId="5452" xr:uid="{00000000-0005-0000-0000-0000BC090000}"/>
    <cellStyle name="Output 5" xfId="1233" xr:uid="{00000000-0005-0000-0000-0000BD090000}"/>
    <cellStyle name="Output 5 2" xfId="1424" xr:uid="{00000000-0005-0000-0000-0000BE090000}"/>
    <cellStyle name="Output 5 2 2" xfId="5297" xr:uid="{00000000-0005-0000-0000-0000BF090000}"/>
    <cellStyle name="Output 5 2 2 2" xfId="5968" xr:uid="{00000000-0005-0000-0000-0000C0090000}"/>
    <cellStyle name="Output 5 2 3" xfId="5613" xr:uid="{00000000-0005-0000-0000-0000C1090000}"/>
    <cellStyle name="Output 5 3" xfId="5157" xr:uid="{00000000-0005-0000-0000-0000C2090000}"/>
    <cellStyle name="Output 5 3 2" xfId="5836" xr:uid="{00000000-0005-0000-0000-0000C3090000}"/>
    <cellStyle name="Output 5 4" xfId="5453" xr:uid="{00000000-0005-0000-0000-0000C4090000}"/>
    <cellStyle name="Output 6" xfId="1316" xr:uid="{00000000-0005-0000-0000-0000C5090000}"/>
    <cellStyle name="Output 6 2" xfId="1508" xr:uid="{00000000-0005-0000-0000-0000C6090000}"/>
    <cellStyle name="Output 6 2 2" xfId="5378" xr:uid="{00000000-0005-0000-0000-0000C7090000}"/>
    <cellStyle name="Output 6 2 2 2" xfId="6040" xr:uid="{00000000-0005-0000-0000-0000C8090000}"/>
    <cellStyle name="Output 6 2 3" xfId="5688" xr:uid="{00000000-0005-0000-0000-0000C9090000}"/>
    <cellStyle name="Output 6 3" xfId="5225" xr:uid="{00000000-0005-0000-0000-0000CA090000}"/>
    <cellStyle name="Output 6 3 2" xfId="5904" xr:uid="{00000000-0005-0000-0000-0000CB090000}"/>
    <cellStyle name="Output 6 4" xfId="5528" xr:uid="{00000000-0005-0000-0000-0000CC090000}"/>
    <cellStyle name="Output 7" xfId="1348" xr:uid="{00000000-0005-0000-0000-0000CD090000}"/>
    <cellStyle name="Output 7 2" xfId="1540" xr:uid="{00000000-0005-0000-0000-0000CE090000}"/>
    <cellStyle name="Output 7 2 2" xfId="5410" xr:uid="{00000000-0005-0000-0000-0000CF090000}"/>
    <cellStyle name="Output 7 2 2 2" xfId="6068" xr:uid="{00000000-0005-0000-0000-0000D0090000}"/>
    <cellStyle name="Output 7 2 3" xfId="5716" xr:uid="{00000000-0005-0000-0000-0000D1090000}"/>
    <cellStyle name="Output 7 3" xfId="5252" xr:uid="{00000000-0005-0000-0000-0000D2090000}"/>
    <cellStyle name="Output 7 3 2" xfId="5931" xr:uid="{00000000-0005-0000-0000-0000D3090000}"/>
    <cellStyle name="Output 7 4" xfId="5556" xr:uid="{00000000-0005-0000-0000-0000D4090000}"/>
    <cellStyle name="Output 8" xfId="1215" xr:uid="{00000000-0005-0000-0000-0000D5090000}"/>
    <cellStyle name="Output 8 2" xfId="1406" xr:uid="{00000000-0005-0000-0000-0000D6090000}"/>
    <cellStyle name="Output 8 2 2" xfId="5280" xr:uid="{00000000-0005-0000-0000-0000D7090000}"/>
    <cellStyle name="Output 8 2 2 2" xfId="5953" xr:uid="{00000000-0005-0000-0000-0000D8090000}"/>
    <cellStyle name="Output 8 2 3" xfId="5598" xr:uid="{00000000-0005-0000-0000-0000D9090000}"/>
    <cellStyle name="Output 8 3" xfId="5142" xr:uid="{00000000-0005-0000-0000-0000DA090000}"/>
    <cellStyle name="Output 8 3 2" xfId="5822" xr:uid="{00000000-0005-0000-0000-0000DB090000}"/>
    <cellStyle name="Output 8 4" xfId="5438" xr:uid="{00000000-0005-0000-0000-0000DC090000}"/>
    <cellStyle name="Output 9" xfId="1377" xr:uid="{00000000-0005-0000-0000-0000DD090000}"/>
    <cellStyle name="Output 9 2" xfId="5577" xr:uid="{00000000-0005-0000-0000-0000DE090000}"/>
    <cellStyle name="Percent 2" xfId="8163" xr:uid="{00000000-0005-0000-0000-0000DF090000}"/>
    <cellStyle name="Percent 3" xfId="8071" xr:uid="{00000000-0005-0000-0000-0000E0090000}"/>
    <cellStyle name="Percent 4" xfId="8830" xr:uid="{00000000-0005-0000-0000-0000E1090000}"/>
    <cellStyle name="Title" xfId="1164" xr:uid="{00000000-0005-0000-0000-0000E2090000}"/>
    <cellStyle name="Total" xfId="1165" xr:uid="{00000000-0005-0000-0000-0000E3090000}"/>
    <cellStyle name="Total 2" xfId="1303" xr:uid="{00000000-0005-0000-0000-0000E4090000}"/>
    <cellStyle name="Total 2 2" xfId="1495" xr:uid="{00000000-0005-0000-0000-0000E5090000}"/>
    <cellStyle name="Total 2 2 2" xfId="5365" xr:uid="{00000000-0005-0000-0000-0000E6090000}"/>
    <cellStyle name="Total 2 2 2 2" xfId="6030" xr:uid="{00000000-0005-0000-0000-0000E7090000}"/>
    <cellStyle name="Total 2 2 3" xfId="5678" xr:uid="{00000000-0005-0000-0000-0000E8090000}"/>
    <cellStyle name="Total 2 3" xfId="5215" xr:uid="{00000000-0005-0000-0000-0000E9090000}"/>
    <cellStyle name="Total 2 3 2" xfId="5894" xr:uid="{00000000-0005-0000-0000-0000EA090000}"/>
    <cellStyle name="Total 2 4" xfId="5518" xr:uid="{00000000-0005-0000-0000-0000EB090000}"/>
    <cellStyle name="Total 2 5" xfId="8105" xr:uid="{00000000-0005-0000-0000-0000EC090000}"/>
    <cellStyle name="Total 3" xfId="1237" xr:uid="{00000000-0005-0000-0000-0000ED090000}"/>
    <cellStyle name="Total 3 2" xfId="1428" xr:uid="{00000000-0005-0000-0000-0000EE090000}"/>
    <cellStyle name="Total 3 2 2" xfId="5301" xr:uid="{00000000-0005-0000-0000-0000EF090000}"/>
    <cellStyle name="Total 3 2 2 2" xfId="5971" xr:uid="{00000000-0005-0000-0000-0000F0090000}"/>
    <cellStyle name="Total 3 2 3" xfId="5616" xr:uid="{00000000-0005-0000-0000-0000F1090000}"/>
    <cellStyle name="Total 3 3" xfId="5160" xr:uid="{00000000-0005-0000-0000-0000F2090000}"/>
    <cellStyle name="Total 3 3 2" xfId="5839" xr:uid="{00000000-0005-0000-0000-0000F3090000}"/>
    <cellStyle name="Total 3 4" xfId="5456" xr:uid="{00000000-0005-0000-0000-0000F4090000}"/>
    <cellStyle name="Total 4" xfId="1235" xr:uid="{00000000-0005-0000-0000-0000F5090000}"/>
    <cellStyle name="Total 4 2" xfId="1426" xr:uid="{00000000-0005-0000-0000-0000F6090000}"/>
    <cellStyle name="Total 4 2 2" xfId="5299" xr:uid="{00000000-0005-0000-0000-0000F7090000}"/>
    <cellStyle name="Total 4 2 2 2" xfId="5970" xr:uid="{00000000-0005-0000-0000-0000F8090000}"/>
    <cellStyle name="Total 4 2 3" xfId="5615" xr:uid="{00000000-0005-0000-0000-0000F9090000}"/>
    <cellStyle name="Total 4 3" xfId="5159" xr:uid="{00000000-0005-0000-0000-0000FA090000}"/>
    <cellStyle name="Total 4 3 2" xfId="5838" xr:uid="{00000000-0005-0000-0000-0000FB090000}"/>
    <cellStyle name="Total 4 4" xfId="5455" xr:uid="{00000000-0005-0000-0000-0000FC090000}"/>
    <cellStyle name="Total 5" xfId="1255" xr:uid="{00000000-0005-0000-0000-0000FD090000}"/>
    <cellStyle name="Total 5 2" xfId="1446" xr:uid="{00000000-0005-0000-0000-0000FE090000}"/>
    <cellStyle name="Total 5 2 2" xfId="5319" xr:uid="{00000000-0005-0000-0000-0000FF090000}"/>
    <cellStyle name="Total 5 2 2 2" xfId="5987" xr:uid="{00000000-0005-0000-0000-0000000A0000}"/>
    <cellStyle name="Total 5 2 3" xfId="5632" xr:uid="{00000000-0005-0000-0000-0000010A0000}"/>
    <cellStyle name="Total 5 3" xfId="5175" xr:uid="{00000000-0005-0000-0000-0000020A0000}"/>
    <cellStyle name="Total 5 3 2" xfId="5854" xr:uid="{00000000-0005-0000-0000-0000030A0000}"/>
    <cellStyle name="Total 5 4" xfId="5472" xr:uid="{00000000-0005-0000-0000-0000040A0000}"/>
    <cellStyle name="Total 6" xfId="1339" xr:uid="{00000000-0005-0000-0000-0000050A0000}"/>
    <cellStyle name="Total 6 2" xfId="1531" xr:uid="{00000000-0005-0000-0000-0000060A0000}"/>
    <cellStyle name="Total 6 2 2" xfId="5401" xr:uid="{00000000-0005-0000-0000-0000070A0000}"/>
    <cellStyle name="Total 6 2 2 2" xfId="6060" xr:uid="{00000000-0005-0000-0000-0000080A0000}"/>
    <cellStyle name="Total 6 2 3" xfId="5708" xr:uid="{00000000-0005-0000-0000-0000090A0000}"/>
    <cellStyle name="Total 6 3" xfId="5244" xr:uid="{00000000-0005-0000-0000-00000A0A0000}"/>
    <cellStyle name="Total 6 3 2" xfId="5923" xr:uid="{00000000-0005-0000-0000-00000B0A0000}"/>
    <cellStyle name="Total 6 4" xfId="5548" xr:uid="{00000000-0005-0000-0000-00000C0A0000}"/>
    <cellStyle name="Total 7" xfId="1227" xr:uid="{00000000-0005-0000-0000-00000D0A0000}"/>
    <cellStyle name="Total 7 2" xfId="1418" xr:uid="{00000000-0005-0000-0000-00000E0A0000}"/>
    <cellStyle name="Total 7 2 2" xfId="5291" xr:uid="{00000000-0005-0000-0000-00000F0A0000}"/>
    <cellStyle name="Total 7 2 2 2" xfId="5962" xr:uid="{00000000-0005-0000-0000-0000100A0000}"/>
    <cellStyle name="Total 7 2 3" xfId="5607" xr:uid="{00000000-0005-0000-0000-0000110A0000}"/>
    <cellStyle name="Total 7 3" xfId="5152" xr:uid="{00000000-0005-0000-0000-0000120A0000}"/>
    <cellStyle name="Total 7 3 2" xfId="5831" xr:uid="{00000000-0005-0000-0000-0000130A0000}"/>
    <cellStyle name="Total 7 4" xfId="5447" xr:uid="{00000000-0005-0000-0000-0000140A0000}"/>
    <cellStyle name="Total 8" xfId="1216" xr:uid="{00000000-0005-0000-0000-0000150A0000}"/>
    <cellStyle name="Total 8 2" xfId="1407" xr:uid="{00000000-0005-0000-0000-0000160A0000}"/>
    <cellStyle name="Total 8 2 2" xfId="5281" xr:uid="{00000000-0005-0000-0000-0000170A0000}"/>
    <cellStyle name="Total 8 2 2 2" xfId="5954" xr:uid="{00000000-0005-0000-0000-0000180A0000}"/>
    <cellStyle name="Total 8 2 3" xfId="5599" xr:uid="{00000000-0005-0000-0000-0000190A0000}"/>
    <cellStyle name="Total 8 3" xfId="5143" xr:uid="{00000000-0005-0000-0000-00001A0A0000}"/>
    <cellStyle name="Total 8 3 2" xfId="5823" xr:uid="{00000000-0005-0000-0000-00001B0A0000}"/>
    <cellStyle name="Total 8 4" xfId="5439" xr:uid="{00000000-0005-0000-0000-00001C0A0000}"/>
    <cellStyle name="Total 9" xfId="1376" xr:uid="{00000000-0005-0000-0000-00001D0A0000}"/>
    <cellStyle name="Total 9 2" xfId="5576" xr:uid="{00000000-0005-0000-0000-00001E0A0000}"/>
    <cellStyle name="USD" xfId="8106" xr:uid="{00000000-0005-0000-0000-00001F0A0000}"/>
    <cellStyle name="USD Paren" xfId="8107" xr:uid="{00000000-0005-0000-0000-0000200A0000}"/>
    <cellStyle name="USD_AllTables" xfId="8108" xr:uid="{00000000-0005-0000-0000-0000210A0000}"/>
    <cellStyle name="Warning Text" xfId="1166" xr:uid="{00000000-0005-0000-0000-0000220A0000}"/>
    <cellStyle name="Акцент1" xfId="39" builtinId="29" customBuiltin="1"/>
    <cellStyle name="Акцент1 10" xfId="2560" xr:uid="{00000000-0005-0000-0000-0000240A0000}"/>
    <cellStyle name="Акцент1 10 2" xfId="8616" xr:uid="{00000000-0005-0000-0000-0000250A0000}"/>
    <cellStyle name="Акцент1 11" xfId="2561" xr:uid="{00000000-0005-0000-0000-0000260A0000}"/>
    <cellStyle name="Акцент1 11 2" xfId="8617" xr:uid="{00000000-0005-0000-0000-0000270A0000}"/>
    <cellStyle name="Акцент1 12" xfId="2562" xr:uid="{00000000-0005-0000-0000-0000280A0000}"/>
    <cellStyle name="Акцент1 12 2" xfId="8618" xr:uid="{00000000-0005-0000-0000-0000290A0000}"/>
    <cellStyle name="Акцент1 13" xfId="2559" xr:uid="{00000000-0005-0000-0000-00002A0A0000}"/>
    <cellStyle name="Акцент1 13 2" xfId="8619" xr:uid="{00000000-0005-0000-0000-00002B0A0000}"/>
    <cellStyle name="Акцент1 14" xfId="2814" xr:uid="{00000000-0005-0000-0000-00002C0A0000}"/>
    <cellStyle name="Акцент1 15" xfId="3055" xr:uid="{00000000-0005-0000-0000-00002D0A0000}"/>
    <cellStyle name="Акцент1 16" xfId="3251" xr:uid="{00000000-0005-0000-0000-00002E0A0000}"/>
    <cellStyle name="Акцент1 17" xfId="3543" xr:uid="{00000000-0005-0000-0000-00002F0A0000}"/>
    <cellStyle name="Акцент1 18" xfId="4073" xr:uid="{00000000-0005-0000-0000-0000300A0000}"/>
    <cellStyle name="Акцент1 19" xfId="1810" xr:uid="{00000000-0005-0000-0000-0000310A0000}"/>
    <cellStyle name="Акцент1 2" xfId="86" xr:uid="{00000000-0005-0000-0000-0000320A0000}"/>
    <cellStyle name="Акцент1 2 2" xfId="144" xr:uid="{00000000-0005-0000-0000-0000330A0000}"/>
    <cellStyle name="Акцент1 2 2 2" xfId="2274" xr:uid="{00000000-0005-0000-0000-0000340A0000}"/>
    <cellStyle name="Акцент1 2 2 3" xfId="2563" xr:uid="{00000000-0005-0000-0000-0000350A0000}"/>
    <cellStyle name="Акцент1 2 2 4" xfId="2116" xr:uid="{00000000-0005-0000-0000-0000360A0000}"/>
    <cellStyle name="Акцент1 2 2 5" xfId="1167" xr:uid="{00000000-0005-0000-0000-0000370A0000}"/>
    <cellStyle name="Акцент1 2 3" xfId="1860" xr:uid="{00000000-0005-0000-0000-0000380A0000}"/>
    <cellStyle name="Акцент1 2 4" xfId="1637" xr:uid="{00000000-0005-0000-0000-0000390A0000}"/>
    <cellStyle name="Акцент1 20" xfId="1581" xr:uid="{00000000-0005-0000-0000-00003A0A0000}"/>
    <cellStyle name="Акцент1 3" xfId="1638" xr:uid="{00000000-0005-0000-0000-00003B0A0000}"/>
    <cellStyle name="Акцент1 3 2" xfId="1878" xr:uid="{00000000-0005-0000-0000-00003C0A0000}"/>
    <cellStyle name="Акцент1 3 3" xfId="8620" xr:uid="{00000000-0005-0000-0000-00003D0A0000}"/>
    <cellStyle name="Акцент1 4" xfId="1639" xr:uid="{00000000-0005-0000-0000-00003E0A0000}"/>
    <cellStyle name="Акцент1 4 2" xfId="1974" xr:uid="{00000000-0005-0000-0000-00003F0A0000}"/>
    <cellStyle name="Акцент1 5" xfId="1730" xr:uid="{00000000-0005-0000-0000-0000400A0000}"/>
    <cellStyle name="Акцент1 5 2" xfId="2033" xr:uid="{00000000-0005-0000-0000-0000410A0000}"/>
    <cellStyle name="Акцент1 6" xfId="1636" xr:uid="{00000000-0005-0000-0000-0000420A0000}"/>
    <cellStyle name="Акцент1 6 2" xfId="2072" xr:uid="{00000000-0005-0000-0000-0000430A0000}"/>
    <cellStyle name="Акцент1 7" xfId="2275" xr:uid="{00000000-0005-0000-0000-0000440A0000}"/>
    <cellStyle name="Акцент1 8" xfId="2273" xr:uid="{00000000-0005-0000-0000-0000450A0000}"/>
    <cellStyle name="Акцент1 8 2" xfId="8621" xr:uid="{00000000-0005-0000-0000-0000460A0000}"/>
    <cellStyle name="Акцент1 9" xfId="2564" xr:uid="{00000000-0005-0000-0000-0000470A0000}"/>
    <cellStyle name="Акцент2" xfId="43" builtinId="33" customBuiltin="1"/>
    <cellStyle name="Акцент2 10" xfId="2566" xr:uid="{00000000-0005-0000-0000-0000490A0000}"/>
    <cellStyle name="Акцент2 11" xfId="2567" xr:uid="{00000000-0005-0000-0000-00004A0A0000}"/>
    <cellStyle name="Акцент2 12" xfId="2568" xr:uid="{00000000-0005-0000-0000-00004B0A0000}"/>
    <cellStyle name="Акцент2 13" xfId="2565" xr:uid="{00000000-0005-0000-0000-00004C0A0000}"/>
    <cellStyle name="Акцент2 14" xfId="2818" xr:uid="{00000000-0005-0000-0000-00004D0A0000}"/>
    <cellStyle name="Акцент2 15" xfId="3059" xr:uid="{00000000-0005-0000-0000-00004E0A0000}"/>
    <cellStyle name="Акцент2 16" xfId="3254" xr:uid="{00000000-0005-0000-0000-00004F0A0000}"/>
    <cellStyle name="Акцент2 17" xfId="3547" xr:uid="{00000000-0005-0000-0000-0000500A0000}"/>
    <cellStyle name="Акцент2 18" xfId="4077" xr:uid="{00000000-0005-0000-0000-0000510A0000}"/>
    <cellStyle name="Акцент2 19" xfId="1814" xr:uid="{00000000-0005-0000-0000-0000520A0000}"/>
    <cellStyle name="Акцент2 2" xfId="87" xr:uid="{00000000-0005-0000-0000-0000530A0000}"/>
    <cellStyle name="Акцент2 2 2" xfId="148" xr:uid="{00000000-0005-0000-0000-0000540A0000}"/>
    <cellStyle name="Акцент2 2 2 2" xfId="2277" xr:uid="{00000000-0005-0000-0000-0000550A0000}"/>
    <cellStyle name="Акцент2 2 2 3" xfId="2569" xr:uid="{00000000-0005-0000-0000-0000560A0000}"/>
    <cellStyle name="Акцент2 2 2 4" xfId="2117" xr:uid="{00000000-0005-0000-0000-0000570A0000}"/>
    <cellStyle name="Акцент2 2 2 5" xfId="1168" xr:uid="{00000000-0005-0000-0000-0000580A0000}"/>
    <cellStyle name="Акцент2 2 3" xfId="1849" xr:uid="{00000000-0005-0000-0000-0000590A0000}"/>
    <cellStyle name="Акцент2 2 4" xfId="1641" xr:uid="{00000000-0005-0000-0000-00005A0A0000}"/>
    <cellStyle name="Акцент2 20" xfId="1582" xr:uid="{00000000-0005-0000-0000-00005B0A0000}"/>
    <cellStyle name="Акцент2 3" xfId="1642" xr:uid="{00000000-0005-0000-0000-00005C0A0000}"/>
    <cellStyle name="Акцент2 3 2" xfId="1879" xr:uid="{00000000-0005-0000-0000-00005D0A0000}"/>
    <cellStyle name="Акцент2 4" xfId="1643" xr:uid="{00000000-0005-0000-0000-00005E0A0000}"/>
    <cellStyle name="Акцент2 4 2" xfId="1978" xr:uid="{00000000-0005-0000-0000-00005F0A0000}"/>
    <cellStyle name="Акцент2 5" xfId="1731" xr:uid="{00000000-0005-0000-0000-0000600A0000}"/>
    <cellStyle name="Акцент2 5 2" xfId="2036" xr:uid="{00000000-0005-0000-0000-0000610A0000}"/>
    <cellStyle name="Акцент2 6" xfId="1640" xr:uid="{00000000-0005-0000-0000-0000620A0000}"/>
    <cellStyle name="Акцент2 6 2" xfId="2075" xr:uid="{00000000-0005-0000-0000-0000630A0000}"/>
    <cellStyle name="Акцент2 7" xfId="2278" xr:uid="{00000000-0005-0000-0000-0000640A0000}"/>
    <cellStyle name="Акцент2 8" xfId="2276" xr:uid="{00000000-0005-0000-0000-0000650A0000}"/>
    <cellStyle name="Акцент2 9" xfId="2570" xr:uid="{00000000-0005-0000-0000-0000660A0000}"/>
    <cellStyle name="Акцент3" xfId="47" builtinId="37" customBuiltin="1"/>
    <cellStyle name="Акцент3 10" xfId="2572" xr:uid="{00000000-0005-0000-0000-0000680A0000}"/>
    <cellStyle name="Акцент3 11" xfId="2573" xr:uid="{00000000-0005-0000-0000-0000690A0000}"/>
    <cellStyle name="Акцент3 12" xfId="2574" xr:uid="{00000000-0005-0000-0000-00006A0A0000}"/>
    <cellStyle name="Акцент3 13" xfId="2571" xr:uid="{00000000-0005-0000-0000-00006B0A0000}"/>
    <cellStyle name="Акцент3 14" xfId="2822" xr:uid="{00000000-0005-0000-0000-00006C0A0000}"/>
    <cellStyle name="Акцент3 15" xfId="3063" xr:uid="{00000000-0005-0000-0000-00006D0A0000}"/>
    <cellStyle name="Акцент3 16" xfId="3257" xr:uid="{00000000-0005-0000-0000-00006E0A0000}"/>
    <cellStyle name="Акцент3 17" xfId="3551" xr:uid="{00000000-0005-0000-0000-00006F0A0000}"/>
    <cellStyle name="Акцент3 18" xfId="4081" xr:uid="{00000000-0005-0000-0000-0000700A0000}"/>
    <cellStyle name="Акцент3 19" xfId="1818" xr:uid="{00000000-0005-0000-0000-0000710A0000}"/>
    <cellStyle name="Акцент3 2" xfId="88" xr:uid="{00000000-0005-0000-0000-0000720A0000}"/>
    <cellStyle name="Акцент3 2 2" xfId="152" xr:uid="{00000000-0005-0000-0000-0000730A0000}"/>
    <cellStyle name="Акцент3 2 2 2" xfId="2172" xr:uid="{00000000-0005-0000-0000-0000740A0000}"/>
    <cellStyle name="Акцент3 2 2 3" xfId="2280" xr:uid="{00000000-0005-0000-0000-0000750A0000}"/>
    <cellStyle name="Акцент3 2 2 4" xfId="2575" xr:uid="{00000000-0005-0000-0000-0000760A0000}"/>
    <cellStyle name="Акцент3 2 2 5" xfId="2119" xr:uid="{00000000-0005-0000-0000-0000770A0000}"/>
    <cellStyle name="Акцент3 2 2 6" xfId="1169" xr:uid="{00000000-0005-0000-0000-0000780A0000}"/>
    <cellStyle name="Акцент3 2 3" xfId="1848" xr:uid="{00000000-0005-0000-0000-0000790A0000}"/>
    <cellStyle name="Акцент3 2 4" xfId="1775" xr:uid="{00000000-0005-0000-0000-00007A0A0000}"/>
    <cellStyle name="Акцент3 20" xfId="1583" xr:uid="{00000000-0005-0000-0000-00007B0A0000}"/>
    <cellStyle name="Акцент3 3" xfId="1645" xr:uid="{00000000-0005-0000-0000-00007C0A0000}"/>
    <cellStyle name="Акцент3 3 2" xfId="2118" xr:uid="{00000000-0005-0000-0000-00007D0A0000}"/>
    <cellStyle name="Акцент3 3 2 2" xfId="2281" xr:uid="{00000000-0005-0000-0000-00007E0A0000}"/>
    <cellStyle name="Акцент3 3 2 3" xfId="2576" xr:uid="{00000000-0005-0000-0000-00007F0A0000}"/>
    <cellStyle name="Акцент3 4" xfId="1646" xr:uid="{00000000-0005-0000-0000-0000800A0000}"/>
    <cellStyle name="Акцент3 4 2" xfId="1982" xr:uid="{00000000-0005-0000-0000-0000810A0000}"/>
    <cellStyle name="Акцент3 5" xfId="1732" xr:uid="{00000000-0005-0000-0000-0000820A0000}"/>
    <cellStyle name="Акцент3 5 2" xfId="2039" xr:uid="{00000000-0005-0000-0000-0000830A0000}"/>
    <cellStyle name="Акцент3 6" xfId="1644" xr:uid="{00000000-0005-0000-0000-0000840A0000}"/>
    <cellStyle name="Акцент3 6 2" xfId="2078" xr:uid="{00000000-0005-0000-0000-0000850A0000}"/>
    <cellStyle name="Акцент3 7" xfId="2282" xr:uid="{00000000-0005-0000-0000-0000860A0000}"/>
    <cellStyle name="Акцент3 8" xfId="2279" xr:uid="{00000000-0005-0000-0000-0000870A0000}"/>
    <cellStyle name="Акцент3 9" xfId="2577" xr:uid="{00000000-0005-0000-0000-0000880A0000}"/>
    <cellStyle name="Акцент4" xfId="51" builtinId="41" customBuiltin="1"/>
    <cellStyle name="Акцент4 10" xfId="2579" xr:uid="{00000000-0005-0000-0000-00008A0A0000}"/>
    <cellStyle name="Акцент4 10 2" xfId="8622" xr:uid="{00000000-0005-0000-0000-00008B0A0000}"/>
    <cellStyle name="Акцент4 11" xfId="2580" xr:uid="{00000000-0005-0000-0000-00008C0A0000}"/>
    <cellStyle name="Акцент4 11 2" xfId="8623" xr:uid="{00000000-0005-0000-0000-00008D0A0000}"/>
    <cellStyle name="Акцент4 12" xfId="2581" xr:uid="{00000000-0005-0000-0000-00008E0A0000}"/>
    <cellStyle name="Акцент4 12 2" xfId="8624" xr:uid="{00000000-0005-0000-0000-00008F0A0000}"/>
    <cellStyle name="Акцент4 13" xfId="2578" xr:uid="{00000000-0005-0000-0000-0000900A0000}"/>
    <cellStyle name="Акцент4 13 2" xfId="8625" xr:uid="{00000000-0005-0000-0000-0000910A0000}"/>
    <cellStyle name="Акцент4 14" xfId="2826" xr:uid="{00000000-0005-0000-0000-0000920A0000}"/>
    <cellStyle name="Акцент4 15" xfId="3067" xr:uid="{00000000-0005-0000-0000-0000930A0000}"/>
    <cellStyle name="Акцент4 16" xfId="3261" xr:uid="{00000000-0005-0000-0000-0000940A0000}"/>
    <cellStyle name="Акцент4 17" xfId="3555" xr:uid="{00000000-0005-0000-0000-0000950A0000}"/>
    <cellStyle name="Акцент4 18" xfId="4085" xr:uid="{00000000-0005-0000-0000-0000960A0000}"/>
    <cellStyle name="Акцент4 19" xfId="1822" xr:uid="{00000000-0005-0000-0000-0000970A0000}"/>
    <cellStyle name="Акцент4 2" xfId="89" xr:uid="{00000000-0005-0000-0000-0000980A0000}"/>
    <cellStyle name="Акцент4 2 2" xfId="156" xr:uid="{00000000-0005-0000-0000-0000990A0000}"/>
    <cellStyle name="Акцент4 2 2 2" xfId="2173" xr:uid="{00000000-0005-0000-0000-00009A0A0000}"/>
    <cellStyle name="Акцент4 2 2 3" xfId="2284" xr:uid="{00000000-0005-0000-0000-00009B0A0000}"/>
    <cellStyle name="Акцент4 2 2 4" xfId="2582" xr:uid="{00000000-0005-0000-0000-00009C0A0000}"/>
    <cellStyle name="Акцент4 2 2 5" xfId="2121" xr:uid="{00000000-0005-0000-0000-00009D0A0000}"/>
    <cellStyle name="Акцент4 2 2 6" xfId="1170" xr:uid="{00000000-0005-0000-0000-00009E0A0000}"/>
    <cellStyle name="Акцент4 2 3" xfId="1864" xr:uid="{00000000-0005-0000-0000-00009F0A0000}"/>
    <cellStyle name="Акцент4 2 4" xfId="1776" xr:uid="{00000000-0005-0000-0000-0000A00A0000}"/>
    <cellStyle name="Акцент4 2 5" xfId="1648" xr:uid="{00000000-0005-0000-0000-0000A10A0000}"/>
    <cellStyle name="Акцент4 20" xfId="1584" xr:uid="{00000000-0005-0000-0000-0000A20A0000}"/>
    <cellStyle name="Акцент4 3" xfId="1649" xr:uid="{00000000-0005-0000-0000-0000A30A0000}"/>
    <cellStyle name="Акцент4 3 2" xfId="2120" xr:uid="{00000000-0005-0000-0000-0000A40A0000}"/>
    <cellStyle name="Акцент4 3 2 2" xfId="2285" xr:uid="{00000000-0005-0000-0000-0000A50A0000}"/>
    <cellStyle name="Акцент4 3 2 3" xfId="2583" xr:uid="{00000000-0005-0000-0000-0000A60A0000}"/>
    <cellStyle name="Акцент4 3 3" xfId="8627" xr:uid="{00000000-0005-0000-0000-0000A70A0000}"/>
    <cellStyle name="Акцент4 4" xfId="1650" xr:uid="{00000000-0005-0000-0000-0000A80A0000}"/>
    <cellStyle name="Акцент4 4 2" xfId="1986" xr:uid="{00000000-0005-0000-0000-0000A90A0000}"/>
    <cellStyle name="Акцент4 5" xfId="1651" xr:uid="{00000000-0005-0000-0000-0000AA0A0000}"/>
    <cellStyle name="Акцент4 5 2" xfId="2043" xr:uid="{00000000-0005-0000-0000-0000AB0A0000}"/>
    <cellStyle name="Акцент4 6" xfId="1733" xr:uid="{00000000-0005-0000-0000-0000AC0A0000}"/>
    <cellStyle name="Акцент4 6 2" xfId="2080" xr:uid="{00000000-0005-0000-0000-0000AD0A0000}"/>
    <cellStyle name="Акцент4 7" xfId="1647" xr:uid="{00000000-0005-0000-0000-0000AE0A0000}"/>
    <cellStyle name="Акцент4 7 2" xfId="2286" xr:uid="{00000000-0005-0000-0000-0000AF0A0000}"/>
    <cellStyle name="Акцент4 8" xfId="2283" xr:uid="{00000000-0005-0000-0000-0000B00A0000}"/>
    <cellStyle name="Акцент4 8 2" xfId="8630" xr:uid="{00000000-0005-0000-0000-0000B10A0000}"/>
    <cellStyle name="Акцент4 9" xfId="2584" xr:uid="{00000000-0005-0000-0000-0000B20A0000}"/>
    <cellStyle name="Акцент5" xfId="55" builtinId="45" customBuiltin="1"/>
    <cellStyle name="Акцент5 10" xfId="2586" xr:uid="{00000000-0005-0000-0000-0000B40A0000}"/>
    <cellStyle name="Акцент5 11" xfId="2587" xr:uid="{00000000-0005-0000-0000-0000B50A0000}"/>
    <cellStyle name="Акцент5 12" xfId="2588" xr:uid="{00000000-0005-0000-0000-0000B60A0000}"/>
    <cellStyle name="Акцент5 13" xfId="2585" xr:uid="{00000000-0005-0000-0000-0000B70A0000}"/>
    <cellStyle name="Акцент5 14" xfId="2830" xr:uid="{00000000-0005-0000-0000-0000B80A0000}"/>
    <cellStyle name="Акцент5 15" xfId="3071" xr:uid="{00000000-0005-0000-0000-0000B90A0000}"/>
    <cellStyle name="Акцент5 16" xfId="3264" xr:uid="{00000000-0005-0000-0000-0000BA0A0000}"/>
    <cellStyle name="Акцент5 17" xfId="3559" xr:uid="{00000000-0005-0000-0000-0000BB0A0000}"/>
    <cellStyle name="Акцент5 18" xfId="4089" xr:uid="{00000000-0005-0000-0000-0000BC0A0000}"/>
    <cellStyle name="Акцент5 19" xfId="1826" xr:uid="{00000000-0005-0000-0000-0000BD0A0000}"/>
    <cellStyle name="Акцент5 2" xfId="90" xr:uid="{00000000-0005-0000-0000-0000BE0A0000}"/>
    <cellStyle name="Акцент5 2 2" xfId="160" xr:uid="{00000000-0005-0000-0000-0000BF0A0000}"/>
    <cellStyle name="Акцент5 2 2 2" xfId="2174" xr:uid="{00000000-0005-0000-0000-0000C00A0000}"/>
    <cellStyle name="Акцент5 2 2 3" xfId="2288" xr:uid="{00000000-0005-0000-0000-0000C10A0000}"/>
    <cellStyle name="Акцент5 2 2 4" xfId="2589" xr:uid="{00000000-0005-0000-0000-0000C20A0000}"/>
    <cellStyle name="Акцент5 2 2 5" xfId="2123" xr:uid="{00000000-0005-0000-0000-0000C30A0000}"/>
    <cellStyle name="Акцент5 2 2 6" xfId="1171" xr:uid="{00000000-0005-0000-0000-0000C40A0000}"/>
    <cellStyle name="Акцент5 2 3" xfId="1856" xr:uid="{00000000-0005-0000-0000-0000C50A0000}"/>
    <cellStyle name="Акцент5 2 4" xfId="1777" xr:uid="{00000000-0005-0000-0000-0000C60A0000}"/>
    <cellStyle name="Акцент5 20" xfId="1585" xr:uid="{00000000-0005-0000-0000-0000C70A0000}"/>
    <cellStyle name="Акцент5 3" xfId="1654" xr:uid="{00000000-0005-0000-0000-0000C80A0000}"/>
    <cellStyle name="Акцент5 3 2" xfId="2122" xr:uid="{00000000-0005-0000-0000-0000C90A0000}"/>
    <cellStyle name="Акцент5 3 2 2" xfId="2289" xr:uid="{00000000-0005-0000-0000-0000CA0A0000}"/>
    <cellStyle name="Акцент5 3 2 3" xfId="2590" xr:uid="{00000000-0005-0000-0000-0000CB0A0000}"/>
    <cellStyle name="Акцент5 4" xfId="1655" xr:uid="{00000000-0005-0000-0000-0000CC0A0000}"/>
    <cellStyle name="Акцент5 4 2" xfId="1990" xr:uid="{00000000-0005-0000-0000-0000CD0A0000}"/>
    <cellStyle name="Акцент5 5" xfId="1734" xr:uid="{00000000-0005-0000-0000-0000CE0A0000}"/>
    <cellStyle name="Акцент5 5 2" xfId="2046" xr:uid="{00000000-0005-0000-0000-0000CF0A0000}"/>
    <cellStyle name="Акцент5 6" xfId="1652" xr:uid="{00000000-0005-0000-0000-0000D00A0000}"/>
    <cellStyle name="Акцент5 6 2" xfId="2083" xr:uid="{00000000-0005-0000-0000-0000D10A0000}"/>
    <cellStyle name="Акцент5 7" xfId="2290" xr:uid="{00000000-0005-0000-0000-0000D20A0000}"/>
    <cellStyle name="Акцент5 8" xfId="2287" xr:uid="{00000000-0005-0000-0000-0000D30A0000}"/>
    <cellStyle name="Акцент5 9" xfId="2591" xr:uid="{00000000-0005-0000-0000-0000D40A0000}"/>
    <cellStyle name="Акцент6" xfId="59" builtinId="49" customBuiltin="1"/>
    <cellStyle name="Акцент6 10" xfId="2593" xr:uid="{00000000-0005-0000-0000-0000D60A0000}"/>
    <cellStyle name="Акцент6 11" xfId="2594" xr:uid="{00000000-0005-0000-0000-0000D70A0000}"/>
    <cellStyle name="Акцент6 12" xfId="2595" xr:uid="{00000000-0005-0000-0000-0000D80A0000}"/>
    <cellStyle name="Акцент6 13" xfId="2592" xr:uid="{00000000-0005-0000-0000-0000D90A0000}"/>
    <cellStyle name="Акцент6 14" xfId="2834" xr:uid="{00000000-0005-0000-0000-0000DA0A0000}"/>
    <cellStyle name="Акцент6 15" xfId="3075" xr:uid="{00000000-0005-0000-0000-0000DB0A0000}"/>
    <cellStyle name="Акцент6 16" xfId="3266" xr:uid="{00000000-0005-0000-0000-0000DC0A0000}"/>
    <cellStyle name="Акцент6 17" xfId="3563" xr:uid="{00000000-0005-0000-0000-0000DD0A0000}"/>
    <cellStyle name="Акцент6 18" xfId="4093" xr:uid="{00000000-0005-0000-0000-0000DE0A0000}"/>
    <cellStyle name="Акцент6 19" xfId="1830" xr:uid="{00000000-0005-0000-0000-0000DF0A0000}"/>
    <cellStyle name="Акцент6 2" xfId="91" xr:uid="{00000000-0005-0000-0000-0000E00A0000}"/>
    <cellStyle name="Акцент6 2 2" xfId="164" xr:uid="{00000000-0005-0000-0000-0000E10A0000}"/>
    <cellStyle name="Акцент6 2 2 2" xfId="2175" xr:uid="{00000000-0005-0000-0000-0000E20A0000}"/>
    <cellStyle name="Акцент6 2 2 3" xfId="2292" xr:uid="{00000000-0005-0000-0000-0000E30A0000}"/>
    <cellStyle name="Акцент6 2 2 4" xfId="2596" xr:uid="{00000000-0005-0000-0000-0000E40A0000}"/>
    <cellStyle name="Акцент6 2 2 5" xfId="2125" xr:uid="{00000000-0005-0000-0000-0000E50A0000}"/>
    <cellStyle name="Акцент6 2 2 6" xfId="1172" xr:uid="{00000000-0005-0000-0000-0000E60A0000}"/>
    <cellStyle name="Акцент6 2 3" xfId="1874" xr:uid="{00000000-0005-0000-0000-0000E70A0000}"/>
    <cellStyle name="Акцент6 2 4" xfId="1778" xr:uid="{00000000-0005-0000-0000-0000E80A0000}"/>
    <cellStyle name="Акцент6 20" xfId="1586" xr:uid="{00000000-0005-0000-0000-0000E90A0000}"/>
    <cellStyle name="Акцент6 3" xfId="1658" xr:uid="{00000000-0005-0000-0000-0000EA0A0000}"/>
    <cellStyle name="Акцент6 3 2" xfId="2124" xr:uid="{00000000-0005-0000-0000-0000EB0A0000}"/>
    <cellStyle name="Акцент6 3 2 2" xfId="2293" xr:uid="{00000000-0005-0000-0000-0000EC0A0000}"/>
    <cellStyle name="Акцент6 3 2 3" xfId="2597" xr:uid="{00000000-0005-0000-0000-0000ED0A0000}"/>
    <cellStyle name="Акцент6 4" xfId="1659" xr:uid="{00000000-0005-0000-0000-0000EE0A0000}"/>
    <cellStyle name="Акцент6 4 2" xfId="1994" xr:uid="{00000000-0005-0000-0000-0000EF0A0000}"/>
    <cellStyle name="Акцент6 5" xfId="1735" xr:uid="{00000000-0005-0000-0000-0000F00A0000}"/>
    <cellStyle name="Акцент6 5 2" xfId="2048" xr:uid="{00000000-0005-0000-0000-0000F10A0000}"/>
    <cellStyle name="Акцент6 6" xfId="1656" xr:uid="{00000000-0005-0000-0000-0000F20A0000}"/>
    <cellStyle name="Акцент6 6 2" xfId="2087" xr:uid="{00000000-0005-0000-0000-0000F30A0000}"/>
    <cellStyle name="Акцент6 7" xfId="2294" xr:uid="{00000000-0005-0000-0000-0000F40A0000}"/>
    <cellStyle name="Акцент6 8" xfId="2291" xr:uid="{00000000-0005-0000-0000-0000F50A0000}"/>
    <cellStyle name="Акцент6 9" xfId="2598" xr:uid="{00000000-0005-0000-0000-0000F60A0000}"/>
    <cellStyle name="Ввод " xfId="31" builtinId="20" customBuiltin="1"/>
    <cellStyle name="Ввод  10" xfId="2600" xr:uid="{00000000-0005-0000-0000-0000F80A0000}"/>
    <cellStyle name="Ввод  10 2" xfId="5766" xr:uid="{00000000-0005-0000-0000-0000F90A0000}"/>
    <cellStyle name="Ввод  11" xfId="2601" xr:uid="{00000000-0005-0000-0000-0000FA0A0000}"/>
    <cellStyle name="Ввод  11 2" xfId="5767" xr:uid="{00000000-0005-0000-0000-0000FB0A0000}"/>
    <cellStyle name="Ввод  12" xfId="2602" xr:uid="{00000000-0005-0000-0000-0000FC0A0000}"/>
    <cellStyle name="Ввод  12 2" xfId="5768" xr:uid="{00000000-0005-0000-0000-0000FD0A0000}"/>
    <cellStyle name="Ввод  13" xfId="2599" xr:uid="{00000000-0005-0000-0000-0000FE0A0000}"/>
    <cellStyle name="Ввод  13 2" xfId="5765" xr:uid="{00000000-0005-0000-0000-0000FF0A0000}"/>
    <cellStyle name="Ввод  14" xfId="2805" xr:uid="{00000000-0005-0000-0000-0000000B0000}"/>
    <cellStyle name="Ввод  15" xfId="3046" xr:uid="{00000000-0005-0000-0000-0000010B0000}"/>
    <cellStyle name="Ввод  16" xfId="3242" xr:uid="{00000000-0005-0000-0000-0000020B0000}"/>
    <cellStyle name="Ввод  17" xfId="3534" xr:uid="{00000000-0005-0000-0000-0000030B0000}"/>
    <cellStyle name="Ввод  18" xfId="4064" xr:uid="{00000000-0005-0000-0000-0000040B0000}"/>
    <cellStyle name="Ввод  19" xfId="1801" xr:uid="{00000000-0005-0000-0000-0000050B0000}"/>
    <cellStyle name="Ввод  2" xfId="92" xr:uid="{00000000-0005-0000-0000-0000060B0000}"/>
    <cellStyle name="Ввод  2 10" xfId="1371" xr:uid="{00000000-0005-0000-0000-0000070B0000}"/>
    <cellStyle name="Ввод  2 10 2" xfId="5571" xr:uid="{00000000-0005-0000-0000-0000080B0000}"/>
    <cellStyle name="Ввод  2 2" xfId="135" xr:uid="{00000000-0005-0000-0000-0000090B0000}"/>
    <cellStyle name="Ввод  2 2 10" xfId="1173" xr:uid="{00000000-0005-0000-0000-00000A0B0000}"/>
    <cellStyle name="Ввод  2 2 2" xfId="1310" xr:uid="{00000000-0005-0000-0000-00000B0B0000}"/>
    <cellStyle name="Ввод  2 2 2 2" xfId="1502" xr:uid="{00000000-0005-0000-0000-00000C0B0000}"/>
    <cellStyle name="Ввод  2 2 2 2 2" xfId="5372" xr:uid="{00000000-0005-0000-0000-00000D0B0000}"/>
    <cellStyle name="Ввод  2 2 2 2 2 2" xfId="6035" xr:uid="{00000000-0005-0000-0000-00000E0B0000}"/>
    <cellStyle name="Ввод  2 2 2 2 3" xfId="5683" xr:uid="{00000000-0005-0000-0000-00000F0B0000}"/>
    <cellStyle name="Ввод  2 2 2 3" xfId="2296" xr:uid="{00000000-0005-0000-0000-0000100B0000}"/>
    <cellStyle name="Ввод  2 2 2 4" xfId="5220" xr:uid="{00000000-0005-0000-0000-0000110B0000}"/>
    <cellStyle name="Ввод  2 2 2 4 2" xfId="5899" xr:uid="{00000000-0005-0000-0000-0000120B0000}"/>
    <cellStyle name="Ввод  2 2 2 5" xfId="5523" xr:uid="{00000000-0005-0000-0000-0000130B0000}"/>
    <cellStyle name="Ввод  2 2 3" xfId="1264" xr:uid="{00000000-0005-0000-0000-0000140B0000}"/>
    <cellStyle name="Ввод  2 2 3 2" xfId="1456" xr:uid="{00000000-0005-0000-0000-0000150B0000}"/>
    <cellStyle name="Ввод  2 2 3 2 2" xfId="5327" xr:uid="{00000000-0005-0000-0000-0000160B0000}"/>
    <cellStyle name="Ввод  2 2 3 2 2 2" xfId="5995" xr:uid="{00000000-0005-0000-0000-0000170B0000}"/>
    <cellStyle name="Ввод  2 2 3 2 3" xfId="5642" xr:uid="{00000000-0005-0000-0000-0000180B0000}"/>
    <cellStyle name="Ввод  2 2 3 3" xfId="2603" xr:uid="{00000000-0005-0000-0000-0000190B0000}"/>
    <cellStyle name="Ввод  2 2 3 3 2" xfId="5769" xr:uid="{00000000-0005-0000-0000-00001A0B0000}"/>
    <cellStyle name="Ввод  2 2 3 4" xfId="5182" xr:uid="{00000000-0005-0000-0000-00001B0B0000}"/>
    <cellStyle name="Ввод  2 2 3 4 2" xfId="5861" xr:uid="{00000000-0005-0000-0000-00001C0B0000}"/>
    <cellStyle name="Ввод  2 2 3 5" xfId="5482" xr:uid="{00000000-0005-0000-0000-00001D0B0000}"/>
    <cellStyle name="Ввод  2 2 4" xfId="1294" xr:uid="{00000000-0005-0000-0000-00001E0B0000}"/>
    <cellStyle name="Ввод  2 2 4 2" xfId="1486" xr:uid="{00000000-0005-0000-0000-00001F0B0000}"/>
    <cellStyle name="Ввод  2 2 4 2 2" xfId="5357" xr:uid="{00000000-0005-0000-0000-0000200B0000}"/>
    <cellStyle name="Ввод  2 2 4 2 2 2" xfId="6023" xr:uid="{00000000-0005-0000-0000-0000210B0000}"/>
    <cellStyle name="Ввод  2 2 4 2 3" xfId="5670" xr:uid="{00000000-0005-0000-0000-0000220B0000}"/>
    <cellStyle name="Ввод  2 2 4 3" xfId="2604" xr:uid="{00000000-0005-0000-0000-0000230B0000}"/>
    <cellStyle name="Ввод  2 2 4 3 2" xfId="5770" xr:uid="{00000000-0005-0000-0000-0000240B0000}"/>
    <cellStyle name="Ввод  2 2 4 4" xfId="5210" xr:uid="{00000000-0005-0000-0000-0000250B0000}"/>
    <cellStyle name="Ввод  2 2 4 4 2" xfId="5889" xr:uid="{00000000-0005-0000-0000-0000260B0000}"/>
    <cellStyle name="Ввод  2 2 4 5" xfId="5510" xr:uid="{00000000-0005-0000-0000-0000270B0000}"/>
    <cellStyle name="Ввод  2 2 5" xfId="1275" xr:uid="{00000000-0005-0000-0000-0000280B0000}"/>
    <cellStyle name="Ввод  2 2 5 2" xfId="1467" xr:uid="{00000000-0005-0000-0000-0000290B0000}"/>
    <cellStyle name="Ввод  2 2 5 2 2" xfId="5338" xr:uid="{00000000-0005-0000-0000-00002A0B0000}"/>
    <cellStyle name="Ввод  2 2 5 2 2 2" xfId="6005" xr:uid="{00000000-0005-0000-0000-00002B0B0000}"/>
    <cellStyle name="Ввод  2 2 5 2 3" xfId="5652" xr:uid="{00000000-0005-0000-0000-00002C0B0000}"/>
    <cellStyle name="Ввод  2 2 5 3" xfId="2126" xr:uid="{00000000-0005-0000-0000-00002D0B0000}"/>
    <cellStyle name="Ввод  2 2 5 3 2" xfId="5748" xr:uid="{00000000-0005-0000-0000-00002E0B0000}"/>
    <cellStyle name="Ввод  2 2 5 4" xfId="5192" xr:uid="{00000000-0005-0000-0000-00002F0B0000}"/>
    <cellStyle name="Ввод  2 2 5 4 2" xfId="5871" xr:uid="{00000000-0005-0000-0000-0000300B0000}"/>
    <cellStyle name="Ввод  2 2 5 5" xfId="5492" xr:uid="{00000000-0005-0000-0000-0000310B0000}"/>
    <cellStyle name="Ввод  2 2 6" xfId="1244" xr:uid="{00000000-0005-0000-0000-0000320B0000}"/>
    <cellStyle name="Ввод  2 2 6 2" xfId="1435" xr:uid="{00000000-0005-0000-0000-0000330B0000}"/>
    <cellStyle name="Ввод  2 2 6 2 2" xfId="5308" xr:uid="{00000000-0005-0000-0000-0000340B0000}"/>
    <cellStyle name="Ввод  2 2 6 2 2 2" xfId="5977" xr:uid="{00000000-0005-0000-0000-0000350B0000}"/>
    <cellStyle name="Ввод  2 2 6 2 3" xfId="5622" xr:uid="{00000000-0005-0000-0000-0000360B0000}"/>
    <cellStyle name="Ввод  2 2 6 3" xfId="5166" xr:uid="{00000000-0005-0000-0000-0000370B0000}"/>
    <cellStyle name="Ввод  2 2 6 3 2" xfId="5845" xr:uid="{00000000-0005-0000-0000-0000380B0000}"/>
    <cellStyle name="Ввод  2 2 6 4" xfId="5462" xr:uid="{00000000-0005-0000-0000-0000390B0000}"/>
    <cellStyle name="Ввод  2 2 7" xfId="1245" xr:uid="{00000000-0005-0000-0000-00003A0B0000}"/>
    <cellStyle name="Ввод  2 2 7 2" xfId="1436" xr:uid="{00000000-0005-0000-0000-00003B0B0000}"/>
    <cellStyle name="Ввод  2 2 7 2 2" xfId="5309" xr:uid="{00000000-0005-0000-0000-00003C0B0000}"/>
    <cellStyle name="Ввод  2 2 7 2 2 2" xfId="5978" xr:uid="{00000000-0005-0000-0000-00003D0B0000}"/>
    <cellStyle name="Ввод  2 2 7 2 3" xfId="5623" xr:uid="{00000000-0005-0000-0000-00003E0B0000}"/>
    <cellStyle name="Ввод  2 2 7 3" xfId="5167" xr:uid="{00000000-0005-0000-0000-00003F0B0000}"/>
    <cellStyle name="Ввод  2 2 7 3 2" xfId="5846" xr:uid="{00000000-0005-0000-0000-0000400B0000}"/>
    <cellStyle name="Ввод  2 2 7 4" xfId="5463" xr:uid="{00000000-0005-0000-0000-0000410B0000}"/>
    <cellStyle name="Ввод  2 2 8" xfId="1217" xr:uid="{00000000-0005-0000-0000-0000420B0000}"/>
    <cellStyle name="Ввод  2 2 8 2" xfId="1408" xr:uid="{00000000-0005-0000-0000-0000430B0000}"/>
    <cellStyle name="Ввод  2 2 8 2 2" xfId="5282" xr:uid="{00000000-0005-0000-0000-0000440B0000}"/>
    <cellStyle name="Ввод  2 2 8 2 2 2" xfId="5955" xr:uid="{00000000-0005-0000-0000-0000450B0000}"/>
    <cellStyle name="Ввод  2 2 8 2 3" xfId="5600" xr:uid="{00000000-0005-0000-0000-0000460B0000}"/>
    <cellStyle name="Ввод  2 2 8 3" xfId="5144" xr:uid="{00000000-0005-0000-0000-0000470B0000}"/>
    <cellStyle name="Ввод  2 2 8 3 2" xfId="5824" xr:uid="{00000000-0005-0000-0000-0000480B0000}"/>
    <cellStyle name="Ввод  2 2 8 4" xfId="5440" xr:uid="{00000000-0005-0000-0000-0000490B0000}"/>
    <cellStyle name="Ввод  2 2 9" xfId="1375" xr:uid="{00000000-0005-0000-0000-00004A0B0000}"/>
    <cellStyle name="Ввод  2 2 9 2" xfId="5575" xr:uid="{00000000-0005-0000-0000-00004B0B0000}"/>
    <cellStyle name="Ввод  2 3" xfId="1247" xr:uid="{00000000-0005-0000-0000-00004C0B0000}"/>
    <cellStyle name="Ввод  2 3 2" xfId="1438" xr:uid="{00000000-0005-0000-0000-00004D0B0000}"/>
    <cellStyle name="Ввод  2 3 2 2" xfId="5311" xr:uid="{00000000-0005-0000-0000-00004E0B0000}"/>
    <cellStyle name="Ввод  2 3 2 2 2" xfId="5980" xr:uid="{00000000-0005-0000-0000-00004F0B0000}"/>
    <cellStyle name="Ввод  2 3 2 3" xfId="5625" xr:uid="{00000000-0005-0000-0000-0000500B0000}"/>
    <cellStyle name="Ввод  2 3 3" xfId="1836" xr:uid="{00000000-0005-0000-0000-0000510B0000}"/>
    <cellStyle name="Ввод  2 3 4" xfId="5169" xr:uid="{00000000-0005-0000-0000-0000520B0000}"/>
    <cellStyle name="Ввод  2 3 4 2" xfId="5848" xr:uid="{00000000-0005-0000-0000-0000530B0000}"/>
    <cellStyle name="Ввод  2 3 5" xfId="5465" xr:uid="{00000000-0005-0000-0000-0000540B0000}"/>
    <cellStyle name="Ввод  2 4" xfId="1313" xr:uid="{00000000-0005-0000-0000-0000550B0000}"/>
    <cellStyle name="Ввод  2 4 2" xfId="1505" xr:uid="{00000000-0005-0000-0000-0000560B0000}"/>
    <cellStyle name="Ввод  2 4 2 2" xfId="5375" xr:uid="{00000000-0005-0000-0000-0000570B0000}"/>
    <cellStyle name="Ввод  2 4 2 2 2" xfId="6038" xr:uid="{00000000-0005-0000-0000-0000580B0000}"/>
    <cellStyle name="Ввод  2 4 2 3" xfId="5686" xr:uid="{00000000-0005-0000-0000-0000590B0000}"/>
    <cellStyle name="Ввод  2 4 3" xfId="5223" xr:uid="{00000000-0005-0000-0000-00005A0B0000}"/>
    <cellStyle name="Ввод  2 4 3 2" xfId="5902" xr:uid="{00000000-0005-0000-0000-00005B0B0000}"/>
    <cellStyle name="Ввод  2 4 4" xfId="5526" xr:uid="{00000000-0005-0000-0000-00005C0B0000}"/>
    <cellStyle name="Ввод  2 5" xfId="1326" xr:uid="{00000000-0005-0000-0000-00005D0B0000}"/>
    <cellStyle name="Ввод  2 5 2" xfId="1518" xr:uid="{00000000-0005-0000-0000-00005E0B0000}"/>
    <cellStyle name="Ввод  2 5 2 2" xfId="5388" xr:uid="{00000000-0005-0000-0000-00005F0B0000}"/>
    <cellStyle name="Ввод  2 5 2 2 2" xfId="6050" xr:uid="{00000000-0005-0000-0000-0000600B0000}"/>
    <cellStyle name="Ввод  2 5 2 3" xfId="5698" xr:uid="{00000000-0005-0000-0000-0000610B0000}"/>
    <cellStyle name="Ввод  2 5 3" xfId="5234" xr:uid="{00000000-0005-0000-0000-0000620B0000}"/>
    <cellStyle name="Ввод  2 5 3 2" xfId="5913" xr:uid="{00000000-0005-0000-0000-0000630B0000}"/>
    <cellStyle name="Ввод  2 5 4" xfId="5538" xr:uid="{00000000-0005-0000-0000-0000640B0000}"/>
    <cellStyle name="Ввод  2 6" xfId="1334" xr:uid="{00000000-0005-0000-0000-0000650B0000}"/>
    <cellStyle name="Ввод  2 6 2" xfId="1526" xr:uid="{00000000-0005-0000-0000-0000660B0000}"/>
    <cellStyle name="Ввод  2 6 2 2" xfId="5396" xr:uid="{00000000-0005-0000-0000-0000670B0000}"/>
    <cellStyle name="Ввод  2 6 2 2 2" xfId="6056" xr:uid="{00000000-0005-0000-0000-0000680B0000}"/>
    <cellStyle name="Ввод  2 6 2 3" xfId="5704" xr:uid="{00000000-0005-0000-0000-0000690B0000}"/>
    <cellStyle name="Ввод  2 6 3" xfId="5240" xr:uid="{00000000-0005-0000-0000-00006A0B0000}"/>
    <cellStyle name="Ввод  2 6 3 2" xfId="5919" xr:uid="{00000000-0005-0000-0000-00006B0B0000}"/>
    <cellStyle name="Ввод  2 6 4" xfId="5544" xr:uid="{00000000-0005-0000-0000-00006C0B0000}"/>
    <cellStyle name="Ввод  2 7" xfId="1353" xr:uid="{00000000-0005-0000-0000-00006D0B0000}"/>
    <cellStyle name="Ввод  2 7 2" xfId="1545" xr:uid="{00000000-0005-0000-0000-00006E0B0000}"/>
    <cellStyle name="Ввод  2 7 2 2" xfId="5415" xr:uid="{00000000-0005-0000-0000-00006F0B0000}"/>
    <cellStyle name="Ввод  2 7 2 2 2" xfId="6072" xr:uid="{00000000-0005-0000-0000-0000700B0000}"/>
    <cellStyle name="Ввод  2 7 2 3" xfId="5720" xr:uid="{00000000-0005-0000-0000-0000710B0000}"/>
    <cellStyle name="Ввод  2 7 3" xfId="5256" xr:uid="{00000000-0005-0000-0000-0000720B0000}"/>
    <cellStyle name="Ввод  2 7 3 2" xfId="5935" xr:uid="{00000000-0005-0000-0000-0000730B0000}"/>
    <cellStyle name="Ввод  2 7 4" xfId="5560" xr:uid="{00000000-0005-0000-0000-0000740B0000}"/>
    <cellStyle name="Ввод  2 8" xfId="1323" xr:uid="{00000000-0005-0000-0000-0000750B0000}"/>
    <cellStyle name="Ввод  2 8 2" xfId="1515" xr:uid="{00000000-0005-0000-0000-0000760B0000}"/>
    <cellStyle name="Ввод  2 8 2 2" xfId="5385" xr:uid="{00000000-0005-0000-0000-0000770B0000}"/>
    <cellStyle name="Ввод  2 8 2 2 2" xfId="6047" xr:uid="{00000000-0005-0000-0000-0000780B0000}"/>
    <cellStyle name="Ввод  2 8 2 3" xfId="5695" xr:uid="{00000000-0005-0000-0000-0000790B0000}"/>
    <cellStyle name="Ввод  2 8 3" xfId="5231" xr:uid="{00000000-0005-0000-0000-00007A0B0000}"/>
    <cellStyle name="Ввод  2 8 3 2" xfId="5910" xr:uid="{00000000-0005-0000-0000-00007B0B0000}"/>
    <cellStyle name="Ввод  2 8 4" xfId="5535" xr:uid="{00000000-0005-0000-0000-00007C0B0000}"/>
    <cellStyle name="Ввод  2 9" xfId="1202" xr:uid="{00000000-0005-0000-0000-00007D0B0000}"/>
    <cellStyle name="Ввод  2 9 2" xfId="1393" xr:uid="{00000000-0005-0000-0000-00007E0B0000}"/>
    <cellStyle name="Ввод  2 9 2 2" xfId="5267" xr:uid="{00000000-0005-0000-0000-00007F0B0000}"/>
    <cellStyle name="Ввод  2 9 2 2 2" xfId="5940" xr:uid="{00000000-0005-0000-0000-0000800B0000}"/>
    <cellStyle name="Ввод  2 9 2 3" xfId="5585" xr:uid="{00000000-0005-0000-0000-0000810B0000}"/>
    <cellStyle name="Ввод  2 9 3" xfId="5129" xr:uid="{00000000-0005-0000-0000-0000820B0000}"/>
    <cellStyle name="Ввод  2 9 3 2" xfId="5809" xr:uid="{00000000-0005-0000-0000-0000830B0000}"/>
    <cellStyle name="Ввод  2 9 4" xfId="5425" xr:uid="{00000000-0005-0000-0000-0000840B0000}"/>
    <cellStyle name="Ввод  20" xfId="1573" xr:uid="{00000000-0005-0000-0000-0000850B0000}"/>
    <cellStyle name="Ввод  3" xfId="1103" xr:uid="{00000000-0005-0000-0000-0000860B0000}"/>
    <cellStyle name="Ввод  3 2" xfId="1259" xr:uid="{00000000-0005-0000-0000-0000870B0000}"/>
    <cellStyle name="Ввод  3 2 2" xfId="1451" xr:uid="{00000000-0005-0000-0000-0000880B0000}"/>
    <cellStyle name="Ввод  3 2 2 2" xfId="5324" xr:uid="{00000000-0005-0000-0000-0000890B0000}"/>
    <cellStyle name="Ввод  3 2 2 2 2" xfId="5992" xr:uid="{00000000-0005-0000-0000-00008A0B0000}"/>
    <cellStyle name="Ввод  3 2 2 3" xfId="5637" xr:uid="{00000000-0005-0000-0000-00008B0B0000}"/>
    <cellStyle name="Ввод  3 2 3" xfId="2605" xr:uid="{00000000-0005-0000-0000-00008C0B0000}"/>
    <cellStyle name="Ввод  3 2 3 2" xfId="5771" xr:uid="{00000000-0005-0000-0000-00008D0B0000}"/>
    <cellStyle name="Ввод  3 2 4" xfId="5477" xr:uid="{00000000-0005-0000-0000-00008E0B0000}"/>
    <cellStyle name="Ввод  3 3" xfId="1304" xr:uid="{00000000-0005-0000-0000-00008F0B0000}"/>
    <cellStyle name="Ввод  3 3 2" xfId="1496" xr:uid="{00000000-0005-0000-0000-0000900B0000}"/>
    <cellStyle name="Ввод  3 3 2 2" xfId="5366" xr:uid="{00000000-0005-0000-0000-0000910B0000}"/>
    <cellStyle name="Ввод  3 3 2 2 2" xfId="6031" xr:uid="{00000000-0005-0000-0000-0000920B0000}"/>
    <cellStyle name="Ввод  3 3 2 3" xfId="5679" xr:uid="{00000000-0005-0000-0000-0000930B0000}"/>
    <cellStyle name="Ввод  3 3 3" xfId="5216" xr:uid="{00000000-0005-0000-0000-0000940B0000}"/>
    <cellStyle name="Ввод  3 3 3 2" xfId="5895" xr:uid="{00000000-0005-0000-0000-0000950B0000}"/>
    <cellStyle name="Ввод  3 3 4" xfId="5519" xr:uid="{00000000-0005-0000-0000-0000960B0000}"/>
    <cellStyle name="Ввод  3 4" xfId="1270" xr:uid="{00000000-0005-0000-0000-0000970B0000}"/>
    <cellStyle name="Ввод  3 4 2" xfId="1462" xr:uid="{00000000-0005-0000-0000-0000980B0000}"/>
    <cellStyle name="Ввод  3 4 2 2" xfId="5333" xr:uid="{00000000-0005-0000-0000-0000990B0000}"/>
    <cellStyle name="Ввод  3 4 2 2 2" xfId="6000" xr:uid="{00000000-0005-0000-0000-00009A0B0000}"/>
    <cellStyle name="Ввод  3 4 2 3" xfId="5647" xr:uid="{00000000-0005-0000-0000-00009B0B0000}"/>
    <cellStyle name="Ввод  3 4 3" xfId="5187" xr:uid="{00000000-0005-0000-0000-00009C0B0000}"/>
    <cellStyle name="Ввод  3 4 3 2" xfId="5866" xr:uid="{00000000-0005-0000-0000-00009D0B0000}"/>
    <cellStyle name="Ввод  3 4 4" xfId="5487" xr:uid="{00000000-0005-0000-0000-00009E0B0000}"/>
    <cellStyle name="Ввод  3 5" xfId="1288" xr:uid="{00000000-0005-0000-0000-00009F0B0000}"/>
    <cellStyle name="Ввод  3 5 2" xfId="1480" xr:uid="{00000000-0005-0000-0000-0000A00B0000}"/>
    <cellStyle name="Ввод  3 5 2 2" xfId="5351" xr:uid="{00000000-0005-0000-0000-0000A10B0000}"/>
    <cellStyle name="Ввод  3 5 2 2 2" xfId="6017" xr:uid="{00000000-0005-0000-0000-0000A20B0000}"/>
    <cellStyle name="Ввод  3 5 2 3" xfId="5664" xr:uid="{00000000-0005-0000-0000-0000A30B0000}"/>
    <cellStyle name="Ввод  3 5 3" xfId="5204" xr:uid="{00000000-0005-0000-0000-0000A40B0000}"/>
    <cellStyle name="Ввод  3 5 3 2" xfId="5883" xr:uid="{00000000-0005-0000-0000-0000A50B0000}"/>
    <cellStyle name="Ввод  3 5 4" xfId="5504" xr:uid="{00000000-0005-0000-0000-0000A60B0000}"/>
    <cellStyle name="Ввод  3 6" xfId="1321" xr:uid="{00000000-0005-0000-0000-0000A70B0000}"/>
    <cellStyle name="Ввод  3 6 2" xfId="1513" xr:uid="{00000000-0005-0000-0000-0000A80B0000}"/>
    <cellStyle name="Ввод  3 6 2 2" xfId="5383" xr:uid="{00000000-0005-0000-0000-0000A90B0000}"/>
    <cellStyle name="Ввод  3 6 2 2 2" xfId="6045" xr:uid="{00000000-0005-0000-0000-0000AA0B0000}"/>
    <cellStyle name="Ввод  3 6 2 3" xfId="5693" xr:uid="{00000000-0005-0000-0000-0000AB0B0000}"/>
    <cellStyle name="Ввод  3 6 3" xfId="5229" xr:uid="{00000000-0005-0000-0000-0000AC0B0000}"/>
    <cellStyle name="Ввод  3 6 3 2" xfId="5908" xr:uid="{00000000-0005-0000-0000-0000AD0B0000}"/>
    <cellStyle name="Ввод  3 6 4" xfId="5533" xr:uid="{00000000-0005-0000-0000-0000AE0B0000}"/>
    <cellStyle name="Ввод  3 7" xfId="1257" xr:uid="{00000000-0005-0000-0000-0000AF0B0000}"/>
    <cellStyle name="Ввод  3 7 2" xfId="1449" xr:uid="{00000000-0005-0000-0000-0000B00B0000}"/>
    <cellStyle name="Ввод  3 7 2 2" xfId="5322" xr:uid="{00000000-0005-0000-0000-0000B10B0000}"/>
    <cellStyle name="Ввод  3 7 2 2 2" xfId="5990" xr:uid="{00000000-0005-0000-0000-0000B20B0000}"/>
    <cellStyle name="Ввод  3 7 2 3" xfId="5635" xr:uid="{00000000-0005-0000-0000-0000B30B0000}"/>
    <cellStyle name="Ввод  3 7 3" xfId="5178" xr:uid="{00000000-0005-0000-0000-0000B40B0000}"/>
    <cellStyle name="Ввод  3 7 3 2" xfId="5857" xr:uid="{00000000-0005-0000-0000-0000B50B0000}"/>
    <cellStyle name="Ввод  3 7 4" xfId="5475" xr:uid="{00000000-0005-0000-0000-0000B60B0000}"/>
    <cellStyle name="Ввод  3 8" xfId="1207" xr:uid="{00000000-0005-0000-0000-0000B70B0000}"/>
    <cellStyle name="Ввод  3 8 2" xfId="1398" xr:uid="{00000000-0005-0000-0000-0000B80B0000}"/>
    <cellStyle name="Ввод  3 8 2 2" xfId="5272" xr:uid="{00000000-0005-0000-0000-0000B90B0000}"/>
    <cellStyle name="Ввод  3 8 2 2 2" xfId="5945" xr:uid="{00000000-0005-0000-0000-0000BA0B0000}"/>
    <cellStyle name="Ввод  3 8 2 3" xfId="5590" xr:uid="{00000000-0005-0000-0000-0000BB0B0000}"/>
    <cellStyle name="Ввод  3 8 3" xfId="5134" xr:uid="{00000000-0005-0000-0000-0000BC0B0000}"/>
    <cellStyle name="Ввод  3 8 3 2" xfId="5814" xr:uid="{00000000-0005-0000-0000-0000BD0B0000}"/>
    <cellStyle name="Ввод  3 8 4" xfId="5430" xr:uid="{00000000-0005-0000-0000-0000BE0B0000}"/>
    <cellStyle name="Ввод  3 9" xfId="1367" xr:uid="{00000000-0005-0000-0000-0000BF0B0000}"/>
    <cellStyle name="Ввод  3 9 2" xfId="5568" xr:uid="{00000000-0005-0000-0000-0000C00B0000}"/>
    <cellStyle name="Ввод  4" xfId="1736" xr:uid="{00000000-0005-0000-0000-0000C10B0000}"/>
    <cellStyle name="Ввод  4 2" xfId="1965" xr:uid="{00000000-0005-0000-0000-0000C20B0000}"/>
    <cellStyle name="Ввод  4 3" xfId="5738" xr:uid="{00000000-0005-0000-0000-0000C30B0000}"/>
    <cellStyle name="Ввод  5" xfId="1660" xr:uid="{00000000-0005-0000-0000-0000C40B0000}"/>
    <cellStyle name="Ввод  5 2" xfId="2024" xr:uid="{00000000-0005-0000-0000-0000C50B0000}"/>
    <cellStyle name="Ввод  5 3" xfId="5726" xr:uid="{00000000-0005-0000-0000-0000C60B0000}"/>
    <cellStyle name="Ввод  6" xfId="2063" xr:uid="{00000000-0005-0000-0000-0000C70B0000}"/>
    <cellStyle name="Ввод  7" xfId="2297" xr:uid="{00000000-0005-0000-0000-0000C80B0000}"/>
    <cellStyle name="Ввод  8" xfId="2295" xr:uid="{00000000-0005-0000-0000-0000C90B0000}"/>
    <cellStyle name="Ввод  8 2" xfId="2606" xr:uid="{00000000-0005-0000-0000-0000CA0B0000}"/>
    <cellStyle name="Ввод  8 2 2" xfId="5772" xr:uid="{00000000-0005-0000-0000-0000CB0B0000}"/>
    <cellStyle name="Ввод  8 3" xfId="5758" xr:uid="{00000000-0005-0000-0000-0000CC0B0000}"/>
    <cellStyle name="Ввод  9" xfId="2607" xr:uid="{00000000-0005-0000-0000-0000CD0B0000}"/>
    <cellStyle name="Вывод" xfId="32" builtinId="21" customBuiltin="1"/>
    <cellStyle name="Вывод 10" xfId="2609" xr:uid="{00000000-0005-0000-0000-0000CF0B0000}"/>
    <cellStyle name="Вывод 10 2" xfId="5774" xr:uid="{00000000-0005-0000-0000-0000D00B0000}"/>
    <cellStyle name="Вывод 10 3" xfId="8631" xr:uid="{00000000-0005-0000-0000-0000D10B0000}"/>
    <cellStyle name="Вывод 11" xfId="2610" xr:uid="{00000000-0005-0000-0000-0000D20B0000}"/>
    <cellStyle name="Вывод 11 2" xfId="5775" xr:uid="{00000000-0005-0000-0000-0000D30B0000}"/>
    <cellStyle name="Вывод 11 3" xfId="8632" xr:uid="{00000000-0005-0000-0000-0000D40B0000}"/>
    <cellStyle name="Вывод 12" xfId="2611" xr:uid="{00000000-0005-0000-0000-0000D50B0000}"/>
    <cellStyle name="Вывод 12 2" xfId="5776" xr:uid="{00000000-0005-0000-0000-0000D60B0000}"/>
    <cellStyle name="Вывод 12 3" xfId="8633" xr:uid="{00000000-0005-0000-0000-0000D70B0000}"/>
    <cellStyle name="Вывод 13" xfId="2608" xr:uid="{00000000-0005-0000-0000-0000D80B0000}"/>
    <cellStyle name="Вывод 13 2" xfId="5773" xr:uid="{00000000-0005-0000-0000-0000D90B0000}"/>
    <cellStyle name="Вывод 13 3" xfId="8634" xr:uid="{00000000-0005-0000-0000-0000DA0B0000}"/>
    <cellStyle name="Вывод 14" xfId="2806" xr:uid="{00000000-0005-0000-0000-0000DB0B0000}"/>
    <cellStyle name="Вывод 15" xfId="3047" xr:uid="{00000000-0005-0000-0000-0000DC0B0000}"/>
    <cellStyle name="Вывод 16" xfId="3243" xr:uid="{00000000-0005-0000-0000-0000DD0B0000}"/>
    <cellStyle name="Вывод 17" xfId="3535" xr:uid="{00000000-0005-0000-0000-0000DE0B0000}"/>
    <cellStyle name="Вывод 18" xfId="4065" xr:uid="{00000000-0005-0000-0000-0000DF0B0000}"/>
    <cellStyle name="Вывод 19" xfId="1802" xr:uid="{00000000-0005-0000-0000-0000E00B0000}"/>
    <cellStyle name="Вывод 2" xfId="93" xr:uid="{00000000-0005-0000-0000-0000E10B0000}"/>
    <cellStyle name="Вывод 2 10" xfId="1388" xr:uid="{00000000-0005-0000-0000-0000E20B0000}"/>
    <cellStyle name="Вывод 2 10 2" xfId="5584" xr:uid="{00000000-0005-0000-0000-0000E30B0000}"/>
    <cellStyle name="Вывод 2 11" xfId="1663" xr:uid="{00000000-0005-0000-0000-0000E40B0000}"/>
    <cellStyle name="Вывод 2 11 2" xfId="5728" xr:uid="{00000000-0005-0000-0000-0000E50B0000}"/>
    <cellStyle name="Вывод 2 2" xfId="136" xr:uid="{00000000-0005-0000-0000-0000E60B0000}"/>
    <cellStyle name="Вывод 2 2 10" xfId="1174" xr:uid="{00000000-0005-0000-0000-0000E70B0000}"/>
    <cellStyle name="Вывод 2 2 2" xfId="1311" xr:uid="{00000000-0005-0000-0000-0000E80B0000}"/>
    <cellStyle name="Вывод 2 2 2 2" xfId="1503" xr:uid="{00000000-0005-0000-0000-0000E90B0000}"/>
    <cellStyle name="Вывод 2 2 2 2 2" xfId="2612" xr:uid="{00000000-0005-0000-0000-0000EA0B0000}"/>
    <cellStyle name="Вывод 2 2 2 2 2 2" xfId="5777" xr:uid="{00000000-0005-0000-0000-0000EB0B0000}"/>
    <cellStyle name="Вывод 2 2 2 2 3" xfId="5373" xr:uid="{00000000-0005-0000-0000-0000EC0B0000}"/>
    <cellStyle name="Вывод 2 2 2 2 3 2" xfId="6036" xr:uid="{00000000-0005-0000-0000-0000ED0B0000}"/>
    <cellStyle name="Вывод 2 2 2 2 4" xfId="5684" xr:uid="{00000000-0005-0000-0000-0000EE0B0000}"/>
    <cellStyle name="Вывод 2 2 2 3" xfId="2176" xr:uid="{00000000-0005-0000-0000-0000EF0B0000}"/>
    <cellStyle name="Вывод 2 2 2 3 2" xfId="5755" xr:uid="{00000000-0005-0000-0000-0000F00B0000}"/>
    <cellStyle name="Вывод 2 2 2 4" xfId="5221" xr:uid="{00000000-0005-0000-0000-0000F10B0000}"/>
    <cellStyle name="Вывод 2 2 2 4 2" xfId="5900" xr:uid="{00000000-0005-0000-0000-0000F20B0000}"/>
    <cellStyle name="Вывод 2 2 2 5" xfId="5524" xr:uid="{00000000-0005-0000-0000-0000F30B0000}"/>
    <cellStyle name="Вывод 2 2 3" xfId="1324" xr:uid="{00000000-0005-0000-0000-0000F40B0000}"/>
    <cellStyle name="Вывод 2 2 3 2" xfId="1516" xr:uid="{00000000-0005-0000-0000-0000F50B0000}"/>
    <cellStyle name="Вывод 2 2 3 2 2" xfId="5386" xr:uid="{00000000-0005-0000-0000-0000F60B0000}"/>
    <cellStyle name="Вывод 2 2 3 2 2 2" xfId="6048" xr:uid="{00000000-0005-0000-0000-0000F70B0000}"/>
    <cellStyle name="Вывод 2 2 3 2 3" xfId="5696" xr:uid="{00000000-0005-0000-0000-0000F80B0000}"/>
    <cellStyle name="Вывод 2 2 3 3" xfId="2299" xr:uid="{00000000-0005-0000-0000-0000F90B0000}"/>
    <cellStyle name="Вывод 2 2 3 4" xfId="5232" xr:uid="{00000000-0005-0000-0000-0000FA0B0000}"/>
    <cellStyle name="Вывод 2 2 3 4 2" xfId="5911" xr:uid="{00000000-0005-0000-0000-0000FB0B0000}"/>
    <cellStyle name="Вывод 2 2 3 5" xfId="5536" xr:uid="{00000000-0005-0000-0000-0000FC0B0000}"/>
    <cellStyle name="Вывод 2 2 4" xfId="1332" xr:uid="{00000000-0005-0000-0000-0000FD0B0000}"/>
    <cellStyle name="Вывод 2 2 4 2" xfId="1524" xr:uid="{00000000-0005-0000-0000-0000FE0B0000}"/>
    <cellStyle name="Вывод 2 2 4 2 2" xfId="5394" xr:uid="{00000000-0005-0000-0000-0000FF0B0000}"/>
    <cellStyle name="Вывод 2 2 4 2 2 2" xfId="6054" xr:uid="{00000000-0005-0000-0000-0000000C0000}"/>
    <cellStyle name="Вывод 2 2 4 2 3" xfId="5702" xr:uid="{00000000-0005-0000-0000-0000010C0000}"/>
    <cellStyle name="Вывод 2 2 4 3" xfId="2613" xr:uid="{00000000-0005-0000-0000-0000020C0000}"/>
    <cellStyle name="Вывод 2 2 4 3 2" xfId="5778" xr:uid="{00000000-0005-0000-0000-0000030C0000}"/>
    <cellStyle name="Вывод 2 2 4 4" xfId="5238" xr:uid="{00000000-0005-0000-0000-0000040C0000}"/>
    <cellStyle name="Вывод 2 2 4 4 2" xfId="5917" xr:uid="{00000000-0005-0000-0000-0000050C0000}"/>
    <cellStyle name="Вывод 2 2 4 5" xfId="5542" xr:uid="{00000000-0005-0000-0000-0000060C0000}"/>
    <cellStyle name="Вывод 2 2 5" xfId="1342" xr:uid="{00000000-0005-0000-0000-0000070C0000}"/>
    <cellStyle name="Вывод 2 2 5 2" xfId="1534" xr:uid="{00000000-0005-0000-0000-0000080C0000}"/>
    <cellStyle name="Вывод 2 2 5 2 2" xfId="5404" xr:uid="{00000000-0005-0000-0000-0000090C0000}"/>
    <cellStyle name="Вывод 2 2 5 2 2 2" xfId="6062" xr:uid="{00000000-0005-0000-0000-00000A0C0000}"/>
    <cellStyle name="Вывод 2 2 5 2 3" xfId="5710" xr:uid="{00000000-0005-0000-0000-00000B0C0000}"/>
    <cellStyle name="Вывод 2 2 5 3" xfId="2614" xr:uid="{00000000-0005-0000-0000-00000C0C0000}"/>
    <cellStyle name="Вывод 2 2 5 3 2" xfId="5779" xr:uid="{00000000-0005-0000-0000-00000D0C0000}"/>
    <cellStyle name="Вывод 2 2 5 4" xfId="5246" xr:uid="{00000000-0005-0000-0000-00000E0C0000}"/>
    <cellStyle name="Вывод 2 2 5 4 2" xfId="5925" xr:uid="{00000000-0005-0000-0000-00000F0C0000}"/>
    <cellStyle name="Вывод 2 2 5 5" xfId="5550" xr:uid="{00000000-0005-0000-0000-0000100C0000}"/>
    <cellStyle name="Вывод 2 2 6" xfId="1319" xr:uid="{00000000-0005-0000-0000-0000110C0000}"/>
    <cellStyle name="Вывод 2 2 6 2" xfId="1511" xr:uid="{00000000-0005-0000-0000-0000120C0000}"/>
    <cellStyle name="Вывод 2 2 6 2 2" xfId="5381" xr:uid="{00000000-0005-0000-0000-0000130C0000}"/>
    <cellStyle name="Вывод 2 2 6 2 2 2" xfId="6043" xr:uid="{00000000-0005-0000-0000-0000140C0000}"/>
    <cellStyle name="Вывод 2 2 6 2 3" xfId="5691" xr:uid="{00000000-0005-0000-0000-0000150C0000}"/>
    <cellStyle name="Вывод 2 2 6 3" xfId="2128" xr:uid="{00000000-0005-0000-0000-0000160C0000}"/>
    <cellStyle name="Вывод 2 2 6 3 2" xfId="5750" xr:uid="{00000000-0005-0000-0000-0000170C0000}"/>
    <cellStyle name="Вывод 2 2 6 4" xfId="5227" xr:uid="{00000000-0005-0000-0000-0000180C0000}"/>
    <cellStyle name="Вывод 2 2 6 4 2" xfId="5906" xr:uid="{00000000-0005-0000-0000-0000190C0000}"/>
    <cellStyle name="Вывод 2 2 6 5" xfId="5531" xr:uid="{00000000-0005-0000-0000-00001A0C0000}"/>
    <cellStyle name="Вывод 2 2 7" xfId="1354" xr:uid="{00000000-0005-0000-0000-00001B0C0000}"/>
    <cellStyle name="Вывод 2 2 7 2" xfId="1546" xr:uid="{00000000-0005-0000-0000-00001C0C0000}"/>
    <cellStyle name="Вывод 2 2 7 2 2" xfId="5416" xr:uid="{00000000-0005-0000-0000-00001D0C0000}"/>
    <cellStyle name="Вывод 2 2 7 2 2 2" xfId="6073" xr:uid="{00000000-0005-0000-0000-00001E0C0000}"/>
    <cellStyle name="Вывод 2 2 7 2 3" xfId="5721" xr:uid="{00000000-0005-0000-0000-00001F0C0000}"/>
    <cellStyle name="Вывод 2 2 7 3" xfId="5257" xr:uid="{00000000-0005-0000-0000-0000200C0000}"/>
    <cellStyle name="Вывод 2 2 7 3 2" xfId="5936" xr:uid="{00000000-0005-0000-0000-0000210C0000}"/>
    <cellStyle name="Вывод 2 2 7 4" xfId="5561" xr:uid="{00000000-0005-0000-0000-0000220C0000}"/>
    <cellStyle name="Вывод 2 2 8" xfId="1218" xr:uid="{00000000-0005-0000-0000-0000230C0000}"/>
    <cellStyle name="Вывод 2 2 8 2" xfId="1409" xr:uid="{00000000-0005-0000-0000-0000240C0000}"/>
    <cellStyle name="Вывод 2 2 8 2 2" xfId="5283" xr:uid="{00000000-0005-0000-0000-0000250C0000}"/>
    <cellStyle name="Вывод 2 2 8 2 2 2" xfId="5956" xr:uid="{00000000-0005-0000-0000-0000260C0000}"/>
    <cellStyle name="Вывод 2 2 8 2 3" xfId="5601" xr:uid="{00000000-0005-0000-0000-0000270C0000}"/>
    <cellStyle name="Вывод 2 2 8 3" xfId="5145" xr:uid="{00000000-0005-0000-0000-0000280C0000}"/>
    <cellStyle name="Вывод 2 2 8 3 2" xfId="5825" xr:uid="{00000000-0005-0000-0000-0000290C0000}"/>
    <cellStyle name="Вывод 2 2 8 4" xfId="5441" xr:uid="{00000000-0005-0000-0000-00002A0C0000}"/>
    <cellStyle name="Вывод 2 2 9" xfId="1374" xr:uid="{00000000-0005-0000-0000-00002B0C0000}"/>
    <cellStyle name="Вывод 2 2 9 2" xfId="5574" xr:uid="{00000000-0005-0000-0000-00002C0C0000}"/>
    <cellStyle name="Вывод 2 3" xfId="1248" xr:uid="{00000000-0005-0000-0000-00002D0C0000}"/>
    <cellStyle name="Вывод 2 3 2" xfId="1439" xr:uid="{00000000-0005-0000-0000-00002E0C0000}"/>
    <cellStyle name="Вывод 2 3 2 2" xfId="5312" xr:uid="{00000000-0005-0000-0000-00002F0C0000}"/>
    <cellStyle name="Вывод 2 3 2 2 2" xfId="5981" xr:uid="{00000000-0005-0000-0000-0000300C0000}"/>
    <cellStyle name="Вывод 2 3 2 3" xfId="5626" xr:uid="{00000000-0005-0000-0000-0000310C0000}"/>
    <cellStyle name="Вывод 2 3 3" xfId="1845" xr:uid="{00000000-0005-0000-0000-0000320C0000}"/>
    <cellStyle name="Вывод 2 3 4" xfId="5170" xr:uid="{00000000-0005-0000-0000-0000330C0000}"/>
    <cellStyle name="Вывод 2 3 4 2" xfId="5849" xr:uid="{00000000-0005-0000-0000-0000340C0000}"/>
    <cellStyle name="Вывод 2 3 5" xfId="5466" xr:uid="{00000000-0005-0000-0000-0000350C0000}"/>
    <cellStyle name="Вывод 2 4" xfId="1250" xr:uid="{00000000-0005-0000-0000-0000360C0000}"/>
    <cellStyle name="Вывод 2 4 2" xfId="1441" xr:uid="{00000000-0005-0000-0000-0000370C0000}"/>
    <cellStyle name="Вывод 2 4 2 2" xfId="5314" xr:uid="{00000000-0005-0000-0000-0000380C0000}"/>
    <cellStyle name="Вывод 2 4 2 2 2" xfId="5983" xr:uid="{00000000-0005-0000-0000-0000390C0000}"/>
    <cellStyle name="Вывод 2 4 2 3" xfId="5628" xr:uid="{00000000-0005-0000-0000-00003A0C0000}"/>
    <cellStyle name="Вывод 2 4 3" xfId="1779" xr:uid="{00000000-0005-0000-0000-00003B0C0000}"/>
    <cellStyle name="Вывод 2 4 3 2" xfId="5745" xr:uid="{00000000-0005-0000-0000-00003C0C0000}"/>
    <cellStyle name="Вывод 2 4 4" xfId="5468" xr:uid="{00000000-0005-0000-0000-00003D0C0000}"/>
    <cellStyle name="Вывод 2 5" xfId="1230" xr:uid="{00000000-0005-0000-0000-00003E0C0000}"/>
    <cellStyle name="Вывод 2 5 2" xfId="1421" xr:uid="{00000000-0005-0000-0000-00003F0C0000}"/>
    <cellStyle name="Вывод 2 5 2 2" xfId="5294" xr:uid="{00000000-0005-0000-0000-0000400C0000}"/>
    <cellStyle name="Вывод 2 5 2 2 2" xfId="5965" xr:uid="{00000000-0005-0000-0000-0000410C0000}"/>
    <cellStyle name="Вывод 2 5 2 3" xfId="5610" xr:uid="{00000000-0005-0000-0000-0000420C0000}"/>
    <cellStyle name="Вывод 2 5 3" xfId="5154" xr:uid="{00000000-0005-0000-0000-0000430C0000}"/>
    <cellStyle name="Вывод 2 5 3 2" xfId="5833" xr:uid="{00000000-0005-0000-0000-0000440C0000}"/>
    <cellStyle name="Вывод 2 5 4" xfId="5450" xr:uid="{00000000-0005-0000-0000-0000450C0000}"/>
    <cellStyle name="Вывод 2 6" xfId="1234" xr:uid="{00000000-0005-0000-0000-0000460C0000}"/>
    <cellStyle name="Вывод 2 6 2" xfId="1425" xr:uid="{00000000-0005-0000-0000-0000470C0000}"/>
    <cellStyle name="Вывод 2 6 2 2" xfId="5298" xr:uid="{00000000-0005-0000-0000-0000480C0000}"/>
    <cellStyle name="Вывод 2 6 2 2 2" xfId="5969" xr:uid="{00000000-0005-0000-0000-0000490C0000}"/>
    <cellStyle name="Вывод 2 6 2 3" xfId="5614" xr:uid="{00000000-0005-0000-0000-00004A0C0000}"/>
    <cellStyle name="Вывод 2 6 3" xfId="5158" xr:uid="{00000000-0005-0000-0000-00004B0C0000}"/>
    <cellStyle name="Вывод 2 6 3 2" xfId="5837" xr:uid="{00000000-0005-0000-0000-00004C0C0000}"/>
    <cellStyle name="Вывод 2 6 4" xfId="5454" xr:uid="{00000000-0005-0000-0000-00004D0C0000}"/>
    <cellStyle name="Вывод 2 7" xfId="1276" xr:uid="{00000000-0005-0000-0000-00004E0C0000}"/>
    <cellStyle name="Вывод 2 7 2" xfId="1468" xr:uid="{00000000-0005-0000-0000-00004F0C0000}"/>
    <cellStyle name="Вывод 2 7 2 2" xfId="5339" xr:uid="{00000000-0005-0000-0000-0000500C0000}"/>
    <cellStyle name="Вывод 2 7 2 2 2" xfId="6006" xr:uid="{00000000-0005-0000-0000-0000510C0000}"/>
    <cellStyle name="Вывод 2 7 2 3" xfId="5653" xr:uid="{00000000-0005-0000-0000-0000520C0000}"/>
    <cellStyle name="Вывод 2 7 3" xfId="5193" xr:uid="{00000000-0005-0000-0000-0000530C0000}"/>
    <cellStyle name="Вывод 2 7 3 2" xfId="5872" xr:uid="{00000000-0005-0000-0000-0000540C0000}"/>
    <cellStyle name="Вывод 2 7 4" xfId="5493" xr:uid="{00000000-0005-0000-0000-0000550C0000}"/>
    <cellStyle name="Вывод 2 8" xfId="1349" xr:uid="{00000000-0005-0000-0000-0000560C0000}"/>
    <cellStyle name="Вывод 2 8 2" xfId="1541" xr:uid="{00000000-0005-0000-0000-0000570C0000}"/>
    <cellStyle name="Вывод 2 8 2 2" xfId="5411" xr:uid="{00000000-0005-0000-0000-0000580C0000}"/>
    <cellStyle name="Вывод 2 8 2 2 2" xfId="6069" xr:uid="{00000000-0005-0000-0000-0000590C0000}"/>
    <cellStyle name="Вывод 2 8 2 3" xfId="5717" xr:uid="{00000000-0005-0000-0000-00005A0C0000}"/>
    <cellStyle name="Вывод 2 8 3" xfId="5253" xr:uid="{00000000-0005-0000-0000-00005B0C0000}"/>
    <cellStyle name="Вывод 2 8 3 2" xfId="5932" xr:uid="{00000000-0005-0000-0000-00005C0C0000}"/>
    <cellStyle name="Вывод 2 8 4" xfId="5557" xr:uid="{00000000-0005-0000-0000-00005D0C0000}"/>
    <cellStyle name="Вывод 2 9" xfId="1203" xr:uid="{00000000-0005-0000-0000-00005E0C0000}"/>
    <cellStyle name="Вывод 2 9 2" xfId="1394" xr:uid="{00000000-0005-0000-0000-00005F0C0000}"/>
    <cellStyle name="Вывод 2 9 2 2" xfId="5268" xr:uid="{00000000-0005-0000-0000-0000600C0000}"/>
    <cellStyle name="Вывод 2 9 2 2 2" xfId="5941" xr:uid="{00000000-0005-0000-0000-0000610C0000}"/>
    <cellStyle name="Вывод 2 9 2 3" xfId="5586" xr:uid="{00000000-0005-0000-0000-0000620C0000}"/>
    <cellStyle name="Вывод 2 9 3" xfId="5130" xr:uid="{00000000-0005-0000-0000-0000630C0000}"/>
    <cellStyle name="Вывод 2 9 3 2" xfId="5810" xr:uid="{00000000-0005-0000-0000-0000640C0000}"/>
    <cellStyle name="Вывод 2 9 4" xfId="5426" xr:uid="{00000000-0005-0000-0000-0000650C0000}"/>
    <cellStyle name="Вывод 20" xfId="1574" xr:uid="{00000000-0005-0000-0000-0000660C0000}"/>
    <cellStyle name="Вывод 3" xfId="1104" xr:uid="{00000000-0005-0000-0000-0000670C0000}"/>
    <cellStyle name="Вывод 3 10" xfId="8635" xr:uid="{00000000-0005-0000-0000-0000680C0000}"/>
    <cellStyle name="Вывод 3 2" xfId="1260" xr:uid="{00000000-0005-0000-0000-0000690C0000}"/>
    <cellStyle name="Вывод 3 2 2" xfId="1452" xr:uid="{00000000-0005-0000-0000-00006A0C0000}"/>
    <cellStyle name="Вывод 3 2 2 2" xfId="2615" xr:uid="{00000000-0005-0000-0000-00006B0C0000}"/>
    <cellStyle name="Вывод 3 2 2 2 2" xfId="5780" xr:uid="{00000000-0005-0000-0000-00006C0C0000}"/>
    <cellStyle name="Вывод 3 2 2 3" xfId="2300" xr:uid="{00000000-0005-0000-0000-00006D0C0000}"/>
    <cellStyle name="Вывод 3 2 2 3 2" xfId="5760" xr:uid="{00000000-0005-0000-0000-00006E0C0000}"/>
    <cellStyle name="Вывод 3 2 2 4" xfId="5638" xr:uid="{00000000-0005-0000-0000-00006F0C0000}"/>
    <cellStyle name="Вывод 3 2 3" xfId="2616" xr:uid="{00000000-0005-0000-0000-0000700C0000}"/>
    <cellStyle name="Вывод 3 2 3 2" xfId="5781" xr:uid="{00000000-0005-0000-0000-0000710C0000}"/>
    <cellStyle name="Вывод 3 2 4" xfId="2617" xr:uid="{00000000-0005-0000-0000-0000720C0000}"/>
    <cellStyle name="Вывод 3 2 4 2" xfId="5782" xr:uid="{00000000-0005-0000-0000-0000730C0000}"/>
    <cellStyle name="Вывод 3 2 5" xfId="2127" xr:uid="{00000000-0005-0000-0000-0000740C0000}"/>
    <cellStyle name="Вывод 3 2 5 2" xfId="5749" xr:uid="{00000000-0005-0000-0000-0000750C0000}"/>
    <cellStyle name="Вывод 3 2 6" xfId="5478" xr:uid="{00000000-0005-0000-0000-0000760C0000}"/>
    <cellStyle name="Вывод 3 3" xfId="1302" xr:uid="{00000000-0005-0000-0000-0000770C0000}"/>
    <cellStyle name="Вывод 3 3 2" xfId="1494" xr:uid="{00000000-0005-0000-0000-0000780C0000}"/>
    <cellStyle name="Вывод 3 3 2 2" xfId="5364" xr:uid="{00000000-0005-0000-0000-0000790C0000}"/>
    <cellStyle name="Вывод 3 3 2 2 2" xfId="6029" xr:uid="{00000000-0005-0000-0000-00007A0C0000}"/>
    <cellStyle name="Вывод 3 3 2 3" xfId="5677" xr:uid="{00000000-0005-0000-0000-00007B0C0000}"/>
    <cellStyle name="Вывод 3 3 3" xfId="2618" xr:uid="{00000000-0005-0000-0000-00007C0C0000}"/>
    <cellStyle name="Вывод 3 3 3 2" xfId="5783" xr:uid="{00000000-0005-0000-0000-00007D0C0000}"/>
    <cellStyle name="Вывод 3 3 4" xfId="5517" xr:uid="{00000000-0005-0000-0000-00007E0C0000}"/>
    <cellStyle name="Вывод 3 4" xfId="1271" xr:uid="{00000000-0005-0000-0000-00007F0C0000}"/>
    <cellStyle name="Вывод 3 4 2" xfId="1463" xr:uid="{00000000-0005-0000-0000-0000800C0000}"/>
    <cellStyle name="Вывод 3 4 2 2" xfId="5334" xr:uid="{00000000-0005-0000-0000-0000810C0000}"/>
    <cellStyle name="Вывод 3 4 2 2 2" xfId="6001" xr:uid="{00000000-0005-0000-0000-0000820C0000}"/>
    <cellStyle name="Вывод 3 4 2 3" xfId="5648" xr:uid="{00000000-0005-0000-0000-0000830C0000}"/>
    <cellStyle name="Вывод 3 4 3" xfId="5188" xr:uid="{00000000-0005-0000-0000-0000840C0000}"/>
    <cellStyle name="Вывод 3 4 3 2" xfId="5867" xr:uid="{00000000-0005-0000-0000-0000850C0000}"/>
    <cellStyle name="Вывод 3 4 4" xfId="5488" xr:uid="{00000000-0005-0000-0000-0000860C0000}"/>
    <cellStyle name="Вывод 3 5" xfId="1287" xr:uid="{00000000-0005-0000-0000-0000870C0000}"/>
    <cellStyle name="Вывод 3 5 2" xfId="1479" xr:uid="{00000000-0005-0000-0000-0000880C0000}"/>
    <cellStyle name="Вывод 3 5 2 2" xfId="5350" xr:uid="{00000000-0005-0000-0000-0000890C0000}"/>
    <cellStyle name="Вывод 3 5 2 2 2" xfId="6016" xr:uid="{00000000-0005-0000-0000-00008A0C0000}"/>
    <cellStyle name="Вывод 3 5 2 3" xfId="5663" xr:uid="{00000000-0005-0000-0000-00008B0C0000}"/>
    <cellStyle name="Вывод 3 5 3" xfId="5203" xr:uid="{00000000-0005-0000-0000-00008C0C0000}"/>
    <cellStyle name="Вывод 3 5 3 2" xfId="5882" xr:uid="{00000000-0005-0000-0000-00008D0C0000}"/>
    <cellStyle name="Вывод 3 5 4" xfId="5503" xr:uid="{00000000-0005-0000-0000-00008E0C0000}"/>
    <cellStyle name="Вывод 3 6" xfId="1283" xr:uid="{00000000-0005-0000-0000-00008F0C0000}"/>
    <cellStyle name="Вывод 3 6 2" xfId="1475" xr:uid="{00000000-0005-0000-0000-0000900C0000}"/>
    <cellStyle name="Вывод 3 6 2 2" xfId="5346" xr:uid="{00000000-0005-0000-0000-0000910C0000}"/>
    <cellStyle name="Вывод 3 6 2 2 2" xfId="6012" xr:uid="{00000000-0005-0000-0000-0000920C0000}"/>
    <cellStyle name="Вывод 3 6 2 3" xfId="5659" xr:uid="{00000000-0005-0000-0000-0000930C0000}"/>
    <cellStyle name="Вывод 3 6 3" xfId="5199" xr:uid="{00000000-0005-0000-0000-0000940C0000}"/>
    <cellStyle name="Вывод 3 6 3 2" xfId="5878" xr:uid="{00000000-0005-0000-0000-0000950C0000}"/>
    <cellStyle name="Вывод 3 6 4" xfId="5499" xr:uid="{00000000-0005-0000-0000-0000960C0000}"/>
    <cellStyle name="Вывод 3 7" xfId="1337" xr:uid="{00000000-0005-0000-0000-0000970C0000}"/>
    <cellStyle name="Вывод 3 7 2" xfId="1529" xr:uid="{00000000-0005-0000-0000-0000980C0000}"/>
    <cellStyle name="Вывод 3 7 2 2" xfId="5399" xr:uid="{00000000-0005-0000-0000-0000990C0000}"/>
    <cellStyle name="Вывод 3 7 2 2 2" xfId="6058" xr:uid="{00000000-0005-0000-0000-00009A0C0000}"/>
    <cellStyle name="Вывод 3 7 2 3" xfId="5706" xr:uid="{00000000-0005-0000-0000-00009B0C0000}"/>
    <cellStyle name="Вывод 3 7 3" xfId="5242" xr:uid="{00000000-0005-0000-0000-00009C0C0000}"/>
    <cellStyle name="Вывод 3 7 3 2" xfId="5921" xr:uid="{00000000-0005-0000-0000-00009D0C0000}"/>
    <cellStyle name="Вывод 3 7 4" xfId="5546" xr:uid="{00000000-0005-0000-0000-00009E0C0000}"/>
    <cellStyle name="Вывод 3 8" xfId="1208" xr:uid="{00000000-0005-0000-0000-00009F0C0000}"/>
    <cellStyle name="Вывод 3 8 2" xfId="1399" xr:uid="{00000000-0005-0000-0000-0000A00C0000}"/>
    <cellStyle name="Вывод 3 8 2 2" xfId="5273" xr:uid="{00000000-0005-0000-0000-0000A10C0000}"/>
    <cellStyle name="Вывод 3 8 2 2 2" xfId="5946" xr:uid="{00000000-0005-0000-0000-0000A20C0000}"/>
    <cellStyle name="Вывод 3 8 2 3" xfId="5591" xr:uid="{00000000-0005-0000-0000-0000A30C0000}"/>
    <cellStyle name="Вывод 3 8 3" xfId="5135" xr:uid="{00000000-0005-0000-0000-0000A40C0000}"/>
    <cellStyle name="Вывод 3 8 3 2" xfId="5815" xr:uid="{00000000-0005-0000-0000-0000A50C0000}"/>
    <cellStyle name="Вывод 3 8 4" xfId="5431" xr:uid="{00000000-0005-0000-0000-0000A60C0000}"/>
    <cellStyle name="Вывод 3 9" xfId="1370" xr:uid="{00000000-0005-0000-0000-0000A70C0000}"/>
    <cellStyle name="Вывод 3 9 2" xfId="5570" xr:uid="{00000000-0005-0000-0000-0000A80C0000}"/>
    <cellStyle name="Вывод 4" xfId="1664" xr:uid="{00000000-0005-0000-0000-0000A90C0000}"/>
    <cellStyle name="Вывод 4 2" xfId="1966" xr:uid="{00000000-0005-0000-0000-0000AA0C0000}"/>
    <cellStyle name="Вывод 4 3" xfId="5729" xr:uid="{00000000-0005-0000-0000-0000AB0C0000}"/>
    <cellStyle name="Вывод 5" xfId="1737" xr:uid="{00000000-0005-0000-0000-0000AC0C0000}"/>
    <cellStyle name="Вывод 5 2" xfId="2025" xr:uid="{00000000-0005-0000-0000-0000AD0C0000}"/>
    <cellStyle name="Вывод 5 3" xfId="5739" xr:uid="{00000000-0005-0000-0000-0000AE0C0000}"/>
    <cellStyle name="Вывод 6" xfId="1662" xr:uid="{00000000-0005-0000-0000-0000AF0C0000}"/>
    <cellStyle name="Вывод 6 2" xfId="2064" xr:uid="{00000000-0005-0000-0000-0000B00C0000}"/>
    <cellStyle name="Вывод 6 3" xfId="5727" xr:uid="{00000000-0005-0000-0000-0000B10C0000}"/>
    <cellStyle name="Вывод 7" xfId="2301" xr:uid="{00000000-0005-0000-0000-0000B20C0000}"/>
    <cellStyle name="Вывод 8" xfId="2298" xr:uid="{00000000-0005-0000-0000-0000B30C0000}"/>
    <cellStyle name="Вывод 8 2" xfId="2619" xr:uid="{00000000-0005-0000-0000-0000B40C0000}"/>
    <cellStyle name="Вывод 8 2 2" xfId="5784" xr:uid="{00000000-0005-0000-0000-0000B50C0000}"/>
    <cellStyle name="Вывод 8 3" xfId="5759" xr:uid="{00000000-0005-0000-0000-0000B60C0000}"/>
    <cellStyle name="Вывод 8 4" xfId="8636" xr:uid="{00000000-0005-0000-0000-0000B70C0000}"/>
    <cellStyle name="Вывод 9" xfId="2620" xr:uid="{00000000-0005-0000-0000-0000B80C0000}"/>
    <cellStyle name="Вычисление" xfId="33" builtinId="22" customBuiltin="1"/>
    <cellStyle name="Вычисление 10" xfId="2622" xr:uid="{00000000-0005-0000-0000-0000BA0C0000}"/>
    <cellStyle name="Вычисление 10 2" xfId="5786" xr:uid="{00000000-0005-0000-0000-0000BB0C0000}"/>
    <cellStyle name="Вычисление 10 3" xfId="8637" xr:uid="{00000000-0005-0000-0000-0000BC0C0000}"/>
    <cellStyle name="Вычисление 11" xfId="2623" xr:uid="{00000000-0005-0000-0000-0000BD0C0000}"/>
    <cellStyle name="Вычисление 11 2" xfId="5787" xr:uid="{00000000-0005-0000-0000-0000BE0C0000}"/>
    <cellStyle name="Вычисление 11 3" xfId="8638" xr:uid="{00000000-0005-0000-0000-0000BF0C0000}"/>
    <cellStyle name="Вычисление 12" xfId="2624" xr:uid="{00000000-0005-0000-0000-0000C00C0000}"/>
    <cellStyle name="Вычисление 12 2" xfId="5788" xr:uid="{00000000-0005-0000-0000-0000C10C0000}"/>
    <cellStyle name="Вычисление 12 3" xfId="8639" xr:uid="{00000000-0005-0000-0000-0000C20C0000}"/>
    <cellStyle name="Вычисление 13" xfId="2621" xr:uid="{00000000-0005-0000-0000-0000C30C0000}"/>
    <cellStyle name="Вычисление 13 2" xfId="5785" xr:uid="{00000000-0005-0000-0000-0000C40C0000}"/>
    <cellStyle name="Вычисление 13 3" xfId="8640" xr:uid="{00000000-0005-0000-0000-0000C50C0000}"/>
    <cellStyle name="Вычисление 14" xfId="2807" xr:uid="{00000000-0005-0000-0000-0000C60C0000}"/>
    <cellStyle name="Вычисление 15" xfId="3048" xr:uid="{00000000-0005-0000-0000-0000C70C0000}"/>
    <cellStyle name="Вычисление 16" xfId="3244" xr:uid="{00000000-0005-0000-0000-0000C80C0000}"/>
    <cellStyle name="Вычисление 17" xfId="3536" xr:uid="{00000000-0005-0000-0000-0000C90C0000}"/>
    <cellStyle name="Вычисление 18" xfId="4066" xr:uid="{00000000-0005-0000-0000-0000CA0C0000}"/>
    <cellStyle name="Вычисление 19" xfId="1803" xr:uid="{00000000-0005-0000-0000-0000CB0C0000}"/>
    <cellStyle name="Вычисление 2" xfId="94" xr:uid="{00000000-0005-0000-0000-0000CC0C0000}"/>
    <cellStyle name="Вычисление 2 10" xfId="1369" xr:uid="{00000000-0005-0000-0000-0000CD0C0000}"/>
    <cellStyle name="Вычисление 2 10 2" xfId="5569" xr:uid="{00000000-0005-0000-0000-0000CE0C0000}"/>
    <cellStyle name="Вычисление 2 11" xfId="1666" xr:uid="{00000000-0005-0000-0000-0000CF0C0000}"/>
    <cellStyle name="Вычисление 2 11 2" xfId="5731" xr:uid="{00000000-0005-0000-0000-0000D00C0000}"/>
    <cellStyle name="Вычисление 2 2" xfId="137" xr:uid="{00000000-0005-0000-0000-0000D10C0000}"/>
    <cellStyle name="Вычисление 2 2 10" xfId="1175" xr:uid="{00000000-0005-0000-0000-0000D20C0000}"/>
    <cellStyle name="Вычисление 2 2 2" xfId="1312" xr:uid="{00000000-0005-0000-0000-0000D30C0000}"/>
    <cellStyle name="Вычисление 2 2 2 2" xfId="1504" xr:uid="{00000000-0005-0000-0000-0000D40C0000}"/>
    <cellStyle name="Вычисление 2 2 2 2 2" xfId="2625" xr:uid="{00000000-0005-0000-0000-0000D50C0000}"/>
    <cellStyle name="Вычисление 2 2 2 2 2 2" xfId="5789" xr:uid="{00000000-0005-0000-0000-0000D60C0000}"/>
    <cellStyle name="Вычисление 2 2 2 2 3" xfId="5374" xr:uid="{00000000-0005-0000-0000-0000D70C0000}"/>
    <cellStyle name="Вычисление 2 2 2 2 3 2" xfId="6037" xr:uid="{00000000-0005-0000-0000-0000D80C0000}"/>
    <cellStyle name="Вычисление 2 2 2 2 4" xfId="5685" xr:uid="{00000000-0005-0000-0000-0000D90C0000}"/>
    <cellStyle name="Вычисление 2 2 2 3" xfId="2177" xr:uid="{00000000-0005-0000-0000-0000DA0C0000}"/>
    <cellStyle name="Вычисление 2 2 2 3 2" xfId="5756" xr:uid="{00000000-0005-0000-0000-0000DB0C0000}"/>
    <cellStyle name="Вычисление 2 2 2 4" xfId="5222" xr:uid="{00000000-0005-0000-0000-0000DC0C0000}"/>
    <cellStyle name="Вычисление 2 2 2 4 2" xfId="5901" xr:uid="{00000000-0005-0000-0000-0000DD0C0000}"/>
    <cellStyle name="Вычисление 2 2 2 5" xfId="5525" xr:uid="{00000000-0005-0000-0000-0000DE0C0000}"/>
    <cellStyle name="Вычисление 2 2 3" xfId="1325" xr:uid="{00000000-0005-0000-0000-0000DF0C0000}"/>
    <cellStyle name="Вычисление 2 2 3 2" xfId="1517" xr:uid="{00000000-0005-0000-0000-0000E00C0000}"/>
    <cellStyle name="Вычисление 2 2 3 2 2" xfId="5387" xr:uid="{00000000-0005-0000-0000-0000E10C0000}"/>
    <cellStyle name="Вычисление 2 2 3 2 2 2" xfId="6049" xr:uid="{00000000-0005-0000-0000-0000E20C0000}"/>
    <cellStyle name="Вычисление 2 2 3 2 3" xfId="5697" xr:uid="{00000000-0005-0000-0000-0000E30C0000}"/>
    <cellStyle name="Вычисление 2 2 3 3" xfId="2303" xr:uid="{00000000-0005-0000-0000-0000E40C0000}"/>
    <cellStyle name="Вычисление 2 2 3 4" xfId="5233" xr:uid="{00000000-0005-0000-0000-0000E50C0000}"/>
    <cellStyle name="Вычисление 2 2 3 4 2" xfId="5912" xr:uid="{00000000-0005-0000-0000-0000E60C0000}"/>
    <cellStyle name="Вычисление 2 2 3 5" xfId="5537" xr:uid="{00000000-0005-0000-0000-0000E70C0000}"/>
    <cellStyle name="Вычисление 2 2 4" xfId="1333" xr:uid="{00000000-0005-0000-0000-0000E80C0000}"/>
    <cellStyle name="Вычисление 2 2 4 2" xfId="1525" xr:uid="{00000000-0005-0000-0000-0000E90C0000}"/>
    <cellStyle name="Вычисление 2 2 4 2 2" xfId="5395" xr:uid="{00000000-0005-0000-0000-0000EA0C0000}"/>
    <cellStyle name="Вычисление 2 2 4 2 2 2" xfId="6055" xr:uid="{00000000-0005-0000-0000-0000EB0C0000}"/>
    <cellStyle name="Вычисление 2 2 4 2 3" xfId="5703" xr:uid="{00000000-0005-0000-0000-0000EC0C0000}"/>
    <cellStyle name="Вычисление 2 2 4 3" xfId="2626" xr:uid="{00000000-0005-0000-0000-0000ED0C0000}"/>
    <cellStyle name="Вычисление 2 2 4 3 2" xfId="5790" xr:uid="{00000000-0005-0000-0000-0000EE0C0000}"/>
    <cellStyle name="Вычисление 2 2 4 4" xfId="5239" xr:uid="{00000000-0005-0000-0000-0000EF0C0000}"/>
    <cellStyle name="Вычисление 2 2 4 4 2" xfId="5918" xr:uid="{00000000-0005-0000-0000-0000F00C0000}"/>
    <cellStyle name="Вычисление 2 2 4 5" xfId="5543" xr:uid="{00000000-0005-0000-0000-0000F10C0000}"/>
    <cellStyle name="Вычисление 2 2 5" xfId="1343" xr:uid="{00000000-0005-0000-0000-0000F20C0000}"/>
    <cellStyle name="Вычисление 2 2 5 2" xfId="1535" xr:uid="{00000000-0005-0000-0000-0000F30C0000}"/>
    <cellStyle name="Вычисление 2 2 5 2 2" xfId="5405" xr:uid="{00000000-0005-0000-0000-0000F40C0000}"/>
    <cellStyle name="Вычисление 2 2 5 2 2 2" xfId="6063" xr:uid="{00000000-0005-0000-0000-0000F50C0000}"/>
    <cellStyle name="Вычисление 2 2 5 2 3" xfId="5711" xr:uid="{00000000-0005-0000-0000-0000F60C0000}"/>
    <cellStyle name="Вычисление 2 2 5 3" xfId="2627" xr:uid="{00000000-0005-0000-0000-0000F70C0000}"/>
    <cellStyle name="Вычисление 2 2 5 3 2" xfId="5791" xr:uid="{00000000-0005-0000-0000-0000F80C0000}"/>
    <cellStyle name="Вычисление 2 2 5 4" xfId="5247" xr:uid="{00000000-0005-0000-0000-0000F90C0000}"/>
    <cellStyle name="Вычисление 2 2 5 4 2" xfId="5926" xr:uid="{00000000-0005-0000-0000-0000FA0C0000}"/>
    <cellStyle name="Вычисление 2 2 5 5" xfId="5551" xr:uid="{00000000-0005-0000-0000-0000FB0C0000}"/>
    <cellStyle name="Вычисление 2 2 6" xfId="1224" xr:uid="{00000000-0005-0000-0000-0000FC0C0000}"/>
    <cellStyle name="Вычисление 2 2 6 2" xfId="1415" xr:uid="{00000000-0005-0000-0000-0000FD0C0000}"/>
    <cellStyle name="Вычисление 2 2 6 2 2" xfId="5288" xr:uid="{00000000-0005-0000-0000-0000FE0C0000}"/>
    <cellStyle name="Вычисление 2 2 6 2 2 2" xfId="5960" xr:uid="{00000000-0005-0000-0000-0000FF0C0000}"/>
    <cellStyle name="Вычисление 2 2 6 2 3" xfId="5605" xr:uid="{00000000-0005-0000-0000-0000000D0000}"/>
    <cellStyle name="Вычисление 2 2 6 3" xfId="2130" xr:uid="{00000000-0005-0000-0000-0000010D0000}"/>
    <cellStyle name="Вычисление 2 2 6 3 2" xfId="5752" xr:uid="{00000000-0005-0000-0000-0000020D0000}"/>
    <cellStyle name="Вычисление 2 2 6 4" xfId="5150" xr:uid="{00000000-0005-0000-0000-0000030D0000}"/>
    <cellStyle name="Вычисление 2 2 6 4 2" xfId="5829" xr:uid="{00000000-0005-0000-0000-0000040D0000}"/>
    <cellStyle name="Вычисление 2 2 6 5" xfId="5445" xr:uid="{00000000-0005-0000-0000-0000050D0000}"/>
    <cellStyle name="Вычисление 2 2 7" xfId="1355" xr:uid="{00000000-0005-0000-0000-0000060D0000}"/>
    <cellStyle name="Вычисление 2 2 7 2" xfId="1547" xr:uid="{00000000-0005-0000-0000-0000070D0000}"/>
    <cellStyle name="Вычисление 2 2 7 2 2" xfId="5417" xr:uid="{00000000-0005-0000-0000-0000080D0000}"/>
    <cellStyle name="Вычисление 2 2 7 2 2 2" xfId="6074" xr:uid="{00000000-0005-0000-0000-0000090D0000}"/>
    <cellStyle name="Вычисление 2 2 7 2 3" xfId="5722" xr:uid="{00000000-0005-0000-0000-00000A0D0000}"/>
    <cellStyle name="Вычисление 2 2 7 3" xfId="5258" xr:uid="{00000000-0005-0000-0000-00000B0D0000}"/>
    <cellStyle name="Вычисление 2 2 7 3 2" xfId="5937" xr:uid="{00000000-0005-0000-0000-00000C0D0000}"/>
    <cellStyle name="Вычисление 2 2 7 4" xfId="5562" xr:uid="{00000000-0005-0000-0000-00000D0D0000}"/>
    <cellStyle name="Вычисление 2 2 8" xfId="1219" xr:uid="{00000000-0005-0000-0000-00000E0D0000}"/>
    <cellStyle name="Вычисление 2 2 8 2" xfId="1410" xr:uid="{00000000-0005-0000-0000-00000F0D0000}"/>
    <cellStyle name="Вычисление 2 2 8 2 2" xfId="5284" xr:uid="{00000000-0005-0000-0000-0000100D0000}"/>
    <cellStyle name="Вычисление 2 2 8 2 2 2" xfId="5957" xr:uid="{00000000-0005-0000-0000-0000110D0000}"/>
    <cellStyle name="Вычисление 2 2 8 2 3" xfId="5602" xr:uid="{00000000-0005-0000-0000-0000120D0000}"/>
    <cellStyle name="Вычисление 2 2 8 3" xfId="5146" xr:uid="{00000000-0005-0000-0000-0000130D0000}"/>
    <cellStyle name="Вычисление 2 2 8 3 2" xfId="5826" xr:uid="{00000000-0005-0000-0000-0000140D0000}"/>
    <cellStyle name="Вычисление 2 2 8 4" xfId="5442" xr:uid="{00000000-0005-0000-0000-0000150D0000}"/>
    <cellStyle name="Вычисление 2 2 9" xfId="1373" xr:uid="{00000000-0005-0000-0000-0000160D0000}"/>
    <cellStyle name="Вычисление 2 2 9 2" xfId="5573" xr:uid="{00000000-0005-0000-0000-0000170D0000}"/>
    <cellStyle name="Вычисление 2 3" xfId="1249" xr:uid="{00000000-0005-0000-0000-0000180D0000}"/>
    <cellStyle name="Вычисление 2 3 2" xfId="1440" xr:uid="{00000000-0005-0000-0000-0000190D0000}"/>
    <cellStyle name="Вычисление 2 3 2 2" xfId="5313" xr:uid="{00000000-0005-0000-0000-00001A0D0000}"/>
    <cellStyle name="Вычисление 2 3 2 2 2" xfId="5982" xr:uid="{00000000-0005-0000-0000-00001B0D0000}"/>
    <cellStyle name="Вычисление 2 3 2 3" xfId="5627" xr:uid="{00000000-0005-0000-0000-00001C0D0000}"/>
    <cellStyle name="Вычисление 2 3 3" xfId="1837" xr:uid="{00000000-0005-0000-0000-00001D0D0000}"/>
    <cellStyle name="Вычисление 2 3 4" xfId="5171" xr:uid="{00000000-0005-0000-0000-00001E0D0000}"/>
    <cellStyle name="Вычисление 2 3 4 2" xfId="5850" xr:uid="{00000000-0005-0000-0000-00001F0D0000}"/>
    <cellStyle name="Вычисление 2 3 5" xfId="5467" xr:uid="{00000000-0005-0000-0000-0000200D0000}"/>
    <cellStyle name="Вычисление 2 4" xfId="1229" xr:uid="{00000000-0005-0000-0000-0000210D0000}"/>
    <cellStyle name="Вычисление 2 4 2" xfId="1420" xr:uid="{00000000-0005-0000-0000-0000220D0000}"/>
    <cellStyle name="Вычисление 2 4 2 2" xfId="5293" xr:uid="{00000000-0005-0000-0000-0000230D0000}"/>
    <cellStyle name="Вычисление 2 4 2 2 2" xfId="5964" xr:uid="{00000000-0005-0000-0000-0000240D0000}"/>
    <cellStyle name="Вычисление 2 4 2 3" xfId="5609" xr:uid="{00000000-0005-0000-0000-0000250D0000}"/>
    <cellStyle name="Вычисление 2 4 3" xfId="1780" xr:uid="{00000000-0005-0000-0000-0000260D0000}"/>
    <cellStyle name="Вычисление 2 4 3 2" xfId="5746" xr:uid="{00000000-0005-0000-0000-0000270D0000}"/>
    <cellStyle name="Вычисление 2 4 4" xfId="5449" xr:uid="{00000000-0005-0000-0000-0000280D0000}"/>
    <cellStyle name="Вычисление 2 5" xfId="1258" xr:uid="{00000000-0005-0000-0000-0000290D0000}"/>
    <cellStyle name="Вычисление 2 5 2" xfId="1450" xr:uid="{00000000-0005-0000-0000-00002A0D0000}"/>
    <cellStyle name="Вычисление 2 5 2 2" xfId="5323" xr:uid="{00000000-0005-0000-0000-00002B0D0000}"/>
    <cellStyle name="Вычисление 2 5 2 2 2" xfId="5991" xr:uid="{00000000-0005-0000-0000-00002C0D0000}"/>
    <cellStyle name="Вычисление 2 5 2 3" xfId="5636" xr:uid="{00000000-0005-0000-0000-00002D0D0000}"/>
    <cellStyle name="Вычисление 2 5 3" xfId="5179" xr:uid="{00000000-0005-0000-0000-00002E0D0000}"/>
    <cellStyle name="Вычисление 2 5 3 2" xfId="5858" xr:uid="{00000000-0005-0000-0000-00002F0D0000}"/>
    <cellStyle name="Вычисление 2 5 4" xfId="5476" xr:uid="{00000000-0005-0000-0000-0000300D0000}"/>
    <cellStyle name="Вычисление 2 6" xfId="1305" xr:uid="{00000000-0005-0000-0000-0000310D0000}"/>
    <cellStyle name="Вычисление 2 6 2" xfId="1497" xr:uid="{00000000-0005-0000-0000-0000320D0000}"/>
    <cellStyle name="Вычисление 2 6 2 2" xfId="5367" xr:uid="{00000000-0005-0000-0000-0000330D0000}"/>
    <cellStyle name="Вычисление 2 6 2 2 2" xfId="6032" xr:uid="{00000000-0005-0000-0000-0000340D0000}"/>
    <cellStyle name="Вычисление 2 6 2 3" xfId="5680" xr:uid="{00000000-0005-0000-0000-0000350D0000}"/>
    <cellStyle name="Вычисление 2 6 3" xfId="5217" xr:uid="{00000000-0005-0000-0000-0000360D0000}"/>
    <cellStyle name="Вычисление 2 6 3 2" xfId="5896" xr:uid="{00000000-0005-0000-0000-0000370D0000}"/>
    <cellStyle name="Вычисление 2 6 4" xfId="5520" xr:uid="{00000000-0005-0000-0000-0000380D0000}"/>
    <cellStyle name="Вычисление 2 7" xfId="1352" xr:uid="{00000000-0005-0000-0000-0000390D0000}"/>
    <cellStyle name="Вычисление 2 7 2" xfId="1544" xr:uid="{00000000-0005-0000-0000-00003A0D0000}"/>
    <cellStyle name="Вычисление 2 7 2 2" xfId="5414" xr:uid="{00000000-0005-0000-0000-00003B0D0000}"/>
    <cellStyle name="Вычисление 2 7 2 2 2" xfId="6071" xr:uid="{00000000-0005-0000-0000-00003C0D0000}"/>
    <cellStyle name="Вычисление 2 7 2 3" xfId="5719" xr:uid="{00000000-0005-0000-0000-00003D0D0000}"/>
    <cellStyle name="Вычисление 2 7 3" xfId="5255" xr:uid="{00000000-0005-0000-0000-00003E0D0000}"/>
    <cellStyle name="Вычисление 2 7 3 2" xfId="5934" xr:uid="{00000000-0005-0000-0000-00003F0D0000}"/>
    <cellStyle name="Вычисление 2 7 4" xfId="5559" xr:uid="{00000000-0005-0000-0000-0000400D0000}"/>
    <cellStyle name="Вычисление 2 8" xfId="1278" xr:uid="{00000000-0005-0000-0000-0000410D0000}"/>
    <cellStyle name="Вычисление 2 8 2" xfId="1470" xr:uid="{00000000-0005-0000-0000-0000420D0000}"/>
    <cellStyle name="Вычисление 2 8 2 2" xfId="5341" xr:uid="{00000000-0005-0000-0000-0000430D0000}"/>
    <cellStyle name="Вычисление 2 8 2 2 2" xfId="6008" xr:uid="{00000000-0005-0000-0000-0000440D0000}"/>
    <cellStyle name="Вычисление 2 8 2 3" xfId="5655" xr:uid="{00000000-0005-0000-0000-0000450D0000}"/>
    <cellStyle name="Вычисление 2 8 3" xfId="5195" xr:uid="{00000000-0005-0000-0000-0000460D0000}"/>
    <cellStyle name="Вычисление 2 8 3 2" xfId="5874" xr:uid="{00000000-0005-0000-0000-0000470D0000}"/>
    <cellStyle name="Вычисление 2 8 4" xfId="5495" xr:uid="{00000000-0005-0000-0000-0000480D0000}"/>
    <cellStyle name="Вычисление 2 9" xfId="1204" xr:uid="{00000000-0005-0000-0000-0000490D0000}"/>
    <cellStyle name="Вычисление 2 9 2" xfId="1395" xr:uid="{00000000-0005-0000-0000-00004A0D0000}"/>
    <cellStyle name="Вычисление 2 9 2 2" xfId="5269" xr:uid="{00000000-0005-0000-0000-00004B0D0000}"/>
    <cellStyle name="Вычисление 2 9 2 2 2" xfId="5942" xr:uid="{00000000-0005-0000-0000-00004C0D0000}"/>
    <cellStyle name="Вычисление 2 9 2 3" xfId="5587" xr:uid="{00000000-0005-0000-0000-00004D0D0000}"/>
    <cellStyle name="Вычисление 2 9 3" xfId="5131" xr:uid="{00000000-0005-0000-0000-00004E0D0000}"/>
    <cellStyle name="Вычисление 2 9 3 2" xfId="5811" xr:uid="{00000000-0005-0000-0000-00004F0D0000}"/>
    <cellStyle name="Вычисление 2 9 4" xfId="5427" xr:uid="{00000000-0005-0000-0000-0000500D0000}"/>
    <cellStyle name="Вычисление 20" xfId="1575" xr:uid="{00000000-0005-0000-0000-0000510D0000}"/>
    <cellStyle name="Вычисление 3" xfId="1105" xr:uid="{00000000-0005-0000-0000-0000520D0000}"/>
    <cellStyle name="Вычисление 3 10" xfId="8641" xr:uid="{00000000-0005-0000-0000-0000530D0000}"/>
    <cellStyle name="Вычисление 3 2" xfId="1261" xr:uid="{00000000-0005-0000-0000-0000540D0000}"/>
    <cellStyle name="Вычисление 3 2 2" xfId="1453" xr:uid="{00000000-0005-0000-0000-0000550D0000}"/>
    <cellStyle name="Вычисление 3 2 2 2" xfId="2628" xr:uid="{00000000-0005-0000-0000-0000560D0000}"/>
    <cellStyle name="Вычисление 3 2 2 2 2" xfId="5792" xr:uid="{00000000-0005-0000-0000-0000570D0000}"/>
    <cellStyle name="Вычисление 3 2 2 3" xfId="2304" xr:uid="{00000000-0005-0000-0000-0000580D0000}"/>
    <cellStyle name="Вычисление 3 2 2 3 2" xfId="5762" xr:uid="{00000000-0005-0000-0000-0000590D0000}"/>
    <cellStyle name="Вычисление 3 2 2 4" xfId="5639" xr:uid="{00000000-0005-0000-0000-00005A0D0000}"/>
    <cellStyle name="Вычисление 3 2 3" xfId="2629" xr:uid="{00000000-0005-0000-0000-00005B0D0000}"/>
    <cellStyle name="Вычисление 3 2 3 2" xfId="5793" xr:uid="{00000000-0005-0000-0000-00005C0D0000}"/>
    <cellStyle name="Вычисление 3 2 4" xfId="2630" xr:uid="{00000000-0005-0000-0000-00005D0D0000}"/>
    <cellStyle name="Вычисление 3 2 4 2" xfId="5794" xr:uid="{00000000-0005-0000-0000-00005E0D0000}"/>
    <cellStyle name="Вычисление 3 2 5" xfId="2129" xr:uid="{00000000-0005-0000-0000-00005F0D0000}"/>
    <cellStyle name="Вычисление 3 2 5 2" xfId="5751" xr:uid="{00000000-0005-0000-0000-0000600D0000}"/>
    <cellStyle name="Вычисление 3 2 6" xfId="5479" xr:uid="{00000000-0005-0000-0000-0000610D0000}"/>
    <cellStyle name="Вычисление 3 3" xfId="1299" xr:uid="{00000000-0005-0000-0000-0000620D0000}"/>
    <cellStyle name="Вычисление 3 3 2" xfId="1491" xr:uid="{00000000-0005-0000-0000-0000630D0000}"/>
    <cellStyle name="Вычисление 3 3 2 2" xfId="5362" xr:uid="{00000000-0005-0000-0000-0000640D0000}"/>
    <cellStyle name="Вычисление 3 3 2 2 2" xfId="6027" xr:uid="{00000000-0005-0000-0000-0000650D0000}"/>
    <cellStyle name="Вычисление 3 3 2 3" xfId="5674" xr:uid="{00000000-0005-0000-0000-0000660D0000}"/>
    <cellStyle name="Вычисление 3 3 3" xfId="2631" xr:uid="{00000000-0005-0000-0000-0000670D0000}"/>
    <cellStyle name="Вычисление 3 3 3 2" xfId="5795" xr:uid="{00000000-0005-0000-0000-0000680D0000}"/>
    <cellStyle name="Вычисление 3 3 4" xfId="5514" xr:uid="{00000000-0005-0000-0000-0000690D0000}"/>
    <cellStyle name="Вычисление 3 4" xfId="1239" xr:uid="{00000000-0005-0000-0000-00006A0D0000}"/>
    <cellStyle name="Вычисление 3 4 2" xfId="1430" xr:uid="{00000000-0005-0000-0000-00006B0D0000}"/>
    <cellStyle name="Вычисление 3 4 2 2" xfId="5303" xr:uid="{00000000-0005-0000-0000-00006C0D0000}"/>
    <cellStyle name="Вычисление 3 4 2 2 2" xfId="5973" xr:uid="{00000000-0005-0000-0000-00006D0D0000}"/>
    <cellStyle name="Вычисление 3 4 2 3" xfId="5618" xr:uid="{00000000-0005-0000-0000-00006E0D0000}"/>
    <cellStyle name="Вычисление 3 4 3" xfId="5162" xr:uid="{00000000-0005-0000-0000-00006F0D0000}"/>
    <cellStyle name="Вычисление 3 4 3 2" xfId="5841" xr:uid="{00000000-0005-0000-0000-0000700D0000}"/>
    <cellStyle name="Вычисление 3 4 4" xfId="5458" xr:uid="{00000000-0005-0000-0000-0000710D0000}"/>
    <cellStyle name="Вычисление 3 5" xfId="1226" xr:uid="{00000000-0005-0000-0000-0000720D0000}"/>
    <cellStyle name="Вычисление 3 5 2" xfId="1417" xr:uid="{00000000-0005-0000-0000-0000730D0000}"/>
    <cellStyle name="Вычисление 3 5 2 2" xfId="5290" xr:uid="{00000000-0005-0000-0000-0000740D0000}"/>
    <cellStyle name="Вычисление 3 5 2 2 2" xfId="5961" xr:uid="{00000000-0005-0000-0000-0000750D0000}"/>
    <cellStyle name="Вычисление 3 5 2 3" xfId="5606" xr:uid="{00000000-0005-0000-0000-0000760D0000}"/>
    <cellStyle name="Вычисление 3 5 3" xfId="5151" xr:uid="{00000000-0005-0000-0000-0000770D0000}"/>
    <cellStyle name="Вычисление 3 5 3 2" xfId="5830" xr:uid="{00000000-0005-0000-0000-0000780D0000}"/>
    <cellStyle name="Вычисление 3 5 4" xfId="5446" xr:uid="{00000000-0005-0000-0000-0000790D0000}"/>
    <cellStyle name="Вычисление 3 6" xfId="1345" xr:uid="{00000000-0005-0000-0000-00007A0D0000}"/>
    <cellStyle name="Вычисление 3 6 2" xfId="1537" xr:uid="{00000000-0005-0000-0000-00007B0D0000}"/>
    <cellStyle name="Вычисление 3 6 2 2" xfId="5407" xr:uid="{00000000-0005-0000-0000-00007C0D0000}"/>
    <cellStyle name="Вычисление 3 6 2 2 2" xfId="6065" xr:uid="{00000000-0005-0000-0000-00007D0D0000}"/>
    <cellStyle name="Вычисление 3 6 2 3" xfId="5713" xr:uid="{00000000-0005-0000-0000-00007E0D0000}"/>
    <cellStyle name="Вычисление 3 6 3" xfId="5249" xr:uid="{00000000-0005-0000-0000-00007F0D0000}"/>
    <cellStyle name="Вычисление 3 6 3 2" xfId="5928" xr:uid="{00000000-0005-0000-0000-0000800D0000}"/>
    <cellStyle name="Вычисление 3 6 4" xfId="5553" xr:uid="{00000000-0005-0000-0000-0000810D0000}"/>
    <cellStyle name="Вычисление 3 7" xfId="1254" xr:uid="{00000000-0005-0000-0000-0000820D0000}"/>
    <cellStyle name="Вычисление 3 7 2" xfId="1445" xr:uid="{00000000-0005-0000-0000-0000830D0000}"/>
    <cellStyle name="Вычисление 3 7 2 2" xfId="5318" xr:uid="{00000000-0005-0000-0000-0000840D0000}"/>
    <cellStyle name="Вычисление 3 7 2 2 2" xfId="5986" xr:uid="{00000000-0005-0000-0000-0000850D0000}"/>
    <cellStyle name="Вычисление 3 7 2 3" xfId="5631" xr:uid="{00000000-0005-0000-0000-0000860D0000}"/>
    <cellStyle name="Вычисление 3 7 3" xfId="5174" xr:uid="{00000000-0005-0000-0000-0000870D0000}"/>
    <cellStyle name="Вычисление 3 7 3 2" xfId="5853" xr:uid="{00000000-0005-0000-0000-0000880D0000}"/>
    <cellStyle name="Вычисление 3 7 4" xfId="5471" xr:uid="{00000000-0005-0000-0000-0000890D0000}"/>
    <cellStyle name="Вычисление 3 8" xfId="1209" xr:uid="{00000000-0005-0000-0000-00008A0D0000}"/>
    <cellStyle name="Вычисление 3 8 2" xfId="1400" xr:uid="{00000000-0005-0000-0000-00008B0D0000}"/>
    <cellStyle name="Вычисление 3 8 2 2" xfId="5274" xr:uid="{00000000-0005-0000-0000-00008C0D0000}"/>
    <cellStyle name="Вычисление 3 8 2 2 2" xfId="5947" xr:uid="{00000000-0005-0000-0000-00008D0D0000}"/>
    <cellStyle name="Вычисление 3 8 2 3" xfId="5592" xr:uid="{00000000-0005-0000-0000-00008E0D0000}"/>
    <cellStyle name="Вычисление 3 8 3" xfId="5136" xr:uid="{00000000-0005-0000-0000-00008F0D0000}"/>
    <cellStyle name="Вычисление 3 8 3 2" xfId="5816" xr:uid="{00000000-0005-0000-0000-0000900D0000}"/>
    <cellStyle name="Вычисление 3 8 4" xfId="5432" xr:uid="{00000000-0005-0000-0000-0000910D0000}"/>
    <cellStyle name="Вычисление 3 9" xfId="1383" xr:uid="{00000000-0005-0000-0000-0000920D0000}"/>
    <cellStyle name="Вычисление 3 9 2" xfId="5581" xr:uid="{00000000-0005-0000-0000-0000930D0000}"/>
    <cellStyle name="Вычисление 4" xfId="1667" xr:uid="{00000000-0005-0000-0000-0000940D0000}"/>
    <cellStyle name="Вычисление 4 2" xfId="1967" xr:uid="{00000000-0005-0000-0000-0000950D0000}"/>
    <cellStyle name="Вычисление 4 3" xfId="5732" xr:uid="{00000000-0005-0000-0000-0000960D0000}"/>
    <cellStyle name="Вычисление 5" xfId="1738" xr:uid="{00000000-0005-0000-0000-0000970D0000}"/>
    <cellStyle name="Вычисление 5 2" xfId="2026" xr:uid="{00000000-0005-0000-0000-0000980D0000}"/>
    <cellStyle name="Вычисление 5 3" xfId="5740" xr:uid="{00000000-0005-0000-0000-0000990D0000}"/>
    <cellStyle name="Вычисление 6" xfId="1665" xr:uid="{00000000-0005-0000-0000-00009A0D0000}"/>
    <cellStyle name="Вычисление 6 2" xfId="2065" xr:uid="{00000000-0005-0000-0000-00009B0D0000}"/>
    <cellStyle name="Вычисление 6 3" xfId="5730" xr:uid="{00000000-0005-0000-0000-00009C0D0000}"/>
    <cellStyle name="Вычисление 7" xfId="2305" xr:uid="{00000000-0005-0000-0000-00009D0D0000}"/>
    <cellStyle name="Вычисление 8" xfId="2302" xr:uid="{00000000-0005-0000-0000-00009E0D0000}"/>
    <cellStyle name="Вычисление 8 2" xfId="2632" xr:uid="{00000000-0005-0000-0000-00009F0D0000}"/>
    <cellStyle name="Вычисление 8 2 2" xfId="5796" xr:uid="{00000000-0005-0000-0000-0000A00D0000}"/>
    <cellStyle name="Вычисление 8 3" xfId="5761" xr:uid="{00000000-0005-0000-0000-0000A10D0000}"/>
    <cellStyle name="Вычисление 8 4" xfId="8642" xr:uid="{00000000-0005-0000-0000-0000A20D0000}"/>
    <cellStyle name="Вычисление 9" xfId="2633" xr:uid="{00000000-0005-0000-0000-0000A30D0000}"/>
    <cellStyle name="Гиперссылка" xfId="1074" builtinId="8" hidden="1"/>
    <cellStyle name="Гиперссылка" xfId="1076" builtinId="8" hidden="1"/>
    <cellStyle name="Гиперссылка" xfId="1078" builtinId="8" hidden="1"/>
    <cellStyle name="Гиперссылка" xfId="1080" builtinId="8" hidden="1"/>
    <cellStyle name="Гиперссылка" xfId="1082" builtinId="8" hidden="1"/>
    <cellStyle name="Гиперссылка" xfId="1084" builtinId="8" hidden="1"/>
    <cellStyle name="Гиперссылка" xfId="1086" builtinId="8" hidden="1"/>
    <cellStyle name="Гиперссылка" xfId="1088" builtinId="8" hidden="1"/>
    <cellStyle name="Гиперссылка" xfId="1090" builtinId="8" hidden="1"/>
    <cellStyle name="Гиперссылка" xfId="1092" builtinId="8" hidden="1"/>
    <cellStyle name="Гиперссылка" xfId="1094" builtinId="8" hidden="1"/>
    <cellStyle name="Гиперссылка" xfId="1096" builtinId="8" hidden="1"/>
    <cellStyle name="Гиперссылка" xfId="1098" builtinId="8" hidden="1"/>
    <cellStyle name="Гиперссылка 2" xfId="1189" xr:uid="{00000000-0005-0000-0000-0000B10D0000}"/>
    <cellStyle name="Денежный 10" xfId="1772" xr:uid="{00000000-0005-0000-0000-0000B20D0000}"/>
    <cellStyle name="Денежный 11" xfId="1764" xr:uid="{00000000-0005-0000-0000-0000B30D0000}"/>
    <cellStyle name="Денежный 11 2" xfId="6109" xr:uid="{00000000-0005-0000-0000-0000B40D0000}"/>
    <cellStyle name="Денежный 2" xfId="11" xr:uid="{00000000-0005-0000-0000-0000B50D0000}"/>
    <cellStyle name="Денежный 3" xfId="10" xr:uid="{00000000-0005-0000-0000-0000B60D0000}"/>
    <cellStyle name="Денежный 3 2" xfId="1669" xr:uid="{00000000-0005-0000-0000-0000B70D0000}"/>
    <cellStyle name="Денежный 4" xfId="1739" xr:uid="{00000000-0005-0000-0000-0000B80D0000}"/>
    <cellStyle name="Денежный 5" xfId="1668" xr:uid="{00000000-0005-0000-0000-0000B90D0000}"/>
    <cellStyle name="Денежный 6" xfId="2635" xr:uid="{00000000-0005-0000-0000-0000BA0D0000}"/>
    <cellStyle name="Денежный 7" xfId="2636" xr:uid="{00000000-0005-0000-0000-0000BB0D0000}"/>
    <cellStyle name="Денежный 8" xfId="2637" xr:uid="{00000000-0005-0000-0000-0000BC0D0000}"/>
    <cellStyle name="Денежный 9" xfId="2634" xr:uid="{00000000-0005-0000-0000-0000BD0D0000}"/>
    <cellStyle name="Заголовок 1" xfId="24" builtinId="16" customBuiltin="1"/>
    <cellStyle name="Заголовок 1 10" xfId="2639" xr:uid="{00000000-0005-0000-0000-0000BF0D0000}"/>
    <cellStyle name="Заголовок 1 10 2" xfId="8643" xr:uid="{00000000-0005-0000-0000-0000C00D0000}"/>
    <cellStyle name="Заголовок 1 11" xfId="2640" xr:uid="{00000000-0005-0000-0000-0000C10D0000}"/>
    <cellStyle name="Заголовок 1 11 2" xfId="8644" xr:uid="{00000000-0005-0000-0000-0000C20D0000}"/>
    <cellStyle name="Заголовок 1 12" xfId="2641" xr:uid="{00000000-0005-0000-0000-0000C30D0000}"/>
    <cellStyle name="Заголовок 1 12 2" xfId="8645" xr:uid="{00000000-0005-0000-0000-0000C40D0000}"/>
    <cellStyle name="Заголовок 1 13" xfId="2638" xr:uid="{00000000-0005-0000-0000-0000C50D0000}"/>
    <cellStyle name="Заголовок 1 13 2" xfId="8646" xr:uid="{00000000-0005-0000-0000-0000C60D0000}"/>
    <cellStyle name="Заголовок 1 14" xfId="2798" xr:uid="{00000000-0005-0000-0000-0000C70D0000}"/>
    <cellStyle name="Заголовок 1 15" xfId="3039" xr:uid="{00000000-0005-0000-0000-0000C80D0000}"/>
    <cellStyle name="Заголовок 1 16" xfId="3235" xr:uid="{00000000-0005-0000-0000-0000C90D0000}"/>
    <cellStyle name="Заголовок 1 17" xfId="3527" xr:uid="{00000000-0005-0000-0000-0000CA0D0000}"/>
    <cellStyle name="Заголовок 1 18" xfId="4057" xr:uid="{00000000-0005-0000-0000-0000CB0D0000}"/>
    <cellStyle name="Заголовок 1 19" xfId="1794" xr:uid="{00000000-0005-0000-0000-0000CC0D0000}"/>
    <cellStyle name="Заголовок 1 2" xfId="95" xr:uid="{00000000-0005-0000-0000-0000CD0D0000}"/>
    <cellStyle name="Заголовок 1 2 2" xfId="128" xr:uid="{00000000-0005-0000-0000-0000CE0D0000}"/>
    <cellStyle name="Заголовок 1 2 2 2" xfId="2178" xr:uid="{00000000-0005-0000-0000-0000CF0D0000}"/>
    <cellStyle name="Заголовок 1 2 2 3" xfId="2307" xr:uid="{00000000-0005-0000-0000-0000D00D0000}"/>
    <cellStyle name="Заголовок 1 2 2 4" xfId="2642" xr:uid="{00000000-0005-0000-0000-0000D10D0000}"/>
    <cellStyle name="Заголовок 1 2 2 5" xfId="2132" xr:uid="{00000000-0005-0000-0000-0000D20D0000}"/>
    <cellStyle name="Заголовок 1 2 2 6" xfId="1176" xr:uid="{00000000-0005-0000-0000-0000D30D0000}"/>
    <cellStyle name="Заголовок 1 2 3" xfId="1838" xr:uid="{00000000-0005-0000-0000-0000D40D0000}"/>
    <cellStyle name="Заголовок 1 2 4" xfId="1781" xr:uid="{00000000-0005-0000-0000-0000D50D0000}"/>
    <cellStyle name="Заголовок 1 2 5" xfId="1671" xr:uid="{00000000-0005-0000-0000-0000D60D0000}"/>
    <cellStyle name="Заголовок 1 3" xfId="1672" xr:uid="{00000000-0005-0000-0000-0000D70D0000}"/>
    <cellStyle name="Заголовок 1 3 2" xfId="2131" xr:uid="{00000000-0005-0000-0000-0000D80D0000}"/>
    <cellStyle name="Заголовок 1 3 2 2" xfId="2308" xr:uid="{00000000-0005-0000-0000-0000D90D0000}"/>
    <cellStyle name="Заголовок 1 3 2 3" xfId="2643" xr:uid="{00000000-0005-0000-0000-0000DA0D0000}"/>
    <cellStyle name="Заголовок 1 3 3" xfId="8647" xr:uid="{00000000-0005-0000-0000-0000DB0D0000}"/>
    <cellStyle name="Заголовок 1 4" xfId="1673" xr:uid="{00000000-0005-0000-0000-0000DC0D0000}"/>
    <cellStyle name="Заголовок 1 4 2" xfId="1958" xr:uid="{00000000-0005-0000-0000-0000DD0D0000}"/>
    <cellStyle name="Заголовок 1 5" xfId="1674" xr:uid="{00000000-0005-0000-0000-0000DE0D0000}"/>
    <cellStyle name="Заголовок 1 5 2" xfId="2017" xr:uid="{00000000-0005-0000-0000-0000DF0D0000}"/>
    <cellStyle name="Заголовок 1 6" xfId="1740" xr:uid="{00000000-0005-0000-0000-0000E00D0000}"/>
    <cellStyle name="Заголовок 1 6 2" xfId="2056" xr:uid="{00000000-0005-0000-0000-0000E10D0000}"/>
    <cellStyle name="Заголовок 1 7" xfId="1670" xr:uid="{00000000-0005-0000-0000-0000E20D0000}"/>
    <cellStyle name="Заголовок 1 7 2" xfId="2309" xr:uid="{00000000-0005-0000-0000-0000E30D0000}"/>
    <cellStyle name="Заголовок 1 8" xfId="2306" xr:uid="{00000000-0005-0000-0000-0000E40D0000}"/>
    <cellStyle name="Заголовок 1 8 2" xfId="8648" xr:uid="{00000000-0005-0000-0000-0000E50D0000}"/>
    <cellStyle name="Заголовок 1 9" xfId="2644" xr:uid="{00000000-0005-0000-0000-0000E60D0000}"/>
    <cellStyle name="Заголовок 2" xfId="25" builtinId="17" customBuiltin="1"/>
    <cellStyle name="Заголовок 2 10" xfId="2646" xr:uid="{00000000-0005-0000-0000-0000E80D0000}"/>
    <cellStyle name="Заголовок 2 10 2" xfId="8649" xr:uid="{00000000-0005-0000-0000-0000E90D0000}"/>
    <cellStyle name="Заголовок 2 11" xfId="2647" xr:uid="{00000000-0005-0000-0000-0000EA0D0000}"/>
    <cellStyle name="Заголовок 2 11 2" xfId="8650" xr:uid="{00000000-0005-0000-0000-0000EB0D0000}"/>
    <cellStyle name="Заголовок 2 12" xfId="2648" xr:uid="{00000000-0005-0000-0000-0000EC0D0000}"/>
    <cellStyle name="Заголовок 2 12 2" xfId="8651" xr:uid="{00000000-0005-0000-0000-0000ED0D0000}"/>
    <cellStyle name="Заголовок 2 13" xfId="2645" xr:uid="{00000000-0005-0000-0000-0000EE0D0000}"/>
    <cellStyle name="Заголовок 2 13 2" xfId="8652" xr:uid="{00000000-0005-0000-0000-0000EF0D0000}"/>
    <cellStyle name="Заголовок 2 14" xfId="2799" xr:uid="{00000000-0005-0000-0000-0000F00D0000}"/>
    <cellStyle name="Заголовок 2 15" xfId="3040" xr:uid="{00000000-0005-0000-0000-0000F10D0000}"/>
    <cellStyle name="Заголовок 2 16" xfId="3236" xr:uid="{00000000-0005-0000-0000-0000F20D0000}"/>
    <cellStyle name="Заголовок 2 17" xfId="3528" xr:uid="{00000000-0005-0000-0000-0000F30D0000}"/>
    <cellStyle name="Заголовок 2 18" xfId="4058" xr:uid="{00000000-0005-0000-0000-0000F40D0000}"/>
    <cellStyle name="Заголовок 2 19" xfId="1795" xr:uid="{00000000-0005-0000-0000-0000F50D0000}"/>
    <cellStyle name="Заголовок 2 2" xfId="96" xr:uid="{00000000-0005-0000-0000-0000F60D0000}"/>
    <cellStyle name="Заголовок 2 2 2" xfId="129" xr:uid="{00000000-0005-0000-0000-0000F70D0000}"/>
    <cellStyle name="Заголовок 2 2 2 2" xfId="2179" xr:uid="{00000000-0005-0000-0000-0000F80D0000}"/>
    <cellStyle name="Заголовок 2 2 2 3" xfId="2311" xr:uid="{00000000-0005-0000-0000-0000F90D0000}"/>
    <cellStyle name="Заголовок 2 2 2 4" xfId="2649" xr:uid="{00000000-0005-0000-0000-0000FA0D0000}"/>
    <cellStyle name="Заголовок 2 2 2 5" xfId="2134" xr:uid="{00000000-0005-0000-0000-0000FB0D0000}"/>
    <cellStyle name="Заголовок 2 2 2 6" xfId="1177" xr:uid="{00000000-0005-0000-0000-0000FC0D0000}"/>
    <cellStyle name="Заголовок 2 2 3" xfId="1842" xr:uid="{00000000-0005-0000-0000-0000FD0D0000}"/>
    <cellStyle name="Заголовок 2 2 4" xfId="1782" xr:uid="{00000000-0005-0000-0000-0000FE0D0000}"/>
    <cellStyle name="Заголовок 2 2 5" xfId="1676" xr:uid="{00000000-0005-0000-0000-0000FF0D0000}"/>
    <cellStyle name="Заголовок 2 3" xfId="1677" xr:uid="{00000000-0005-0000-0000-0000000E0000}"/>
    <cellStyle name="Заголовок 2 3 2" xfId="2133" xr:uid="{00000000-0005-0000-0000-0000010E0000}"/>
    <cellStyle name="Заголовок 2 3 2 2" xfId="2312" xr:uid="{00000000-0005-0000-0000-0000020E0000}"/>
    <cellStyle name="Заголовок 2 3 2 3" xfId="2650" xr:uid="{00000000-0005-0000-0000-0000030E0000}"/>
    <cellStyle name="Заголовок 2 3 3" xfId="8653" xr:uid="{00000000-0005-0000-0000-0000040E0000}"/>
    <cellStyle name="Заголовок 2 4" xfId="1678" xr:uid="{00000000-0005-0000-0000-0000050E0000}"/>
    <cellStyle name="Заголовок 2 4 2" xfId="1959" xr:uid="{00000000-0005-0000-0000-0000060E0000}"/>
    <cellStyle name="Заголовок 2 5" xfId="1679" xr:uid="{00000000-0005-0000-0000-0000070E0000}"/>
    <cellStyle name="Заголовок 2 5 2" xfId="2018" xr:uid="{00000000-0005-0000-0000-0000080E0000}"/>
    <cellStyle name="Заголовок 2 6" xfId="1741" xr:uid="{00000000-0005-0000-0000-0000090E0000}"/>
    <cellStyle name="Заголовок 2 6 2" xfId="2057" xr:uid="{00000000-0005-0000-0000-00000A0E0000}"/>
    <cellStyle name="Заголовок 2 7" xfId="1675" xr:uid="{00000000-0005-0000-0000-00000B0E0000}"/>
    <cellStyle name="Заголовок 2 7 2" xfId="2313" xr:uid="{00000000-0005-0000-0000-00000C0E0000}"/>
    <cellStyle name="Заголовок 2 8" xfId="2310" xr:uid="{00000000-0005-0000-0000-00000D0E0000}"/>
    <cellStyle name="Заголовок 2 8 2" xfId="8654" xr:uid="{00000000-0005-0000-0000-00000E0E0000}"/>
    <cellStyle name="Заголовок 2 9" xfId="2651" xr:uid="{00000000-0005-0000-0000-00000F0E0000}"/>
    <cellStyle name="Заголовок 3" xfId="26" builtinId="18" customBuiltin="1"/>
    <cellStyle name="Заголовок 3 10" xfId="2653" xr:uid="{00000000-0005-0000-0000-0000110E0000}"/>
    <cellStyle name="Заголовок 3 10 2" xfId="8655" xr:uid="{00000000-0005-0000-0000-0000120E0000}"/>
    <cellStyle name="Заголовок 3 11" xfId="2654" xr:uid="{00000000-0005-0000-0000-0000130E0000}"/>
    <cellStyle name="Заголовок 3 11 2" xfId="8656" xr:uid="{00000000-0005-0000-0000-0000140E0000}"/>
    <cellStyle name="Заголовок 3 12" xfId="2655" xr:uid="{00000000-0005-0000-0000-0000150E0000}"/>
    <cellStyle name="Заголовок 3 12 2" xfId="8657" xr:uid="{00000000-0005-0000-0000-0000160E0000}"/>
    <cellStyle name="Заголовок 3 13" xfId="2652" xr:uid="{00000000-0005-0000-0000-0000170E0000}"/>
    <cellStyle name="Заголовок 3 13 2" xfId="8658" xr:uid="{00000000-0005-0000-0000-0000180E0000}"/>
    <cellStyle name="Заголовок 3 14" xfId="2800" xr:uid="{00000000-0005-0000-0000-0000190E0000}"/>
    <cellStyle name="Заголовок 3 15" xfId="3041" xr:uid="{00000000-0005-0000-0000-00001A0E0000}"/>
    <cellStyle name="Заголовок 3 16" xfId="3237" xr:uid="{00000000-0005-0000-0000-00001B0E0000}"/>
    <cellStyle name="Заголовок 3 17" xfId="3529" xr:uid="{00000000-0005-0000-0000-00001C0E0000}"/>
    <cellStyle name="Заголовок 3 18" xfId="4059" xr:uid="{00000000-0005-0000-0000-00001D0E0000}"/>
    <cellStyle name="Заголовок 3 19" xfId="1796" xr:uid="{00000000-0005-0000-0000-00001E0E0000}"/>
    <cellStyle name="Заголовок 3 2" xfId="97" xr:uid="{00000000-0005-0000-0000-00001F0E0000}"/>
    <cellStyle name="Заголовок 3 2 10" xfId="1681" xr:uid="{00000000-0005-0000-0000-0000200E0000}"/>
    <cellStyle name="Заголовок 3 2 2" xfId="130" xr:uid="{00000000-0005-0000-0000-0000210E0000}"/>
    <cellStyle name="Заголовок 3 2 2 2" xfId="1314" xr:uid="{00000000-0005-0000-0000-0000220E0000}"/>
    <cellStyle name="Заголовок 3 2 2 2 2" xfId="1506" xr:uid="{00000000-0005-0000-0000-0000230E0000}"/>
    <cellStyle name="Заголовок 3 2 2 2 2 2" xfId="5376" xr:uid="{00000000-0005-0000-0000-0000240E0000}"/>
    <cellStyle name="Заголовок 3 2 2 2 3" xfId="1563" xr:uid="{00000000-0005-0000-0000-0000250E0000}"/>
    <cellStyle name="Заголовок 3 2 2 2 4" xfId="2180" xr:uid="{00000000-0005-0000-0000-0000260E0000}"/>
    <cellStyle name="Заголовок 3 2 2 3" xfId="1327" xr:uid="{00000000-0005-0000-0000-0000270E0000}"/>
    <cellStyle name="Заголовок 3 2 2 3 2" xfId="1519" xr:uid="{00000000-0005-0000-0000-0000280E0000}"/>
    <cellStyle name="Заголовок 3 2 2 3 2 2" xfId="5389" xr:uid="{00000000-0005-0000-0000-0000290E0000}"/>
    <cellStyle name="Заголовок 3 2 2 3 3" xfId="1564" xr:uid="{00000000-0005-0000-0000-00002A0E0000}"/>
    <cellStyle name="Заголовок 3 2 2 3 4" xfId="2315" xr:uid="{00000000-0005-0000-0000-00002B0E0000}"/>
    <cellStyle name="Заголовок 3 2 2 4" xfId="1335" xr:uid="{00000000-0005-0000-0000-00002C0E0000}"/>
    <cellStyle name="Заголовок 3 2 2 4 2" xfId="1527" xr:uid="{00000000-0005-0000-0000-00002D0E0000}"/>
    <cellStyle name="Заголовок 3 2 2 4 2 2" xfId="5397" xr:uid="{00000000-0005-0000-0000-00002E0E0000}"/>
    <cellStyle name="Заголовок 3 2 2 4 3" xfId="1566" xr:uid="{00000000-0005-0000-0000-00002F0E0000}"/>
    <cellStyle name="Заголовок 3 2 2 4 4" xfId="2656" xr:uid="{00000000-0005-0000-0000-0000300E0000}"/>
    <cellStyle name="Заголовок 3 2 2 5" xfId="1351" xr:uid="{00000000-0005-0000-0000-0000310E0000}"/>
    <cellStyle name="Заголовок 3 2 2 5 2" xfId="1543" xr:uid="{00000000-0005-0000-0000-0000320E0000}"/>
    <cellStyle name="Заголовок 3 2 2 5 2 2" xfId="5413" xr:uid="{00000000-0005-0000-0000-0000330E0000}"/>
    <cellStyle name="Заголовок 3 2 2 5 3" xfId="1568" xr:uid="{00000000-0005-0000-0000-0000340E0000}"/>
    <cellStyle name="Заголовок 3 2 2 5 4" xfId="2136" xr:uid="{00000000-0005-0000-0000-0000350E0000}"/>
    <cellStyle name="Заголовок 3 2 2 6" xfId="1279" xr:uid="{00000000-0005-0000-0000-0000360E0000}"/>
    <cellStyle name="Заголовок 3 2 2 6 2" xfId="1471" xr:uid="{00000000-0005-0000-0000-0000370E0000}"/>
    <cellStyle name="Заголовок 3 2 2 6 2 2" xfId="5342" xr:uid="{00000000-0005-0000-0000-0000380E0000}"/>
    <cellStyle name="Заголовок 3 2 2 6 3" xfId="1559" xr:uid="{00000000-0005-0000-0000-0000390E0000}"/>
    <cellStyle name="Заголовок 3 2 2 7" xfId="1387" xr:uid="{00000000-0005-0000-0000-00003A0E0000}"/>
    <cellStyle name="Заголовок 3 2 2 7 2" xfId="5264" xr:uid="{00000000-0005-0000-0000-00003B0E0000}"/>
    <cellStyle name="Заголовок 3 2 2 8" xfId="1364" xr:uid="{00000000-0005-0000-0000-00003C0E0000}"/>
    <cellStyle name="Заголовок 3 2 2 9" xfId="1178" xr:uid="{00000000-0005-0000-0000-00003D0E0000}"/>
    <cellStyle name="Заголовок 3 2 3" xfId="1251" xr:uid="{00000000-0005-0000-0000-00003E0E0000}"/>
    <cellStyle name="Заголовок 3 2 3 2" xfId="1442" xr:uid="{00000000-0005-0000-0000-00003F0E0000}"/>
    <cellStyle name="Заголовок 3 2 3 2 2" xfId="5315" xr:uid="{00000000-0005-0000-0000-0000400E0000}"/>
    <cellStyle name="Заголовок 3 2 3 3" xfId="1557" xr:uid="{00000000-0005-0000-0000-0000410E0000}"/>
    <cellStyle name="Заголовок 3 2 3 4" xfId="1841" xr:uid="{00000000-0005-0000-0000-0000420E0000}"/>
    <cellStyle name="Заголовок 3 2 4" xfId="1309" xr:uid="{00000000-0005-0000-0000-0000430E0000}"/>
    <cellStyle name="Заголовок 3 2 4 2" xfId="1501" xr:uid="{00000000-0005-0000-0000-0000440E0000}"/>
    <cellStyle name="Заголовок 3 2 4 2 2" xfId="5371" xr:uid="{00000000-0005-0000-0000-0000450E0000}"/>
    <cellStyle name="Заголовок 3 2 4 3" xfId="1562" xr:uid="{00000000-0005-0000-0000-0000460E0000}"/>
    <cellStyle name="Заголовок 3 2 4 4" xfId="1783" xr:uid="{00000000-0005-0000-0000-0000470E0000}"/>
    <cellStyle name="Заголовок 3 2 5" xfId="1265" xr:uid="{00000000-0005-0000-0000-0000480E0000}"/>
    <cellStyle name="Заголовок 3 2 5 2" xfId="1457" xr:uid="{00000000-0005-0000-0000-0000490E0000}"/>
    <cellStyle name="Заголовок 3 2 5 2 2" xfId="5328" xr:uid="{00000000-0005-0000-0000-00004A0E0000}"/>
    <cellStyle name="Заголовок 3 2 5 3" xfId="1558" xr:uid="{00000000-0005-0000-0000-00004B0E0000}"/>
    <cellStyle name="Заголовок 3 2 6" xfId="1329" xr:uid="{00000000-0005-0000-0000-00004C0E0000}"/>
    <cellStyle name="Заголовок 3 2 6 2" xfId="1521" xr:uid="{00000000-0005-0000-0000-00004D0E0000}"/>
    <cellStyle name="Заголовок 3 2 6 2 2" xfId="5391" xr:uid="{00000000-0005-0000-0000-00004E0E0000}"/>
    <cellStyle name="Заголовок 3 2 6 3" xfId="1565" xr:uid="{00000000-0005-0000-0000-00004F0E0000}"/>
    <cellStyle name="Заголовок 3 2 7" xfId="1236" xr:uid="{00000000-0005-0000-0000-0000500E0000}"/>
    <cellStyle name="Заголовок 3 2 7 2" xfId="1427" xr:uid="{00000000-0005-0000-0000-0000510E0000}"/>
    <cellStyle name="Заголовок 3 2 7 2 2" xfId="5300" xr:uid="{00000000-0005-0000-0000-0000520E0000}"/>
    <cellStyle name="Заголовок 3 2 7 3" xfId="1555" xr:uid="{00000000-0005-0000-0000-0000530E0000}"/>
    <cellStyle name="Заголовок 3 2 8" xfId="1368" xr:uid="{00000000-0005-0000-0000-0000540E0000}"/>
    <cellStyle name="Заголовок 3 2 8 2" xfId="5262" xr:uid="{00000000-0005-0000-0000-0000550E0000}"/>
    <cellStyle name="Заголовок 3 2 9" xfId="1386" xr:uid="{00000000-0005-0000-0000-0000560E0000}"/>
    <cellStyle name="Заголовок 3 3" xfId="1682" xr:uid="{00000000-0005-0000-0000-0000570E0000}"/>
    <cellStyle name="Заголовок 3 3 2" xfId="2135" xr:uid="{00000000-0005-0000-0000-0000580E0000}"/>
    <cellStyle name="Заголовок 3 3 2 2" xfId="2316" xr:uid="{00000000-0005-0000-0000-0000590E0000}"/>
    <cellStyle name="Заголовок 3 3 2 3" xfId="2657" xr:uid="{00000000-0005-0000-0000-00005A0E0000}"/>
    <cellStyle name="Заголовок 3 3 3" xfId="8659" xr:uid="{00000000-0005-0000-0000-00005B0E0000}"/>
    <cellStyle name="Заголовок 3 4" xfId="1683" xr:uid="{00000000-0005-0000-0000-00005C0E0000}"/>
    <cellStyle name="Заголовок 3 4 2" xfId="1960" xr:uid="{00000000-0005-0000-0000-00005D0E0000}"/>
    <cellStyle name="Заголовок 3 5" xfId="1684" xr:uid="{00000000-0005-0000-0000-00005E0E0000}"/>
    <cellStyle name="Заголовок 3 5 2" xfId="2019" xr:uid="{00000000-0005-0000-0000-00005F0E0000}"/>
    <cellStyle name="Заголовок 3 6" xfId="1742" xr:uid="{00000000-0005-0000-0000-0000600E0000}"/>
    <cellStyle name="Заголовок 3 6 2" xfId="2058" xr:uid="{00000000-0005-0000-0000-0000610E0000}"/>
    <cellStyle name="Заголовок 3 7" xfId="1680" xr:uid="{00000000-0005-0000-0000-0000620E0000}"/>
    <cellStyle name="Заголовок 3 7 2" xfId="2317" xr:uid="{00000000-0005-0000-0000-0000630E0000}"/>
    <cellStyle name="Заголовок 3 8" xfId="2314" xr:uid="{00000000-0005-0000-0000-0000640E0000}"/>
    <cellStyle name="Заголовок 3 8 2" xfId="8661" xr:uid="{00000000-0005-0000-0000-0000650E0000}"/>
    <cellStyle name="Заголовок 3 9" xfId="2658" xr:uid="{00000000-0005-0000-0000-0000660E0000}"/>
    <cellStyle name="Заголовок 4" xfId="27" builtinId="19" customBuiltin="1"/>
    <cellStyle name="Заголовок 4 10" xfId="2660" xr:uid="{00000000-0005-0000-0000-0000680E0000}"/>
    <cellStyle name="Заголовок 4 10 2" xfId="8662" xr:uid="{00000000-0005-0000-0000-0000690E0000}"/>
    <cellStyle name="Заголовок 4 11" xfId="2661" xr:uid="{00000000-0005-0000-0000-00006A0E0000}"/>
    <cellStyle name="Заголовок 4 11 2" xfId="8663" xr:uid="{00000000-0005-0000-0000-00006B0E0000}"/>
    <cellStyle name="Заголовок 4 12" xfId="2662" xr:uid="{00000000-0005-0000-0000-00006C0E0000}"/>
    <cellStyle name="Заголовок 4 12 2" xfId="8664" xr:uid="{00000000-0005-0000-0000-00006D0E0000}"/>
    <cellStyle name="Заголовок 4 13" xfId="2659" xr:uid="{00000000-0005-0000-0000-00006E0E0000}"/>
    <cellStyle name="Заголовок 4 13 2" xfId="8665" xr:uid="{00000000-0005-0000-0000-00006F0E0000}"/>
    <cellStyle name="Заголовок 4 14" xfId="2801" xr:uid="{00000000-0005-0000-0000-0000700E0000}"/>
    <cellStyle name="Заголовок 4 15" xfId="3042" xr:uid="{00000000-0005-0000-0000-0000710E0000}"/>
    <cellStyle name="Заголовок 4 16" xfId="3238" xr:uid="{00000000-0005-0000-0000-0000720E0000}"/>
    <cellStyle name="Заголовок 4 17" xfId="3530" xr:uid="{00000000-0005-0000-0000-0000730E0000}"/>
    <cellStyle name="Заголовок 4 18" xfId="4060" xr:uid="{00000000-0005-0000-0000-0000740E0000}"/>
    <cellStyle name="Заголовок 4 19" xfId="1797" xr:uid="{00000000-0005-0000-0000-0000750E0000}"/>
    <cellStyle name="Заголовок 4 2" xfId="98" xr:uid="{00000000-0005-0000-0000-0000760E0000}"/>
    <cellStyle name="Заголовок 4 2 2" xfId="131" xr:uid="{00000000-0005-0000-0000-0000770E0000}"/>
    <cellStyle name="Заголовок 4 2 2 2" xfId="2181" xr:uid="{00000000-0005-0000-0000-0000780E0000}"/>
    <cellStyle name="Заголовок 4 2 2 3" xfId="2319" xr:uid="{00000000-0005-0000-0000-0000790E0000}"/>
    <cellStyle name="Заголовок 4 2 2 4" xfId="2663" xr:uid="{00000000-0005-0000-0000-00007A0E0000}"/>
    <cellStyle name="Заголовок 4 2 2 5" xfId="2138" xr:uid="{00000000-0005-0000-0000-00007B0E0000}"/>
    <cellStyle name="Заголовок 4 2 2 6" xfId="1179" xr:uid="{00000000-0005-0000-0000-00007C0E0000}"/>
    <cellStyle name="Заголовок 4 2 3" xfId="1847" xr:uid="{00000000-0005-0000-0000-00007D0E0000}"/>
    <cellStyle name="Заголовок 4 2 4" xfId="1784" xr:uid="{00000000-0005-0000-0000-00007E0E0000}"/>
    <cellStyle name="Заголовок 4 2 5" xfId="1686" xr:uid="{00000000-0005-0000-0000-00007F0E0000}"/>
    <cellStyle name="Заголовок 4 3" xfId="1687" xr:uid="{00000000-0005-0000-0000-0000800E0000}"/>
    <cellStyle name="Заголовок 4 3 2" xfId="2137" xr:uid="{00000000-0005-0000-0000-0000810E0000}"/>
    <cellStyle name="Заголовок 4 3 2 2" xfId="2320" xr:uid="{00000000-0005-0000-0000-0000820E0000}"/>
    <cellStyle name="Заголовок 4 3 2 3" xfId="2664" xr:uid="{00000000-0005-0000-0000-0000830E0000}"/>
    <cellStyle name="Заголовок 4 3 3" xfId="8666" xr:uid="{00000000-0005-0000-0000-0000840E0000}"/>
    <cellStyle name="Заголовок 4 4" xfId="1688" xr:uid="{00000000-0005-0000-0000-0000850E0000}"/>
    <cellStyle name="Заголовок 4 4 2" xfId="1961" xr:uid="{00000000-0005-0000-0000-0000860E0000}"/>
    <cellStyle name="Заголовок 4 5" xfId="1689" xr:uid="{00000000-0005-0000-0000-0000870E0000}"/>
    <cellStyle name="Заголовок 4 5 2" xfId="2020" xr:uid="{00000000-0005-0000-0000-0000880E0000}"/>
    <cellStyle name="Заголовок 4 6" xfId="1743" xr:uid="{00000000-0005-0000-0000-0000890E0000}"/>
    <cellStyle name="Заголовок 4 6 2" xfId="2059" xr:uid="{00000000-0005-0000-0000-00008A0E0000}"/>
    <cellStyle name="Заголовок 4 7" xfId="1685" xr:uid="{00000000-0005-0000-0000-00008B0E0000}"/>
    <cellStyle name="Заголовок 4 7 2" xfId="2321" xr:uid="{00000000-0005-0000-0000-00008C0E0000}"/>
    <cellStyle name="Заголовок 4 8" xfId="2318" xr:uid="{00000000-0005-0000-0000-00008D0E0000}"/>
    <cellStyle name="Заголовок 4 8 2" xfId="8667" xr:uid="{00000000-0005-0000-0000-00008E0E0000}"/>
    <cellStyle name="Заголовок 4 9" xfId="2665" xr:uid="{00000000-0005-0000-0000-00008F0E0000}"/>
    <cellStyle name="Итог" xfId="38" builtinId="25" customBuiltin="1"/>
    <cellStyle name="Итог 10" xfId="2667" xr:uid="{00000000-0005-0000-0000-0000910E0000}"/>
    <cellStyle name="Итог 10 2" xfId="8668" xr:uid="{00000000-0005-0000-0000-0000920E0000}"/>
    <cellStyle name="Итог 11" xfId="2668" xr:uid="{00000000-0005-0000-0000-0000930E0000}"/>
    <cellStyle name="Итог 11 2" xfId="8669" xr:uid="{00000000-0005-0000-0000-0000940E0000}"/>
    <cellStyle name="Итог 12" xfId="2669" xr:uid="{00000000-0005-0000-0000-0000950E0000}"/>
    <cellStyle name="Итог 12 2" xfId="8670" xr:uid="{00000000-0005-0000-0000-0000960E0000}"/>
    <cellStyle name="Итог 13" xfId="2666" xr:uid="{00000000-0005-0000-0000-0000970E0000}"/>
    <cellStyle name="Итог 13 2" xfId="8671" xr:uid="{00000000-0005-0000-0000-0000980E0000}"/>
    <cellStyle name="Итог 14" xfId="2813" xr:uid="{00000000-0005-0000-0000-0000990E0000}"/>
    <cellStyle name="Итог 15" xfId="3054" xr:uid="{00000000-0005-0000-0000-00009A0E0000}"/>
    <cellStyle name="Итог 16" xfId="3250" xr:uid="{00000000-0005-0000-0000-00009B0E0000}"/>
    <cellStyle name="Итог 17" xfId="3542" xr:uid="{00000000-0005-0000-0000-00009C0E0000}"/>
    <cellStyle name="Итог 18" xfId="4072" xr:uid="{00000000-0005-0000-0000-00009D0E0000}"/>
    <cellStyle name="Итог 19" xfId="1809" xr:uid="{00000000-0005-0000-0000-00009E0E0000}"/>
    <cellStyle name="Итог 2" xfId="99" xr:uid="{00000000-0005-0000-0000-00009F0E0000}"/>
    <cellStyle name="Итог 2 10" xfId="1385" xr:uid="{00000000-0005-0000-0000-0000A00E0000}"/>
    <cellStyle name="Итог 2 10 2" xfId="5583" xr:uid="{00000000-0005-0000-0000-0000A10E0000}"/>
    <cellStyle name="Итог 2 11" xfId="1691" xr:uid="{00000000-0005-0000-0000-0000A20E0000}"/>
    <cellStyle name="Итог 2 2" xfId="143" xr:uid="{00000000-0005-0000-0000-0000A30E0000}"/>
    <cellStyle name="Итог 2 2 10" xfId="1180" xr:uid="{00000000-0005-0000-0000-0000A40E0000}"/>
    <cellStyle name="Итог 2 2 2" xfId="1315" xr:uid="{00000000-0005-0000-0000-0000A50E0000}"/>
    <cellStyle name="Итог 2 2 2 2" xfId="1507" xr:uid="{00000000-0005-0000-0000-0000A60E0000}"/>
    <cellStyle name="Итог 2 2 2 2 2" xfId="5377" xr:uid="{00000000-0005-0000-0000-0000A70E0000}"/>
    <cellStyle name="Итог 2 2 2 2 2 2" xfId="6039" xr:uid="{00000000-0005-0000-0000-0000A80E0000}"/>
    <cellStyle name="Итог 2 2 2 2 3" xfId="5687" xr:uid="{00000000-0005-0000-0000-0000A90E0000}"/>
    <cellStyle name="Итог 2 2 2 3" xfId="2323" xr:uid="{00000000-0005-0000-0000-0000AA0E0000}"/>
    <cellStyle name="Итог 2 2 2 4" xfId="5224" xr:uid="{00000000-0005-0000-0000-0000AB0E0000}"/>
    <cellStyle name="Итог 2 2 2 4 2" xfId="5903" xr:uid="{00000000-0005-0000-0000-0000AC0E0000}"/>
    <cellStyle name="Итог 2 2 2 5" xfId="5527" xr:uid="{00000000-0005-0000-0000-0000AD0E0000}"/>
    <cellStyle name="Итог 2 2 3" xfId="1328" xr:uid="{00000000-0005-0000-0000-0000AE0E0000}"/>
    <cellStyle name="Итог 2 2 3 2" xfId="1520" xr:uid="{00000000-0005-0000-0000-0000AF0E0000}"/>
    <cellStyle name="Итог 2 2 3 2 2" xfId="5390" xr:uid="{00000000-0005-0000-0000-0000B00E0000}"/>
    <cellStyle name="Итог 2 2 3 2 2 2" xfId="6051" xr:uid="{00000000-0005-0000-0000-0000B10E0000}"/>
    <cellStyle name="Итог 2 2 3 2 3" xfId="5699" xr:uid="{00000000-0005-0000-0000-0000B20E0000}"/>
    <cellStyle name="Итог 2 2 3 3" xfId="2670" xr:uid="{00000000-0005-0000-0000-0000B30E0000}"/>
    <cellStyle name="Итог 2 2 3 4" xfId="5235" xr:uid="{00000000-0005-0000-0000-0000B40E0000}"/>
    <cellStyle name="Итог 2 2 3 4 2" xfId="5914" xr:uid="{00000000-0005-0000-0000-0000B50E0000}"/>
    <cellStyle name="Итог 2 2 3 5" xfId="5539" xr:uid="{00000000-0005-0000-0000-0000B60E0000}"/>
    <cellStyle name="Итог 2 2 4" xfId="1336" xr:uid="{00000000-0005-0000-0000-0000B70E0000}"/>
    <cellStyle name="Итог 2 2 4 2" xfId="1528" xr:uid="{00000000-0005-0000-0000-0000B80E0000}"/>
    <cellStyle name="Итог 2 2 4 2 2" xfId="5398" xr:uid="{00000000-0005-0000-0000-0000B90E0000}"/>
    <cellStyle name="Итог 2 2 4 2 2 2" xfId="6057" xr:uid="{00000000-0005-0000-0000-0000BA0E0000}"/>
    <cellStyle name="Итог 2 2 4 2 3" xfId="5705" xr:uid="{00000000-0005-0000-0000-0000BB0E0000}"/>
    <cellStyle name="Итог 2 2 4 3" xfId="2671" xr:uid="{00000000-0005-0000-0000-0000BC0E0000}"/>
    <cellStyle name="Итог 2 2 4 4" xfId="5241" xr:uid="{00000000-0005-0000-0000-0000BD0E0000}"/>
    <cellStyle name="Итог 2 2 4 4 2" xfId="5920" xr:uid="{00000000-0005-0000-0000-0000BE0E0000}"/>
    <cellStyle name="Итог 2 2 4 5" xfId="5545" xr:uid="{00000000-0005-0000-0000-0000BF0E0000}"/>
    <cellStyle name="Итог 2 2 5" xfId="1346" xr:uid="{00000000-0005-0000-0000-0000C00E0000}"/>
    <cellStyle name="Итог 2 2 5 2" xfId="1538" xr:uid="{00000000-0005-0000-0000-0000C10E0000}"/>
    <cellStyle name="Итог 2 2 5 2 2" xfId="5408" xr:uid="{00000000-0005-0000-0000-0000C20E0000}"/>
    <cellStyle name="Итог 2 2 5 2 2 2" xfId="6066" xr:uid="{00000000-0005-0000-0000-0000C30E0000}"/>
    <cellStyle name="Итог 2 2 5 2 3" xfId="5714" xr:uid="{00000000-0005-0000-0000-0000C40E0000}"/>
    <cellStyle name="Итог 2 2 5 3" xfId="2139" xr:uid="{00000000-0005-0000-0000-0000C50E0000}"/>
    <cellStyle name="Итог 2 2 5 4" xfId="5250" xr:uid="{00000000-0005-0000-0000-0000C60E0000}"/>
    <cellStyle name="Итог 2 2 5 4 2" xfId="5929" xr:uid="{00000000-0005-0000-0000-0000C70E0000}"/>
    <cellStyle name="Итог 2 2 5 5" xfId="5554" xr:uid="{00000000-0005-0000-0000-0000C80E0000}"/>
    <cellStyle name="Итог 2 2 6" xfId="1228" xr:uid="{00000000-0005-0000-0000-0000C90E0000}"/>
    <cellStyle name="Итог 2 2 6 2" xfId="1419" xr:uid="{00000000-0005-0000-0000-0000CA0E0000}"/>
    <cellStyle name="Итог 2 2 6 2 2" xfId="5292" xr:uid="{00000000-0005-0000-0000-0000CB0E0000}"/>
    <cellStyle name="Итог 2 2 6 2 2 2" xfId="5963" xr:uid="{00000000-0005-0000-0000-0000CC0E0000}"/>
    <cellStyle name="Итог 2 2 6 2 3" xfId="5608" xr:uid="{00000000-0005-0000-0000-0000CD0E0000}"/>
    <cellStyle name="Итог 2 2 6 3" xfId="5153" xr:uid="{00000000-0005-0000-0000-0000CE0E0000}"/>
    <cellStyle name="Итог 2 2 6 3 2" xfId="5832" xr:uid="{00000000-0005-0000-0000-0000CF0E0000}"/>
    <cellStyle name="Итог 2 2 6 4" xfId="5448" xr:uid="{00000000-0005-0000-0000-0000D00E0000}"/>
    <cellStyle name="Итог 2 2 7" xfId="1356" xr:uid="{00000000-0005-0000-0000-0000D10E0000}"/>
    <cellStyle name="Итог 2 2 7 2" xfId="1548" xr:uid="{00000000-0005-0000-0000-0000D20E0000}"/>
    <cellStyle name="Итог 2 2 7 2 2" xfId="5418" xr:uid="{00000000-0005-0000-0000-0000D30E0000}"/>
    <cellStyle name="Итог 2 2 7 2 2 2" xfId="6075" xr:uid="{00000000-0005-0000-0000-0000D40E0000}"/>
    <cellStyle name="Итог 2 2 7 2 3" xfId="5723" xr:uid="{00000000-0005-0000-0000-0000D50E0000}"/>
    <cellStyle name="Итог 2 2 7 3" xfId="5259" xr:uid="{00000000-0005-0000-0000-0000D60E0000}"/>
    <cellStyle name="Итог 2 2 7 3 2" xfId="5938" xr:uid="{00000000-0005-0000-0000-0000D70E0000}"/>
    <cellStyle name="Итог 2 2 7 4" xfId="5563" xr:uid="{00000000-0005-0000-0000-0000D80E0000}"/>
    <cellStyle name="Итог 2 2 8" xfId="1220" xr:uid="{00000000-0005-0000-0000-0000D90E0000}"/>
    <cellStyle name="Итог 2 2 8 2" xfId="1411" xr:uid="{00000000-0005-0000-0000-0000DA0E0000}"/>
    <cellStyle name="Итог 2 2 8 2 2" xfId="5285" xr:uid="{00000000-0005-0000-0000-0000DB0E0000}"/>
    <cellStyle name="Итог 2 2 8 2 2 2" xfId="5958" xr:uid="{00000000-0005-0000-0000-0000DC0E0000}"/>
    <cellStyle name="Итог 2 2 8 2 3" xfId="5603" xr:uid="{00000000-0005-0000-0000-0000DD0E0000}"/>
    <cellStyle name="Итог 2 2 8 3" xfId="5147" xr:uid="{00000000-0005-0000-0000-0000DE0E0000}"/>
    <cellStyle name="Итог 2 2 8 3 2" xfId="5827" xr:uid="{00000000-0005-0000-0000-0000DF0E0000}"/>
    <cellStyle name="Итог 2 2 8 4" xfId="5443" xr:uid="{00000000-0005-0000-0000-0000E00E0000}"/>
    <cellStyle name="Итог 2 2 9" xfId="1363" xr:uid="{00000000-0005-0000-0000-0000E10E0000}"/>
    <cellStyle name="Итог 2 2 9 2" xfId="5565" xr:uid="{00000000-0005-0000-0000-0000E20E0000}"/>
    <cellStyle name="Итог 2 3" xfId="1253" xr:uid="{00000000-0005-0000-0000-0000E30E0000}"/>
    <cellStyle name="Итог 2 3 2" xfId="1444" xr:uid="{00000000-0005-0000-0000-0000E40E0000}"/>
    <cellStyle name="Итог 2 3 2 2" xfId="5317" xr:uid="{00000000-0005-0000-0000-0000E50E0000}"/>
    <cellStyle name="Итог 2 3 2 2 2" xfId="5985" xr:uid="{00000000-0005-0000-0000-0000E60E0000}"/>
    <cellStyle name="Итог 2 3 2 3" xfId="5630" xr:uid="{00000000-0005-0000-0000-0000E70E0000}"/>
    <cellStyle name="Итог 2 3 3" xfId="1861" xr:uid="{00000000-0005-0000-0000-0000E80E0000}"/>
    <cellStyle name="Итог 2 3 4" xfId="5173" xr:uid="{00000000-0005-0000-0000-0000E90E0000}"/>
    <cellStyle name="Итог 2 3 4 2" xfId="5852" xr:uid="{00000000-0005-0000-0000-0000EA0E0000}"/>
    <cellStyle name="Итог 2 3 5" xfId="5470" xr:uid="{00000000-0005-0000-0000-0000EB0E0000}"/>
    <cellStyle name="Итог 2 4" xfId="1308" xr:uid="{00000000-0005-0000-0000-0000EC0E0000}"/>
    <cellStyle name="Итог 2 4 2" xfId="1500" xr:uid="{00000000-0005-0000-0000-0000ED0E0000}"/>
    <cellStyle name="Итог 2 4 2 2" xfId="5370" xr:uid="{00000000-0005-0000-0000-0000EE0E0000}"/>
    <cellStyle name="Итог 2 4 2 2 2" xfId="6034" xr:uid="{00000000-0005-0000-0000-0000EF0E0000}"/>
    <cellStyle name="Итог 2 4 2 3" xfId="5682" xr:uid="{00000000-0005-0000-0000-0000F00E0000}"/>
    <cellStyle name="Итог 2 4 3" xfId="5219" xr:uid="{00000000-0005-0000-0000-0000F10E0000}"/>
    <cellStyle name="Итог 2 4 3 2" xfId="5898" xr:uid="{00000000-0005-0000-0000-0000F20E0000}"/>
    <cellStyle name="Итог 2 4 4" xfId="5522" xr:uid="{00000000-0005-0000-0000-0000F30E0000}"/>
    <cellStyle name="Итог 2 5" xfId="1266" xr:uid="{00000000-0005-0000-0000-0000F40E0000}"/>
    <cellStyle name="Итог 2 5 2" xfId="1458" xr:uid="{00000000-0005-0000-0000-0000F50E0000}"/>
    <cellStyle name="Итог 2 5 2 2" xfId="5329" xr:uid="{00000000-0005-0000-0000-0000F60E0000}"/>
    <cellStyle name="Итог 2 5 2 2 2" xfId="5996" xr:uid="{00000000-0005-0000-0000-0000F70E0000}"/>
    <cellStyle name="Итог 2 5 2 3" xfId="5643" xr:uid="{00000000-0005-0000-0000-0000F80E0000}"/>
    <cellStyle name="Итог 2 5 3" xfId="5183" xr:uid="{00000000-0005-0000-0000-0000F90E0000}"/>
    <cellStyle name="Итог 2 5 3 2" xfId="5862" xr:uid="{00000000-0005-0000-0000-0000FA0E0000}"/>
    <cellStyle name="Итог 2 5 4" xfId="5483" xr:uid="{00000000-0005-0000-0000-0000FB0E0000}"/>
    <cellStyle name="Итог 2 6" xfId="1292" xr:uid="{00000000-0005-0000-0000-0000FC0E0000}"/>
    <cellStyle name="Итог 2 6 2" xfId="1484" xr:uid="{00000000-0005-0000-0000-0000FD0E0000}"/>
    <cellStyle name="Итог 2 6 2 2" xfId="5355" xr:uid="{00000000-0005-0000-0000-0000FE0E0000}"/>
    <cellStyle name="Итог 2 6 2 2 2" xfId="6021" xr:uid="{00000000-0005-0000-0000-0000FF0E0000}"/>
    <cellStyle name="Итог 2 6 2 3" xfId="5668" xr:uid="{00000000-0005-0000-0000-0000000F0000}"/>
    <cellStyle name="Итог 2 6 3" xfId="5208" xr:uid="{00000000-0005-0000-0000-0000010F0000}"/>
    <cellStyle name="Итог 2 6 3 2" xfId="5887" xr:uid="{00000000-0005-0000-0000-0000020F0000}"/>
    <cellStyle name="Итог 2 6 4" xfId="5508" xr:uid="{00000000-0005-0000-0000-0000030F0000}"/>
    <cellStyle name="Итог 2 7" xfId="1317" xr:uid="{00000000-0005-0000-0000-0000040F0000}"/>
    <cellStyle name="Итог 2 7 2" xfId="1509" xr:uid="{00000000-0005-0000-0000-0000050F0000}"/>
    <cellStyle name="Итог 2 7 2 2" xfId="5379" xr:uid="{00000000-0005-0000-0000-0000060F0000}"/>
    <cellStyle name="Итог 2 7 2 2 2" xfId="6041" xr:uid="{00000000-0005-0000-0000-0000070F0000}"/>
    <cellStyle name="Итог 2 7 2 3" xfId="5689" xr:uid="{00000000-0005-0000-0000-0000080F0000}"/>
    <cellStyle name="Итог 2 7 3" xfId="5226" xr:uid="{00000000-0005-0000-0000-0000090F0000}"/>
    <cellStyle name="Итог 2 7 3 2" xfId="5905" xr:uid="{00000000-0005-0000-0000-00000A0F0000}"/>
    <cellStyle name="Итог 2 7 4" xfId="5529" xr:uid="{00000000-0005-0000-0000-00000B0F0000}"/>
    <cellStyle name="Итог 2 8" xfId="1267" xr:uid="{00000000-0005-0000-0000-00000C0F0000}"/>
    <cellStyle name="Итог 2 8 2" xfId="1459" xr:uid="{00000000-0005-0000-0000-00000D0F0000}"/>
    <cellStyle name="Итог 2 8 2 2" xfId="5330" xr:uid="{00000000-0005-0000-0000-00000E0F0000}"/>
    <cellStyle name="Итог 2 8 2 2 2" xfId="5997" xr:uid="{00000000-0005-0000-0000-00000F0F0000}"/>
    <cellStyle name="Итог 2 8 2 3" xfId="5644" xr:uid="{00000000-0005-0000-0000-0000100F0000}"/>
    <cellStyle name="Итог 2 8 3" xfId="5184" xr:uid="{00000000-0005-0000-0000-0000110F0000}"/>
    <cellStyle name="Итог 2 8 3 2" xfId="5863" xr:uid="{00000000-0005-0000-0000-0000120F0000}"/>
    <cellStyle name="Итог 2 8 4" xfId="5484" xr:uid="{00000000-0005-0000-0000-0000130F0000}"/>
    <cellStyle name="Итог 2 9" xfId="1205" xr:uid="{00000000-0005-0000-0000-0000140F0000}"/>
    <cellStyle name="Итог 2 9 2" xfId="1396" xr:uid="{00000000-0005-0000-0000-0000150F0000}"/>
    <cellStyle name="Итог 2 9 2 2" xfId="5270" xr:uid="{00000000-0005-0000-0000-0000160F0000}"/>
    <cellStyle name="Итог 2 9 2 2 2" xfId="5943" xr:uid="{00000000-0005-0000-0000-0000170F0000}"/>
    <cellStyle name="Итог 2 9 2 3" xfId="5588" xr:uid="{00000000-0005-0000-0000-0000180F0000}"/>
    <cellStyle name="Итог 2 9 3" xfId="5132" xr:uid="{00000000-0005-0000-0000-0000190F0000}"/>
    <cellStyle name="Итог 2 9 3 2" xfId="5812" xr:uid="{00000000-0005-0000-0000-00001A0F0000}"/>
    <cellStyle name="Итог 2 9 4" xfId="5428" xr:uid="{00000000-0005-0000-0000-00001B0F0000}"/>
    <cellStyle name="Итог 20" xfId="1580" xr:uid="{00000000-0005-0000-0000-00001C0F0000}"/>
    <cellStyle name="Итог 3" xfId="1106" xr:uid="{00000000-0005-0000-0000-00001D0F0000}"/>
    <cellStyle name="Итог 3 10" xfId="8673" xr:uid="{00000000-0005-0000-0000-00001E0F0000}"/>
    <cellStyle name="Итог 3 2" xfId="1262" xr:uid="{00000000-0005-0000-0000-00001F0F0000}"/>
    <cellStyle name="Итог 3 2 2" xfId="1454" xr:uid="{00000000-0005-0000-0000-0000200F0000}"/>
    <cellStyle name="Итог 3 2 2 2" xfId="5325" xr:uid="{00000000-0005-0000-0000-0000210F0000}"/>
    <cellStyle name="Итог 3 2 2 2 2" xfId="5993" xr:uid="{00000000-0005-0000-0000-0000220F0000}"/>
    <cellStyle name="Итог 3 2 2 3" xfId="5640" xr:uid="{00000000-0005-0000-0000-0000230F0000}"/>
    <cellStyle name="Итог 3 2 3" xfId="2672" xr:uid="{00000000-0005-0000-0000-0000240F0000}"/>
    <cellStyle name="Итог 3 2 4" xfId="5180" xr:uid="{00000000-0005-0000-0000-0000250F0000}"/>
    <cellStyle name="Итог 3 2 4 2" xfId="5859" xr:uid="{00000000-0005-0000-0000-0000260F0000}"/>
    <cellStyle name="Итог 3 2 5" xfId="5480" xr:uid="{00000000-0005-0000-0000-0000270F0000}"/>
    <cellStyle name="Итог 3 3" xfId="1298" xr:uid="{00000000-0005-0000-0000-0000280F0000}"/>
    <cellStyle name="Итог 3 3 2" xfId="1490" xr:uid="{00000000-0005-0000-0000-0000290F0000}"/>
    <cellStyle name="Итог 3 3 2 2" xfId="5361" xr:uid="{00000000-0005-0000-0000-00002A0F0000}"/>
    <cellStyle name="Итог 3 3 2 2 2" xfId="6026" xr:uid="{00000000-0005-0000-0000-00002B0F0000}"/>
    <cellStyle name="Итог 3 3 2 3" xfId="5673" xr:uid="{00000000-0005-0000-0000-00002C0F0000}"/>
    <cellStyle name="Итог 3 3 3" xfId="1880" xr:uid="{00000000-0005-0000-0000-00002D0F0000}"/>
    <cellStyle name="Итог 3 3 4" xfId="5213" xr:uid="{00000000-0005-0000-0000-00002E0F0000}"/>
    <cellStyle name="Итог 3 3 4 2" xfId="5892" xr:uid="{00000000-0005-0000-0000-00002F0F0000}"/>
    <cellStyle name="Итог 3 3 5" xfId="5513" xr:uid="{00000000-0005-0000-0000-0000300F0000}"/>
    <cellStyle name="Итог 3 4" xfId="1273" xr:uid="{00000000-0005-0000-0000-0000310F0000}"/>
    <cellStyle name="Итог 3 4 2" xfId="1465" xr:uid="{00000000-0005-0000-0000-0000320F0000}"/>
    <cellStyle name="Итог 3 4 2 2" xfId="5336" xr:uid="{00000000-0005-0000-0000-0000330F0000}"/>
    <cellStyle name="Итог 3 4 2 2 2" xfId="6003" xr:uid="{00000000-0005-0000-0000-0000340F0000}"/>
    <cellStyle name="Итог 3 4 2 3" xfId="5650" xr:uid="{00000000-0005-0000-0000-0000350F0000}"/>
    <cellStyle name="Итог 3 4 3" xfId="5190" xr:uid="{00000000-0005-0000-0000-0000360F0000}"/>
    <cellStyle name="Итог 3 4 3 2" xfId="5869" xr:uid="{00000000-0005-0000-0000-0000370F0000}"/>
    <cellStyle name="Итог 3 4 4" xfId="5490" xr:uid="{00000000-0005-0000-0000-0000380F0000}"/>
    <cellStyle name="Итог 3 5" xfId="1285" xr:uid="{00000000-0005-0000-0000-0000390F0000}"/>
    <cellStyle name="Итог 3 5 2" xfId="1477" xr:uid="{00000000-0005-0000-0000-00003A0F0000}"/>
    <cellStyle name="Итог 3 5 2 2" xfId="5348" xr:uid="{00000000-0005-0000-0000-00003B0F0000}"/>
    <cellStyle name="Итог 3 5 2 2 2" xfId="6014" xr:uid="{00000000-0005-0000-0000-00003C0F0000}"/>
    <cellStyle name="Итог 3 5 2 3" xfId="5661" xr:uid="{00000000-0005-0000-0000-00003D0F0000}"/>
    <cellStyle name="Итог 3 5 3" xfId="5201" xr:uid="{00000000-0005-0000-0000-00003E0F0000}"/>
    <cellStyle name="Итог 3 5 3 2" xfId="5880" xr:uid="{00000000-0005-0000-0000-00003F0F0000}"/>
    <cellStyle name="Итог 3 5 4" xfId="5501" xr:uid="{00000000-0005-0000-0000-0000400F0000}"/>
    <cellStyle name="Итог 3 6" xfId="1246" xr:uid="{00000000-0005-0000-0000-0000410F0000}"/>
    <cellStyle name="Итог 3 6 2" xfId="1437" xr:uid="{00000000-0005-0000-0000-0000420F0000}"/>
    <cellStyle name="Итог 3 6 2 2" xfId="5310" xr:uid="{00000000-0005-0000-0000-0000430F0000}"/>
    <cellStyle name="Итог 3 6 2 2 2" xfId="5979" xr:uid="{00000000-0005-0000-0000-0000440F0000}"/>
    <cellStyle name="Итог 3 6 2 3" xfId="5624" xr:uid="{00000000-0005-0000-0000-0000450F0000}"/>
    <cellStyle name="Итог 3 6 3" xfId="5168" xr:uid="{00000000-0005-0000-0000-0000460F0000}"/>
    <cellStyle name="Итог 3 6 3 2" xfId="5847" xr:uid="{00000000-0005-0000-0000-0000470F0000}"/>
    <cellStyle name="Итог 3 6 4" xfId="5464" xr:uid="{00000000-0005-0000-0000-0000480F0000}"/>
    <cellStyle name="Итог 3 7" xfId="1331" xr:uid="{00000000-0005-0000-0000-0000490F0000}"/>
    <cellStyle name="Итог 3 7 2" xfId="1523" xr:uid="{00000000-0005-0000-0000-00004A0F0000}"/>
    <cellStyle name="Итог 3 7 2 2" xfId="5393" xr:uid="{00000000-0005-0000-0000-00004B0F0000}"/>
    <cellStyle name="Итог 3 7 2 2 2" xfId="6053" xr:uid="{00000000-0005-0000-0000-00004C0F0000}"/>
    <cellStyle name="Итог 3 7 2 3" xfId="5701" xr:uid="{00000000-0005-0000-0000-00004D0F0000}"/>
    <cellStyle name="Итог 3 7 3" xfId="5237" xr:uid="{00000000-0005-0000-0000-00004E0F0000}"/>
    <cellStyle name="Итог 3 7 3 2" xfId="5916" xr:uid="{00000000-0005-0000-0000-00004F0F0000}"/>
    <cellStyle name="Итог 3 7 4" xfId="5541" xr:uid="{00000000-0005-0000-0000-0000500F0000}"/>
    <cellStyle name="Итог 3 8" xfId="1210" xr:uid="{00000000-0005-0000-0000-0000510F0000}"/>
    <cellStyle name="Итог 3 8 2" xfId="1401" xr:uid="{00000000-0005-0000-0000-0000520F0000}"/>
    <cellStyle name="Итог 3 8 2 2" xfId="5275" xr:uid="{00000000-0005-0000-0000-0000530F0000}"/>
    <cellStyle name="Итог 3 8 2 2 2" xfId="5948" xr:uid="{00000000-0005-0000-0000-0000540F0000}"/>
    <cellStyle name="Итог 3 8 2 3" xfId="5593" xr:uid="{00000000-0005-0000-0000-0000550F0000}"/>
    <cellStyle name="Итог 3 8 3" xfId="5137" xr:uid="{00000000-0005-0000-0000-0000560F0000}"/>
    <cellStyle name="Итог 3 8 3 2" xfId="5817" xr:uid="{00000000-0005-0000-0000-0000570F0000}"/>
    <cellStyle name="Итог 3 8 4" xfId="5433" xr:uid="{00000000-0005-0000-0000-0000580F0000}"/>
    <cellStyle name="Итог 3 9" xfId="1366" xr:uid="{00000000-0005-0000-0000-0000590F0000}"/>
    <cellStyle name="Итог 3 9 2" xfId="5567" xr:uid="{00000000-0005-0000-0000-00005A0F0000}"/>
    <cellStyle name="Итог 4" xfId="1692" xr:uid="{00000000-0005-0000-0000-00005B0F0000}"/>
    <cellStyle name="Итог 4 2" xfId="1973" xr:uid="{00000000-0005-0000-0000-00005C0F0000}"/>
    <cellStyle name="Итог 5" xfId="1744" xr:uid="{00000000-0005-0000-0000-00005D0F0000}"/>
    <cellStyle name="Итог 5 2" xfId="2032" xr:uid="{00000000-0005-0000-0000-00005E0F0000}"/>
    <cellStyle name="Итог 6" xfId="1690" xr:uid="{00000000-0005-0000-0000-00005F0F0000}"/>
    <cellStyle name="Итог 6 2" xfId="2071" xr:uid="{00000000-0005-0000-0000-0000600F0000}"/>
    <cellStyle name="Итог 7" xfId="2324" xr:uid="{00000000-0005-0000-0000-0000610F0000}"/>
    <cellStyle name="Итог 8" xfId="2322" xr:uid="{00000000-0005-0000-0000-0000620F0000}"/>
    <cellStyle name="Итог 8 2" xfId="2673" xr:uid="{00000000-0005-0000-0000-0000630F0000}"/>
    <cellStyle name="Итог 8 3" xfId="8674" xr:uid="{00000000-0005-0000-0000-0000640F0000}"/>
    <cellStyle name="Итог 9" xfId="2674" xr:uid="{00000000-0005-0000-0000-0000650F0000}"/>
    <cellStyle name="Контрольная ячейка" xfId="35" builtinId="23" customBuiltin="1"/>
    <cellStyle name="Контрольная ячейка 10" xfId="2676" xr:uid="{00000000-0005-0000-0000-0000670F0000}"/>
    <cellStyle name="Контрольная ячейка 11" xfId="2677" xr:uid="{00000000-0005-0000-0000-0000680F0000}"/>
    <cellStyle name="Контрольная ячейка 12" xfId="2678" xr:uid="{00000000-0005-0000-0000-0000690F0000}"/>
    <cellStyle name="Контрольная ячейка 13" xfId="2675" xr:uid="{00000000-0005-0000-0000-00006A0F0000}"/>
    <cellStyle name="Контрольная ячейка 14" xfId="2809" xr:uid="{00000000-0005-0000-0000-00006B0F0000}"/>
    <cellStyle name="Контрольная ячейка 15" xfId="3050" xr:uid="{00000000-0005-0000-0000-00006C0F0000}"/>
    <cellStyle name="Контрольная ячейка 16" xfId="3246" xr:uid="{00000000-0005-0000-0000-00006D0F0000}"/>
    <cellStyle name="Контрольная ячейка 17" xfId="3538" xr:uid="{00000000-0005-0000-0000-00006E0F0000}"/>
    <cellStyle name="Контрольная ячейка 18" xfId="4068" xr:uid="{00000000-0005-0000-0000-00006F0F0000}"/>
    <cellStyle name="Контрольная ячейка 19" xfId="1805" xr:uid="{00000000-0005-0000-0000-0000700F0000}"/>
    <cellStyle name="Контрольная ячейка 2" xfId="100" xr:uid="{00000000-0005-0000-0000-0000710F0000}"/>
    <cellStyle name="Контрольная ячейка 2 2" xfId="139" xr:uid="{00000000-0005-0000-0000-0000720F0000}"/>
    <cellStyle name="Контрольная ячейка 2 2 2" xfId="2182" xr:uid="{00000000-0005-0000-0000-0000730F0000}"/>
    <cellStyle name="Контрольная ячейка 2 2 3" xfId="2326" xr:uid="{00000000-0005-0000-0000-0000740F0000}"/>
    <cellStyle name="Контрольная ячейка 2 2 4" xfId="2679" xr:uid="{00000000-0005-0000-0000-0000750F0000}"/>
    <cellStyle name="Контрольная ячейка 2 2 5" xfId="2141" xr:uid="{00000000-0005-0000-0000-0000760F0000}"/>
    <cellStyle name="Контрольная ячейка 2 2 6" xfId="1181" xr:uid="{00000000-0005-0000-0000-0000770F0000}"/>
    <cellStyle name="Контрольная ячейка 2 3" xfId="1868" xr:uid="{00000000-0005-0000-0000-0000780F0000}"/>
    <cellStyle name="Контрольная ячейка 2 4" xfId="1785" xr:uid="{00000000-0005-0000-0000-0000790F0000}"/>
    <cellStyle name="Контрольная ячейка 2 5" xfId="1694" xr:uid="{00000000-0005-0000-0000-00007A0F0000}"/>
    <cellStyle name="Контрольная ячейка 20" xfId="1577" xr:uid="{00000000-0005-0000-0000-00007B0F0000}"/>
    <cellStyle name="Контрольная ячейка 3" xfId="1695" xr:uid="{00000000-0005-0000-0000-00007C0F0000}"/>
    <cellStyle name="Контрольная ячейка 3 2" xfId="2140" xr:uid="{00000000-0005-0000-0000-00007D0F0000}"/>
    <cellStyle name="Контрольная ячейка 3 2 2" xfId="2327" xr:uid="{00000000-0005-0000-0000-00007E0F0000}"/>
    <cellStyle name="Контрольная ячейка 3 2 3" xfId="2680" xr:uid="{00000000-0005-0000-0000-00007F0F0000}"/>
    <cellStyle name="Контрольная ячейка 4" xfId="1696" xr:uid="{00000000-0005-0000-0000-0000800F0000}"/>
    <cellStyle name="Контрольная ячейка 4 2" xfId="1969" xr:uid="{00000000-0005-0000-0000-0000810F0000}"/>
    <cellStyle name="Контрольная ячейка 5" xfId="1745" xr:uid="{00000000-0005-0000-0000-0000820F0000}"/>
    <cellStyle name="Контрольная ячейка 5 2" xfId="2028" xr:uid="{00000000-0005-0000-0000-0000830F0000}"/>
    <cellStyle name="Контрольная ячейка 6" xfId="1693" xr:uid="{00000000-0005-0000-0000-0000840F0000}"/>
    <cellStyle name="Контрольная ячейка 6 2" xfId="2067" xr:uid="{00000000-0005-0000-0000-0000850F0000}"/>
    <cellStyle name="Контрольная ячейка 7" xfId="2328" xr:uid="{00000000-0005-0000-0000-0000860F0000}"/>
    <cellStyle name="Контрольная ячейка 8" xfId="2325" xr:uid="{00000000-0005-0000-0000-0000870F0000}"/>
    <cellStyle name="Контрольная ячейка 9" xfId="2681" xr:uid="{00000000-0005-0000-0000-0000880F0000}"/>
    <cellStyle name="Название" xfId="23" builtinId="15" customBuiltin="1"/>
    <cellStyle name="Название 10" xfId="8675" xr:uid="{00000000-0005-0000-0000-00008A0F0000}"/>
    <cellStyle name="Название 11" xfId="8676" xr:uid="{00000000-0005-0000-0000-00008B0F0000}"/>
    <cellStyle name="Название 12" xfId="8677" xr:uid="{00000000-0005-0000-0000-00008C0F0000}"/>
    <cellStyle name="Название 13" xfId="8678" xr:uid="{00000000-0005-0000-0000-00008D0F0000}"/>
    <cellStyle name="Название 14" xfId="8679" xr:uid="{00000000-0005-0000-0000-00008E0F0000}"/>
    <cellStyle name="Название 15" xfId="8680" xr:uid="{00000000-0005-0000-0000-00008F0F0000}"/>
    <cellStyle name="Название 16" xfId="8681" xr:uid="{00000000-0005-0000-0000-0000900F0000}"/>
    <cellStyle name="Название 17" xfId="8682" xr:uid="{00000000-0005-0000-0000-0000910F0000}"/>
    <cellStyle name="Название 18" xfId="8683" xr:uid="{00000000-0005-0000-0000-0000920F0000}"/>
    <cellStyle name="Название 19" xfId="8684" xr:uid="{00000000-0005-0000-0000-0000930F0000}"/>
    <cellStyle name="Название 2" xfId="101" xr:uid="{00000000-0005-0000-0000-0000940F0000}"/>
    <cellStyle name="Название 2 2" xfId="1699" xr:uid="{00000000-0005-0000-0000-0000950F0000}"/>
    <cellStyle name="Название 2 2 2" xfId="2183" xr:uid="{00000000-0005-0000-0000-0000960F0000}"/>
    <cellStyle name="Название 2 2 3" xfId="2683" xr:uid="{00000000-0005-0000-0000-0000970F0000}"/>
    <cellStyle name="Название 2 2 4" xfId="2143" xr:uid="{00000000-0005-0000-0000-0000980F0000}"/>
    <cellStyle name="Название 2 3" xfId="1786" xr:uid="{00000000-0005-0000-0000-0000990F0000}"/>
    <cellStyle name="Название 2 4" xfId="1698" xr:uid="{00000000-0005-0000-0000-00009A0F0000}"/>
    <cellStyle name="Название 2 5" xfId="8685" xr:uid="{00000000-0005-0000-0000-00009B0F0000}"/>
    <cellStyle name="Название 3" xfId="1700" xr:uid="{00000000-0005-0000-0000-00009C0F0000}"/>
    <cellStyle name="Название 3 2" xfId="2142" xr:uid="{00000000-0005-0000-0000-00009D0F0000}"/>
    <cellStyle name="Название 3 3" xfId="8686" xr:uid="{00000000-0005-0000-0000-00009E0F0000}"/>
    <cellStyle name="Название 4" xfId="1701" xr:uid="{00000000-0005-0000-0000-00009F0F0000}"/>
    <cellStyle name="Название 4 2" xfId="2329" xr:uid="{00000000-0005-0000-0000-0000A00F0000}"/>
    <cellStyle name="Название 5" xfId="1746" xr:uid="{00000000-0005-0000-0000-0000A10F0000}"/>
    <cellStyle name="Название 5 2" xfId="8687" xr:uid="{00000000-0005-0000-0000-0000A20F0000}"/>
    <cellStyle name="Название 6" xfId="1697" xr:uid="{00000000-0005-0000-0000-0000A30F0000}"/>
    <cellStyle name="Название 6 2" xfId="8688" xr:uid="{00000000-0005-0000-0000-0000A40F0000}"/>
    <cellStyle name="Название 7" xfId="2684" xr:uid="{00000000-0005-0000-0000-0000A50F0000}"/>
    <cellStyle name="Название 7 2" xfId="8689" xr:uid="{00000000-0005-0000-0000-0000A60F0000}"/>
    <cellStyle name="Название 8" xfId="2685" xr:uid="{00000000-0005-0000-0000-0000A70F0000}"/>
    <cellStyle name="Название 8 2" xfId="8690" xr:uid="{00000000-0005-0000-0000-0000A80F0000}"/>
    <cellStyle name="Название 9" xfId="2682" xr:uid="{00000000-0005-0000-0000-0000A90F0000}"/>
    <cellStyle name="Название 9 2" xfId="8691" xr:uid="{00000000-0005-0000-0000-0000AA0F0000}"/>
    <cellStyle name="Нейтральный" xfId="30" builtinId="28" customBuiltin="1"/>
    <cellStyle name="Нейтральный 10" xfId="2687" xr:uid="{00000000-0005-0000-0000-0000AC0F0000}"/>
    <cellStyle name="Нейтральный 11" xfId="2688" xr:uid="{00000000-0005-0000-0000-0000AD0F0000}"/>
    <cellStyle name="Нейтральный 12" xfId="2689" xr:uid="{00000000-0005-0000-0000-0000AE0F0000}"/>
    <cellStyle name="Нейтральный 13" xfId="2686" xr:uid="{00000000-0005-0000-0000-0000AF0F0000}"/>
    <cellStyle name="Нейтральный 14" xfId="2804" xr:uid="{00000000-0005-0000-0000-0000B00F0000}"/>
    <cellStyle name="Нейтральный 15" xfId="3045" xr:uid="{00000000-0005-0000-0000-0000B10F0000}"/>
    <cellStyle name="Нейтральный 16" xfId="3241" xr:uid="{00000000-0005-0000-0000-0000B20F0000}"/>
    <cellStyle name="Нейтральный 17" xfId="3533" xr:uid="{00000000-0005-0000-0000-0000B30F0000}"/>
    <cellStyle name="Нейтральный 18" xfId="4063" xr:uid="{00000000-0005-0000-0000-0000B40F0000}"/>
    <cellStyle name="Нейтральный 19" xfId="1800" xr:uid="{00000000-0005-0000-0000-0000B50F0000}"/>
    <cellStyle name="Нейтральный 2" xfId="102" xr:uid="{00000000-0005-0000-0000-0000B60F0000}"/>
    <cellStyle name="Нейтральный 2 2" xfId="134" xr:uid="{00000000-0005-0000-0000-0000B70F0000}"/>
    <cellStyle name="Нейтральный 2 2 2" xfId="2331" xr:uid="{00000000-0005-0000-0000-0000B80F0000}"/>
    <cellStyle name="Нейтральный 2 2 3" xfId="2690" xr:uid="{00000000-0005-0000-0000-0000B90F0000}"/>
    <cellStyle name="Нейтральный 2 2 4" xfId="2144" xr:uid="{00000000-0005-0000-0000-0000BA0F0000}"/>
    <cellStyle name="Нейтральный 2 2 5" xfId="1182" xr:uid="{00000000-0005-0000-0000-0000BB0F0000}"/>
    <cellStyle name="Нейтральный 2 3" xfId="1835" xr:uid="{00000000-0005-0000-0000-0000BC0F0000}"/>
    <cellStyle name="Нейтральный 20" xfId="1572" xr:uid="{00000000-0005-0000-0000-0000BD0F0000}"/>
    <cellStyle name="Нейтральный 3" xfId="1703" xr:uid="{00000000-0005-0000-0000-0000BE0F0000}"/>
    <cellStyle name="Нейтральный 4" xfId="1747" xr:uid="{00000000-0005-0000-0000-0000BF0F0000}"/>
    <cellStyle name="Нейтральный 4 2" xfId="1964" xr:uid="{00000000-0005-0000-0000-0000C00F0000}"/>
    <cellStyle name="Нейтральный 5" xfId="1702" xr:uid="{00000000-0005-0000-0000-0000C10F0000}"/>
    <cellStyle name="Нейтральный 5 2" xfId="2023" xr:uid="{00000000-0005-0000-0000-0000C20F0000}"/>
    <cellStyle name="Нейтральный 6" xfId="2062" xr:uid="{00000000-0005-0000-0000-0000C30F0000}"/>
    <cellStyle name="Нейтральный 7" xfId="2332" xr:uid="{00000000-0005-0000-0000-0000C40F0000}"/>
    <cellStyle name="Нейтральный 8" xfId="2330" xr:uid="{00000000-0005-0000-0000-0000C50F0000}"/>
    <cellStyle name="Нейтральный 9" xfId="2691" xr:uid="{00000000-0005-0000-0000-0000C60F0000}"/>
    <cellStyle name="Обычный" xfId="0" builtinId="0"/>
    <cellStyle name="Обычный 10" xfId="22" xr:uid="{00000000-0005-0000-0000-0000C80F0000}"/>
    <cellStyle name="Обычный 10 10" xfId="3568" xr:uid="{00000000-0005-0000-0000-0000C90F0000}"/>
    <cellStyle name="Обычный 10 10 2" xfId="4585" xr:uid="{00000000-0005-0000-0000-0000CA0F0000}"/>
    <cellStyle name="Обычный 10 10 2 2" xfId="7569" xr:uid="{00000000-0005-0000-0000-0000CB0F0000}"/>
    <cellStyle name="Обычный 10 10 3" xfId="6596" xr:uid="{00000000-0005-0000-0000-0000CC0F0000}"/>
    <cellStyle name="Обычный 10 11" xfId="4098" xr:uid="{00000000-0005-0000-0000-0000CD0F0000}"/>
    <cellStyle name="Обычный 10 11 2" xfId="7083" xr:uid="{00000000-0005-0000-0000-0000CE0F0000}"/>
    <cellStyle name="Обычный 10 12" xfId="1727" xr:uid="{00000000-0005-0000-0000-0000CF0F0000}"/>
    <cellStyle name="Обычный 10 12 2" xfId="6106" xr:uid="{00000000-0005-0000-0000-0000D00F0000}"/>
    <cellStyle name="Обычный 10 13" xfId="8692" xr:uid="{00000000-0005-0000-0000-0000D10F0000}"/>
    <cellStyle name="Обычный 10 14" xfId="1190" xr:uid="{00000000-0005-0000-0000-0000D20F0000}"/>
    <cellStyle name="Обычный 10 2" xfId="2092" xr:uid="{00000000-0005-0000-0000-0000D30F0000}"/>
    <cellStyle name="Обычный 10 2 10" xfId="4103" xr:uid="{00000000-0005-0000-0000-0000D40F0000}"/>
    <cellStyle name="Обычный 10 2 10 2" xfId="7087" xr:uid="{00000000-0005-0000-0000-0000D50F0000}"/>
    <cellStyle name="Обычный 10 2 11" xfId="6114" xr:uid="{00000000-0005-0000-0000-0000D60F0000}"/>
    <cellStyle name="Обычный 10 2 2" xfId="2334" xr:uid="{00000000-0005-0000-0000-0000D70F0000}"/>
    <cellStyle name="Обычный 10 2 2 2" xfId="2694" xr:uid="{00000000-0005-0000-0000-0000D80F0000}"/>
    <cellStyle name="Обычный 10 2 2 2 2" xfId="2897" xr:uid="{00000000-0005-0000-0000-0000D90F0000}"/>
    <cellStyle name="Обычный 10 2 2 2 2 2" xfId="3163" xr:uid="{00000000-0005-0000-0000-0000DA0F0000}"/>
    <cellStyle name="Обычный 10 2 2 2 2 2 2" xfId="3460" xr:uid="{00000000-0005-0000-0000-0000DB0F0000}"/>
    <cellStyle name="Обычный 10 2 2 2 2 2 2 2" xfId="4002" xr:uid="{00000000-0005-0000-0000-0000DC0F0000}"/>
    <cellStyle name="Обычный 10 2 2 2 2 2 2 2 2" xfId="5018" xr:uid="{00000000-0005-0000-0000-0000DD0F0000}"/>
    <cellStyle name="Обычный 10 2 2 2 2 2 2 2 2 2" xfId="8002" xr:uid="{00000000-0005-0000-0000-0000DE0F0000}"/>
    <cellStyle name="Обычный 10 2 2 2 2 2 2 2 3" xfId="7029" xr:uid="{00000000-0005-0000-0000-0000DF0F0000}"/>
    <cellStyle name="Обычный 10 2 2 2 2 2 2 3" xfId="4532" xr:uid="{00000000-0005-0000-0000-0000E00F0000}"/>
    <cellStyle name="Обычный 10 2 2 2 2 2 2 3 2" xfId="7516" xr:uid="{00000000-0005-0000-0000-0000E10F0000}"/>
    <cellStyle name="Обычный 10 2 2 2 2 2 2 4" xfId="6543" xr:uid="{00000000-0005-0000-0000-0000E20F0000}"/>
    <cellStyle name="Обычный 10 2 2 2 2 2 3" xfId="3759" xr:uid="{00000000-0005-0000-0000-0000E30F0000}"/>
    <cellStyle name="Обычный 10 2 2 2 2 2 3 2" xfId="4775" xr:uid="{00000000-0005-0000-0000-0000E40F0000}"/>
    <cellStyle name="Обычный 10 2 2 2 2 2 3 2 2" xfId="7759" xr:uid="{00000000-0005-0000-0000-0000E50F0000}"/>
    <cellStyle name="Обычный 10 2 2 2 2 2 3 3" xfId="6786" xr:uid="{00000000-0005-0000-0000-0000E60F0000}"/>
    <cellStyle name="Обычный 10 2 2 2 2 2 4" xfId="4289" xr:uid="{00000000-0005-0000-0000-0000E70F0000}"/>
    <cellStyle name="Обычный 10 2 2 2 2 2 4 2" xfId="7273" xr:uid="{00000000-0005-0000-0000-0000E80F0000}"/>
    <cellStyle name="Обычный 10 2 2 2 2 2 5" xfId="6300" xr:uid="{00000000-0005-0000-0000-0000E90F0000}"/>
    <cellStyle name="Обычный 10 2 2 2 2 3" xfId="3352" xr:uid="{00000000-0005-0000-0000-0000EA0F0000}"/>
    <cellStyle name="Обычный 10 2 2 2 2 3 2" xfId="3894" xr:uid="{00000000-0005-0000-0000-0000EB0F0000}"/>
    <cellStyle name="Обычный 10 2 2 2 2 3 2 2" xfId="4910" xr:uid="{00000000-0005-0000-0000-0000EC0F0000}"/>
    <cellStyle name="Обычный 10 2 2 2 2 3 2 2 2" xfId="7894" xr:uid="{00000000-0005-0000-0000-0000ED0F0000}"/>
    <cellStyle name="Обычный 10 2 2 2 2 3 2 3" xfId="6921" xr:uid="{00000000-0005-0000-0000-0000EE0F0000}"/>
    <cellStyle name="Обычный 10 2 2 2 2 3 3" xfId="4424" xr:uid="{00000000-0005-0000-0000-0000EF0F0000}"/>
    <cellStyle name="Обычный 10 2 2 2 2 3 3 2" xfId="7408" xr:uid="{00000000-0005-0000-0000-0000F00F0000}"/>
    <cellStyle name="Обычный 10 2 2 2 2 3 4" xfId="6435" xr:uid="{00000000-0005-0000-0000-0000F10F0000}"/>
    <cellStyle name="Обычный 10 2 2 2 2 4" xfId="3651" xr:uid="{00000000-0005-0000-0000-0000F20F0000}"/>
    <cellStyle name="Обычный 10 2 2 2 2 4 2" xfId="4667" xr:uid="{00000000-0005-0000-0000-0000F30F0000}"/>
    <cellStyle name="Обычный 10 2 2 2 2 4 2 2" xfId="7651" xr:uid="{00000000-0005-0000-0000-0000F40F0000}"/>
    <cellStyle name="Обычный 10 2 2 2 2 4 3" xfId="6678" xr:uid="{00000000-0005-0000-0000-0000F50F0000}"/>
    <cellStyle name="Обычный 10 2 2 2 2 5" xfId="4181" xr:uid="{00000000-0005-0000-0000-0000F60F0000}"/>
    <cellStyle name="Обычный 10 2 2 2 2 5 2" xfId="7165" xr:uid="{00000000-0005-0000-0000-0000F70F0000}"/>
    <cellStyle name="Обычный 10 2 2 2 2 6" xfId="6192" xr:uid="{00000000-0005-0000-0000-0000F80F0000}"/>
    <cellStyle name="Обычный 10 2 2 2 3" xfId="3109" xr:uid="{00000000-0005-0000-0000-0000F90F0000}"/>
    <cellStyle name="Обычный 10 2 2 2 3 2" xfId="3406" xr:uid="{00000000-0005-0000-0000-0000FA0F0000}"/>
    <cellStyle name="Обычный 10 2 2 2 3 2 2" xfId="3948" xr:uid="{00000000-0005-0000-0000-0000FB0F0000}"/>
    <cellStyle name="Обычный 10 2 2 2 3 2 2 2" xfId="4964" xr:uid="{00000000-0005-0000-0000-0000FC0F0000}"/>
    <cellStyle name="Обычный 10 2 2 2 3 2 2 2 2" xfId="7948" xr:uid="{00000000-0005-0000-0000-0000FD0F0000}"/>
    <cellStyle name="Обычный 10 2 2 2 3 2 2 3" xfId="6975" xr:uid="{00000000-0005-0000-0000-0000FE0F0000}"/>
    <cellStyle name="Обычный 10 2 2 2 3 2 3" xfId="4478" xr:uid="{00000000-0005-0000-0000-0000FF0F0000}"/>
    <cellStyle name="Обычный 10 2 2 2 3 2 3 2" xfId="7462" xr:uid="{00000000-0005-0000-0000-000000100000}"/>
    <cellStyle name="Обычный 10 2 2 2 3 2 4" xfId="6489" xr:uid="{00000000-0005-0000-0000-000001100000}"/>
    <cellStyle name="Обычный 10 2 2 2 3 3" xfId="3705" xr:uid="{00000000-0005-0000-0000-000002100000}"/>
    <cellStyle name="Обычный 10 2 2 2 3 3 2" xfId="4721" xr:uid="{00000000-0005-0000-0000-000003100000}"/>
    <cellStyle name="Обычный 10 2 2 2 3 3 2 2" xfId="7705" xr:uid="{00000000-0005-0000-0000-000004100000}"/>
    <cellStyle name="Обычный 10 2 2 2 3 3 3" xfId="6732" xr:uid="{00000000-0005-0000-0000-000005100000}"/>
    <cellStyle name="Обычный 10 2 2 2 3 4" xfId="4235" xr:uid="{00000000-0005-0000-0000-000006100000}"/>
    <cellStyle name="Обычный 10 2 2 2 3 4 2" xfId="7219" xr:uid="{00000000-0005-0000-0000-000007100000}"/>
    <cellStyle name="Обычный 10 2 2 2 3 5" xfId="6246" xr:uid="{00000000-0005-0000-0000-000008100000}"/>
    <cellStyle name="Обычный 10 2 2 2 4" xfId="3298" xr:uid="{00000000-0005-0000-0000-000009100000}"/>
    <cellStyle name="Обычный 10 2 2 2 4 2" xfId="3840" xr:uid="{00000000-0005-0000-0000-00000A100000}"/>
    <cellStyle name="Обычный 10 2 2 2 4 2 2" xfId="4856" xr:uid="{00000000-0005-0000-0000-00000B100000}"/>
    <cellStyle name="Обычный 10 2 2 2 4 2 2 2" xfId="7840" xr:uid="{00000000-0005-0000-0000-00000C100000}"/>
    <cellStyle name="Обычный 10 2 2 2 4 2 3" xfId="6867" xr:uid="{00000000-0005-0000-0000-00000D100000}"/>
    <cellStyle name="Обычный 10 2 2 2 4 3" xfId="4370" xr:uid="{00000000-0005-0000-0000-00000E100000}"/>
    <cellStyle name="Обычный 10 2 2 2 4 3 2" xfId="7354" xr:uid="{00000000-0005-0000-0000-00000F100000}"/>
    <cellStyle name="Обычный 10 2 2 2 4 4" xfId="6381" xr:uid="{00000000-0005-0000-0000-000010100000}"/>
    <cellStyle name="Обычный 10 2 2 2 5" xfId="3597" xr:uid="{00000000-0005-0000-0000-000011100000}"/>
    <cellStyle name="Обычный 10 2 2 2 5 2" xfId="4613" xr:uid="{00000000-0005-0000-0000-000012100000}"/>
    <cellStyle name="Обычный 10 2 2 2 5 2 2" xfId="7597" xr:uid="{00000000-0005-0000-0000-000013100000}"/>
    <cellStyle name="Обычный 10 2 2 2 5 3" xfId="6624" xr:uid="{00000000-0005-0000-0000-000014100000}"/>
    <cellStyle name="Обычный 10 2 2 2 6" xfId="4127" xr:uid="{00000000-0005-0000-0000-000015100000}"/>
    <cellStyle name="Обычный 10 2 2 2 6 2" xfId="7111" xr:uid="{00000000-0005-0000-0000-000016100000}"/>
    <cellStyle name="Обычный 10 2 2 2 7" xfId="6138" xr:uid="{00000000-0005-0000-0000-000017100000}"/>
    <cellStyle name="Обычный 10 2 2 3" xfId="2871" xr:uid="{00000000-0005-0000-0000-000018100000}"/>
    <cellStyle name="Обычный 10 2 2 3 2" xfId="3144" xr:uid="{00000000-0005-0000-0000-000019100000}"/>
    <cellStyle name="Обычный 10 2 2 3 2 2" xfId="3441" xr:uid="{00000000-0005-0000-0000-00001A100000}"/>
    <cellStyle name="Обычный 10 2 2 3 2 2 2" xfId="3983" xr:uid="{00000000-0005-0000-0000-00001B100000}"/>
    <cellStyle name="Обычный 10 2 2 3 2 2 2 2" xfId="4999" xr:uid="{00000000-0005-0000-0000-00001C100000}"/>
    <cellStyle name="Обычный 10 2 2 3 2 2 2 2 2" xfId="7983" xr:uid="{00000000-0005-0000-0000-00001D100000}"/>
    <cellStyle name="Обычный 10 2 2 3 2 2 2 3" xfId="7010" xr:uid="{00000000-0005-0000-0000-00001E100000}"/>
    <cellStyle name="Обычный 10 2 2 3 2 2 3" xfId="4513" xr:uid="{00000000-0005-0000-0000-00001F100000}"/>
    <cellStyle name="Обычный 10 2 2 3 2 2 3 2" xfId="7497" xr:uid="{00000000-0005-0000-0000-000020100000}"/>
    <cellStyle name="Обычный 10 2 2 3 2 2 4" xfId="6524" xr:uid="{00000000-0005-0000-0000-000021100000}"/>
    <cellStyle name="Обычный 10 2 2 3 2 3" xfId="3740" xr:uid="{00000000-0005-0000-0000-000022100000}"/>
    <cellStyle name="Обычный 10 2 2 3 2 3 2" xfId="4756" xr:uid="{00000000-0005-0000-0000-000023100000}"/>
    <cellStyle name="Обычный 10 2 2 3 2 3 2 2" xfId="7740" xr:uid="{00000000-0005-0000-0000-000024100000}"/>
    <cellStyle name="Обычный 10 2 2 3 2 3 3" xfId="6767" xr:uid="{00000000-0005-0000-0000-000025100000}"/>
    <cellStyle name="Обычный 10 2 2 3 2 4" xfId="4270" xr:uid="{00000000-0005-0000-0000-000026100000}"/>
    <cellStyle name="Обычный 10 2 2 3 2 4 2" xfId="7254" xr:uid="{00000000-0005-0000-0000-000027100000}"/>
    <cellStyle name="Обычный 10 2 2 3 2 5" xfId="6281" xr:uid="{00000000-0005-0000-0000-000028100000}"/>
    <cellStyle name="Обычный 10 2 2 3 3" xfId="3333" xr:uid="{00000000-0005-0000-0000-000029100000}"/>
    <cellStyle name="Обычный 10 2 2 3 3 2" xfId="3875" xr:uid="{00000000-0005-0000-0000-00002A100000}"/>
    <cellStyle name="Обычный 10 2 2 3 3 2 2" xfId="4891" xr:uid="{00000000-0005-0000-0000-00002B100000}"/>
    <cellStyle name="Обычный 10 2 2 3 3 2 2 2" xfId="7875" xr:uid="{00000000-0005-0000-0000-00002C100000}"/>
    <cellStyle name="Обычный 10 2 2 3 3 2 3" xfId="6902" xr:uid="{00000000-0005-0000-0000-00002D100000}"/>
    <cellStyle name="Обычный 10 2 2 3 3 3" xfId="4405" xr:uid="{00000000-0005-0000-0000-00002E100000}"/>
    <cellStyle name="Обычный 10 2 2 3 3 3 2" xfId="7389" xr:uid="{00000000-0005-0000-0000-00002F100000}"/>
    <cellStyle name="Обычный 10 2 2 3 3 4" xfId="6416" xr:uid="{00000000-0005-0000-0000-000030100000}"/>
    <cellStyle name="Обычный 10 2 2 3 4" xfId="3632" xr:uid="{00000000-0005-0000-0000-000031100000}"/>
    <cellStyle name="Обычный 10 2 2 3 4 2" xfId="4648" xr:uid="{00000000-0005-0000-0000-000032100000}"/>
    <cellStyle name="Обычный 10 2 2 3 4 2 2" xfId="7632" xr:uid="{00000000-0005-0000-0000-000033100000}"/>
    <cellStyle name="Обычный 10 2 2 3 4 3" xfId="6659" xr:uid="{00000000-0005-0000-0000-000034100000}"/>
    <cellStyle name="Обычный 10 2 2 3 5" xfId="4162" xr:uid="{00000000-0005-0000-0000-000035100000}"/>
    <cellStyle name="Обычный 10 2 2 3 5 2" xfId="7146" xr:uid="{00000000-0005-0000-0000-000036100000}"/>
    <cellStyle name="Обычный 10 2 2 3 6" xfId="6173" xr:uid="{00000000-0005-0000-0000-000037100000}"/>
    <cellStyle name="Обычный 10 2 2 4" xfId="3090" xr:uid="{00000000-0005-0000-0000-000038100000}"/>
    <cellStyle name="Обычный 10 2 2 4 2" xfId="3387" xr:uid="{00000000-0005-0000-0000-000039100000}"/>
    <cellStyle name="Обычный 10 2 2 4 2 2" xfId="3929" xr:uid="{00000000-0005-0000-0000-00003A100000}"/>
    <cellStyle name="Обычный 10 2 2 4 2 2 2" xfId="4945" xr:uid="{00000000-0005-0000-0000-00003B100000}"/>
    <cellStyle name="Обычный 10 2 2 4 2 2 2 2" xfId="7929" xr:uid="{00000000-0005-0000-0000-00003C100000}"/>
    <cellStyle name="Обычный 10 2 2 4 2 2 3" xfId="6956" xr:uid="{00000000-0005-0000-0000-00003D100000}"/>
    <cellStyle name="Обычный 10 2 2 4 2 3" xfId="4459" xr:uid="{00000000-0005-0000-0000-00003E100000}"/>
    <cellStyle name="Обычный 10 2 2 4 2 3 2" xfId="7443" xr:uid="{00000000-0005-0000-0000-00003F100000}"/>
    <cellStyle name="Обычный 10 2 2 4 2 4" xfId="6470" xr:uid="{00000000-0005-0000-0000-000040100000}"/>
    <cellStyle name="Обычный 10 2 2 4 3" xfId="3686" xr:uid="{00000000-0005-0000-0000-000041100000}"/>
    <cellStyle name="Обычный 10 2 2 4 3 2" xfId="4702" xr:uid="{00000000-0005-0000-0000-000042100000}"/>
    <cellStyle name="Обычный 10 2 2 4 3 2 2" xfId="7686" xr:uid="{00000000-0005-0000-0000-000043100000}"/>
    <cellStyle name="Обычный 10 2 2 4 3 3" xfId="6713" xr:uid="{00000000-0005-0000-0000-000044100000}"/>
    <cellStyle name="Обычный 10 2 2 4 4" xfId="4216" xr:uid="{00000000-0005-0000-0000-000045100000}"/>
    <cellStyle name="Обычный 10 2 2 4 4 2" xfId="7200" xr:uid="{00000000-0005-0000-0000-000046100000}"/>
    <cellStyle name="Обычный 10 2 2 4 5" xfId="6227" xr:uid="{00000000-0005-0000-0000-000047100000}"/>
    <cellStyle name="Обычный 10 2 2 5" xfId="3208" xr:uid="{00000000-0005-0000-0000-000048100000}"/>
    <cellStyle name="Обычный 10 2 2 5 2" xfId="3487" xr:uid="{00000000-0005-0000-0000-000049100000}"/>
    <cellStyle name="Обычный 10 2 2 5 2 2" xfId="4029" xr:uid="{00000000-0005-0000-0000-00004A100000}"/>
    <cellStyle name="Обычный 10 2 2 5 2 2 2" xfId="5045" xr:uid="{00000000-0005-0000-0000-00004B100000}"/>
    <cellStyle name="Обычный 10 2 2 5 2 2 2 2" xfId="8029" xr:uid="{00000000-0005-0000-0000-00004C100000}"/>
    <cellStyle name="Обычный 10 2 2 5 2 2 3" xfId="7056" xr:uid="{00000000-0005-0000-0000-00004D100000}"/>
    <cellStyle name="Обычный 10 2 2 5 2 3" xfId="4559" xr:uid="{00000000-0005-0000-0000-00004E100000}"/>
    <cellStyle name="Обычный 10 2 2 5 2 3 2" xfId="7543" xr:uid="{00000000-0005-0000-0000-00004F100000}"/>
    <cellStyle name="Обычный 10 2 2 5 2 4" xfId="6570" xr:uid="{00000000-0005-0000-0000-000050100000}"/>
    <cellStyle name="Обычный 10 2 2 5 3" xfId="3786" xr:uid="{00000000-0005-0000-0000-000051100000}"/>
    <cellStyle name="Обычный 10 2 2 5 3 2" xfId="4802" xr:uid="{00000000-0005-0000-0000-000052100000}"/>
    <cellStyle name="Обычный 10 2 2 5 3 2 2" xfId="7786" xr:uid="{00000000-0005-0000-0000-000053100000}"/>
    <cellStyle name="Обычный 10 2 2 5 3 3" xfId="6813" xr:uid="{00000000-0005-0000-0000-000054100000}"/>
    <cellStyle name="Обычный 10 2 2 5 4" xfId="4316" xr:uid="{00000000-0005-0000-0000-000055100000}"/>
    <cellStyle name="Обычный 10 2 2 5 4 2" xfId="7300" xr:uid="{00000000-0005-0000-0000-000056100000}"/>
    <cellStyle name="Обычный 10 2 2 5 5" xfId="6327" xr:uid="{00000000-0005-0000-0000-000057100000}"/>
    <cellStyle name="Обычный 10 2 2 6" xfId="3279" xr:uid="{00000000-0005-0000-0000-000058100000}"/>
    <cellStyle name="Обычный 10 2 2 6 2" xfId="3821" xr:uid="{00000000-0005-0000-0000-000059100000}"/>
    <cellStyle name="Обычный 10 2 2 6 2 2" xfId="4837" xr:uid="{00000000-0005-0000-0000-00005A100000}"/>
    <cellStyle name="Обычный 10 2 2 6 2 2 2" xfId="7821" xr:uid="{00000000-0005-0000-0000-00005B100000}"/>
    <cellStyle name="Обычный 10 2 2 6 2 3" xfId="6848" xr:uid="{00000000-0005-0000-0000-00005C100000}"/>
    <cellStyle name="Обычный 10 2 2 6 3" xfId="4351" xr:uid="{00000000-0005-0000-0000-00005D100000}"/>
    <cellStyle name="Обычный 10 2 2 6 3 2" xfId="7335" xr:uid="{00000000-0005-0000-0000-00005E100000}"/>
    <cellStyle name="Обычный 10 2 2 6 4" xfId="6362" xr:uid="{00000000-0005-0000-0000-00005F100000}"/>
    <cellStyle name="Обычный 10 2 2 7" xfId="3578" xr:uid="{00000000-0005-0000-0000-000060100000}"/>
    <cellStyle name="Обычный 10 2 2 7 2" xfId="4594" xr:uid="{00000000-0005-0000-0000-000061100000}"/>
    <cellStyle name="Обычный 10 2 2 7 2 2" xfId="7578" xr:uid="{00000000-0005-0000-0000-000062100000}"/>
    <cellStyle name="Обычный 10 2 2 7 3" xfId="6605" xr:uid="{00000000-0005-0000-0000-000063100000}"/>
    <cellStyle name="Обычный 10 2 2 8" xfId="4108" xr:uid="{00000000-0005-0000-0000-000064100000}"/>
    <cellStyle name="Обычный 10 2 2 8 2" xfId="7092" xr:uid="{00000000-0005-0000-0000-000065100000}"/>
    <cellStyle name="Обычный 10 2 2 9" xfId="6119" xr:uid="{00000000-0005-0000-0000-000066100000}"/>
    <cellStyle name="Обычный 10 2 3" xfId="2377" xr:uid="{00000000-0005-0000-0000-000067100000}"/>
    <cellStyle name="Обычный 10 2 3 2" xfId="2695" xr:uid="{00000000-0005-0000-0000-000068100000}"/>
    <cellStyle name="Обычный 10 2 3 2 2" xfId="2898" xr:uid="{00000000-0005-0000-0000-000069100000}"/>
    <cellStyle name="Обычный 10 2 3 2 2 2" xfId="3164" xr:uid="{00000000-0005-0000-0000-00006A100000}"/>
    <cellStyle name="Обычный 10 2 3 2 2 2 2" xfId="3461" xr:uid="{00000000-0005-0000-0000-00006B100000}"/>
    <cellStyle name="Обычный 10 2 3 2 2 2 2 2" xfId="4003" xr:uid="{00000000-0005-0000-0000-00006C100000}"/>
    <cellStyle name="Обычный 10 2 3 2 2 2 2 2 2" xfId="5019" xr:uid="{00000000-0005-0000-0000-00006D100000}"/>
    <cellStyle name="Обычный 10 2 3 2 2 2 2 2 2 2" xfId="8003" xr:uid="{00000000-0005-0000-0000-00006E100000}"/>
    <cellStyle name="Обычный 10 2 3 2 2 2 2 2 3" xfId="7030" xr:uid="{00000000-0005-0000-0000-00006F100000}"/>
    <cellStyle name="Обычный 10 2 3 2 2 2 2 3" xfId="4533" xr:uid="{00000000-0005-0000-0000-000070100000}"/>
    <cellStyle name="Обычный 10 2 3 2 2 2 2 3 2" xfId="7517" xr:uid="{00000000-0005-0000-0000-000071100000}"/>
    <cellStyle name="Обычный 10 2 3 2 2 2 2 4" xfId="6544" xr:uid="{00000000-0005-0000-0000-000072100000}"/>
    <cellStyle name="Обычный 10 2 3 2 2 2 3" xfId="3760" xr:uid="{00000000-0005-0000-0000-000073100000}"/>
    <cellStyle name="Обычный 10 2 3 2 2 2 3 2" xfId="4776" xr:uid="{00000000-0005-0000-0000-000074100000}"/>
    <cellStyle name="Обычный 10 2 3 2 2 2 3 2 2" xfId="7760" xr:uid="{00000000-0005-0000-0000-000075100000}"/>
    <cellStyle name="Обычный 10 2 3 2 2 2 3 3" xfId="6787" xr:uid="{00000000-0005-0000-0000-000076100000}"/>
    <cellStyle name="Обычный 10 2 3 2 2 2 4" xfId="4290" xr:uid="{00000000-0005-0000-0000-000077100000}"/>
    <cellStyle name="Обычный 10 2 3 2 2 2 4 2" xfId="7274" xr:uid="{00000000-0005-0000-0000-000078100000}"/>
    <cellStyle name="Обычный 10 2 3 2 2 2 5" xfId="6301" xr:uid="{00000000-0005-0000-0000-000079100000}"/>
    <cellStyle name="Обычный 10 2 3 2 2 3" xfId="3353" xr:uid="{00000000-0005-0000-0000-00007A100000}"/>
    <cellStyle name="Обычный 10 2 3 2 2 3 2" xfId="3895" xr:uid="{00000000-0005-0000-0000-00007B100000}"/>
    <cellStyle name="Обычный 10 2 3 2 2 3 2 2" xfId="4911" xr:uid="{00000000-0005-0000-0000-00007C100000}"/>
    <cellStyle name="Обычный 10 2 3 2 2 3 2 2 2" xfId="7895" xr:uid="{00000000-0005-0000-0000-00007D100000}"/>
    <cellStyle name="Обычный 10 2 3 2 2 3 2 3" xfId="6922" xr:uid="{00000000-0005-0000-0000-00007E100000}"/>
    <cellStyle name="Обычный 10 2 3 2 2 3 3" xfId="4425" xr:uid="{00000000-0005-0000-0000-00007F100000}"/>
    <cellStyle name="Обычный 10 2 3 2 2 3 3 2" xfId="7409" xr:uid="{00000000-0005-0000-0000-000080100000}"/>
    <cellStyle name="Обычный 10 2 3 2 2 3 4" xfId="6436" xr:uid="{00000000-0005-0000-0000-000081100000}"/>
    <cellStyle name="Обычный 10 2 3 2 2 4" xfId="3652" xr:uid="{00000000-0005-0000-0000-000082100000}"/>
    <cellStyle name="Обычный 10 2 3 2 2 4 2" xfId="4668" xr:uid="{00000000-0005-0000-0000-000083100000}"/>
    <cellStyle name="Обычный 10 2 3 2 2 4 2 2" xfId="7652" xr:uid="{00000000-0005-0000-0000-000084100000}"/>
    <cellStyle name="Обычный 10 2 3 2 2 4 3" xfId="6679" xr:uid="{00000000-0005-0000-0000-000085100000}"/>
    <cellStyle name="Обычный 10 2 3 2 2 5" xfId="4182" xr:uid="{00000000-0005-0000-0000-000086100000}"/>
    <cellStyle name="Обычный 10 2 3 2 2 5 2" xfId="7166" xr:uid="{00000000-0005-0000-0000-000087100000}"/>
    <cellStyle name="Обычный 10 2 3 2 2 6" xfId="6193" xr:uid="{00000000-0005-0000-0000-000088100000}"/>
    <cellStyle name="Обычный 10 2 3 2 3" xfId="3110" xr:uid="{00000000-0005-0000-0000-000089100000}"/>
    <cellStyle name="Обычный 10 2 3 2 3 2" xfId="3407" xr:uid="{00000000-0005-0000-0000-00008A100000}"/>
    <cellStyle name="Обычный 10 2 3 2 3 2 2" xfId="3949" xr:uid="{00000000-0005-0000-0000-00008B100000}"/>
    <cellStyle name="Обычный 10 2 3 2 3 2 2 2" xfId="4965" xr:uid="{00000000-0005-0000-0000-00008C100000}"/>
    <cellStyle name="Обычный 10 2 3 2 3 2 2 2 2" xfId="7949" xr:uid="{00000000-0005-0000-0000-00008D100000}"/>
    <cellStyle name="Обычный 10 2 3 2 3 2 2 3" xfId="6976" xr:uid="{00000000-0005-0000-0000-00008E100000}"/>
    <cellStyle name="Обычный 10 2 3 2 3 2 3" xfId="4479" xr:uid="{00000000-0005-0000-0000-00008F100000}"/>
    <cellStyle name="Обычный 10 2 3 2 3 2 3 2" xfId="7463" xr:uid="{00000000-0005-0000-0000-000090100000}"/>
    <cellStyle name="Обычный 10 2 3 2 3 2 4" xfId="6490" xr:uid="{00000000-0005-0000-0000-000091100000}"/>
    <cellStyle name="Обычный 10 2 3 2 3 3" xfId="3706" xr:uid="{00000000-0005-0000-0000-000092100000}"/>
    <cellStyle name="Обычный 10 2 3 2 3 3 2" xfId="4722" xr:uid="{00000000-0005-0000-0000-000093100000}"/>
    <cellStyle name="Обычный 10 2 3 2 3 3 2 2" xfId="7706" xr:uid="{00000000-0005-0000-0000-000094100000}"/>
    <cellStyle name="Обычный 10 2 3 2 3 3 3" xfId="6733" xr:uid="{00000000-0005-0000-0000-000095100000}"/>
    <cellStyle name="Обычный 10 2 3 2 3 4" xfId="4236" xr:uid="{00000000-0005-0000-0000-000096100000}"/>
    <cellStyle name="Обычный 10 2 3 2 3 4 2" xfId="7220" xr:uid="{00000000-0005-0000-0000-000097100000}"/>
    <cellStyle name="Обычный 10 2 3 2 3 5" xfId="6247" xr:uid="{00000000-0005-0000-0000-000098100000}"/>
    <cellStyle name="Обычный 10 2 3 2 4" xfId="3299" xr:uid="{00000000-0005-0000-0000-000099100000}"/>
    <cellStyle name="Обычный 10 2 3 2 4 2" xfId="3841" xr:uid="{00000000-0005-0000-0000-00009A100000}"/>
    <cellStyle name="Обычный 10 2 3 2 4 2 2" xfId="4857" xr:uid="{00000000-0005-0000-0000-00009B100000}"/>
    <cellStyle name="Обычный 10 2 3 2 4 2 2 2" xfId="7841" xr:uid="{00000000-0005-0000-0000-00009C100000}"/>
    <cellStyle name="Обычный 10 2 3 2 4 2 3" xfId="6868" xr:uid="{00000000-0005-0000-0000-00009D100000}"/>
    <cellStyle name="Обычный 10 2 3 2 4 3" xfId="4371" xr:uid="{00000000-0005-0000-0000-00009E100000}"/>
    <cellStyle name="Обычный 10 2 3 2 4 3 2" xfId="7355" xr:uid="{00000000-0005-0000-0000-00009F100000}"/>
    <cellStyle name="Обычный 10 2 3 2 4 4" xfId="6382" xr:uid="{00000000-0005-0000-0000-0000A0100000}"/>
    <cellStyle name="Обычный 10 2 3 2 5" xfId="3598" xr:uid="{00000000-0005-0000-0000-0000A1100000}"/>
    <cellStyle name="Обычный 10 2 3 2 5 2" xfId="4614" xr:uid="{00000000-0005-0000-0000-0000A2100000}"/>
    <cellStyle name="Обычный 10 2 3 2 5 2 2" xfId="7598" xr:uid="{00000000-0005-0000-0000-0000A3100000}"/>
    <cellStyle name="Обычный 10 2 3 2 5 3" xfId="6625" xr:uid="{00000000-0005-0000-0000-0000A4100000}"/>
    <cellStyle name="Обычный 10 2 3 2 6" xfId="4128" xr:uid="{00000000-0005-0000-0000-0000A5100000}"/>
    <cellStyle name="Обычный 10 2 3 2 6 2" xfId="7112" xr:uid="{00000000-0005-0000-0000-0000A6100000}"/>
    <cellStyle name="Обычный 10 2 3 2 7" xfId="6139" xr:uid="{00000000-0005-0000-0000-0000A7100000}"/>
    <cellStyle name="Обычный 10 2 3 3" xfId="2880" xr:uid="{00000000-0005-0000-0000-0000A8100000}"/>
    <cellStyle name="Обычный 10 2 3 3 2" xfId="3153" xr:uid="{00000000-0005-0000-0000-0000A9100000}"/>
    <cellStyle name="Обычный 10 2 3 3 2 2" xfId="3450" xr:uid="{00000000-0005-0000-0000-0000AA100000}"/>
    <cellStyle name="Обычный 10 2 3 3 2 2 2" xfId="3992" xr:uid="{00000000-0005-0000-0000-0000AB100000}"/>
    <cellStyle name="Обычный 10 2 3 3 2 2 2 2" xfId="5008" xr:uid="{00000000-0005-0000-0000-0000AC100000}"/>
    <cellStyle name="Обычный 10 2 3 3 2 2 2 2 2" xfId="7992" xr:uid="{00000000-0005-0000-0000-0000AD100000}"/>
    <cellStyle name="Обычный 10 2 3 3 2 2 2 3" xfId="7019" xr:uid="{00000000-0005-0000-0000-0000AE100000}"/>
    <cellStyle name="Обычный 10 2 3 3 2 2 3" xfId="4522" xr:uid="{00000000-0005-0000-0000-0000AF100000}"/>
    <cellStyle name="Обычный 10 2 3 3 2 2 3 2" xfId="7506" xr:uid="{00000000-0005-0000-0000-0000B0100000}"/>
    <cellStyle name="Обычный 10 2 3 3 2 2 4" xfId="6533" xr:uid="{00000000-0005-0000-0000-0000B1100000}"/>
    <cellStyle name="Обычный 10 2 3 3 2 3" xfId="3749" xr:uid="{00000000-0005-0000-0000-0000B2100000}"/>
    <cellStyle name="Обычный 10 2 3 3 2 3 2" xfId="4765" xr:uid="{00000000-0005-0000-0000-0000B3100000}"/>
    <cellStyle name="Обычный 10 2 3 3 2 3 2 2" xfId="7749" xr:uid="{00000000-0005-0000-0000-0000B4100000}"/>
    <cellStyle name="Обычный 10 2 3 3 2 3 3" xfId="6776" xr:uid="{00000000-0005-0000-0000-0000B5100000}"/>
    <cellStyle name="Обычный 10 2 3 3 2 4" xfId="4279" xr:uid="{00000000-0005-0000-0000-0000B6100000}"/>
    <cellStyle name="Обычный 10 2 3 3 2 4 2" xfId="7263" xr:uid="{00000000-0005-0000-0000-0000B7100000}"/>
    <cellStyle name="Обычный 10 2 3 3 2 5" xfId="6290" xr:uid="{00000000-0005-0000-0000-0000B8100000}"/>
    <cellStyle name="Обычный 10 2 3 3 3" xfId="3342" xr:uid="{00000000-0005-0000-0000-0000B9100000}"/>
    <cellStyle name="Обычный 10 2 3 3 3 2" xfId="3884" xr:uid="{00000000-0005-0000-0000-0000BA100000}"/>
    <cellStyle name="Обычный 10 2 3 3 3 2 2" xfId="4900" xr:uid="{00000000-0005-0000-0000-0000BB100000}"/>
    <cellStyle name="Обычный 10 2 3 3 3 2 2 2" xfId="7884" xr:uid="{00000000-0005-0000-0000-0000BC100000}"/>
    <cellStyle name="Обычный 10 2 3 3 3 2 3" xfId="6911" xr:uid="{00000000-0005-0000-0000-0000BD100000}"/>
    <cellStyle name="Обычный 10 2 3 3 3 3" xfId="4414" xr:uid="{00000000-0005-0000-0000-0000BE100000}"/>
    <cellStyle name="Обычный 10 2 3 3 3 3 2" xfId="7398" xr:uid="{00000000-0005-0000-0000-0000BF100000}"/>
    <cellStyle name="Обычный 10 2 3 3 3 4" xfId="6425" xr:uid="{00000000-0005-0000-0000-0000C0100000}"/>
    <cellStyle name="Обычный 10 2 3 3 4" xfId="3641" xr:uid="{00000000-0005-0000-0000-0000C1100000}"/>
    <cellStyle name="Обычный 10 2 3 3 4 2" xfId="4657" xr:uid="{00000000-0005-0000-0000-0000C2100000}"/>
    <cellStyle name="Обычный 10 2 3 3 4 2 2" xfId="7641" xr:uid="{00000000-0005-0000-0000-0000C3100000}"/>
    <cellStyle name="Обычный 10 2 3 3 4 3" xfId="6668" xr:uid="{00000000-0005-0000-0000-0000C4100000}"/>
    <cellStyle name="Обычный 10 2 3 3 5" xfId="4171" xr:uid="{00000000-0005-0000-0000-0000C5100000}"/>
    <cellStyle name="Обычный 10 2 3 3 5 2" xfId="7155" xr:uid="{00000000-0005-0000-0000-0000C6100000}"/>
    <cellStyle name="Обычный 10 2 3 3 6" xfId="6182" xr:uid="{00000000-0005-0000-0000-0000C7100000}"/>
    <cellStyle name="Обычный 10 2 3 4" xfId="3099" xr:uid="{00000000-0005-0000-0000-0000C8100000}"/>
    <cellStyle name="Обычный 10 2 3 4 2" xfId="3396" xr:uid="{00000000-0005-0000-0000-0000C9100000}"/>
    <cellStyle name="Обычный 10 2 3 4 2 2" xfId="3938" xr:uid="{00000000-0005-0000-0000-0000CA100000}"/>
    <cellStyle name="Обычный 10 2 3 4 2 2 2" xfId="4954" xr:uid="{00000000-0005-0000-0000-0000CB100000}"/>
    <cellStyle name="Обычный 10 2 3 4 2 2 2 2" xfId="7938" xr:uid="{00000000-0005-0000-0000-0000CC100000}"/>
    <cellStyle name="Обычный 10 2 3 4 2 2 3" xfId="6965" xr:uid="{00000000-0005-0000-0000-0000CD100000}"/>
    <cellStyle name="Обычный 10 2 3 4 2 3" xfId="4468" xr:uid="{00000000-0005-0000-0000-0000CE100000}"/>
    <cellStyle name="Обычный 10 2 3 4 2 3 2" xfId="7452" xr:uid="{00000000-0005-0000-0000-0000CF100000}"/>
    <cellStyle name="Обычный 10 2 3 4 2 4" xfId="6479" xr:uid="{00000000-0005-0000-0000-0000D0100000}"/>
    <cellStyle name="Обычный 10 2 3 4 3" xfId="3695" xr:uid="{00000000-0005-0000-0000-0000D1100000}"/>
    <cellStyle name="Обычный 10 2 3 4 3 2" xfId="4711" xr:uid="{00000000-0005-0000-0000-0000D2100000}"/>
    <cellStyle name="Обычный 10 2 3 4 3 2 2" xfId="7695" xr:uid="{00000000-0005-0000-0000-0000D3100000}"/>
    <cellStyle name="Обычный 10 2 3 4 3 3" xfId="6722" xr:uid="{00000000-0005-0000-0000-0000D4100000}"/>
    <cellStyle name="Обычный 10 2 3 4 4" xfId="4225" xr:uid="{00000000-0005-0000-0000-0000D5100000}"/>
    <cellStyle name="Обычный 10 2 3 4 4 2" xfId="7209" xr:uid="{00000000-0005-0000-0000-0000D6100000}"/>
    <cellStyle name="Обычный 10 2 3 4 5" xfId="6236" xr:uid="{00000000-0005-0000-0000-0000D7100000}"/>
    <cellStyle name="Обычный 10 2 3 5" xfId="3209" xr:uid="{00000000-0005-0000-0000-0000D8100000}"/>
    <cellStyle name="Обычный 10 2 3 5 2" xfId="3488" xr:uid="{00000000-0005-0000-0000-0000D9100000}"/>
    <cellStyle name="Обычный 10 2 3 5 2 2" xfId="4030" xr:uid="{00000000-0005-0000-0000-0000DA100000}"/>
    <cellStyle name="Обычный 10 2 3 5 2 2 2" xfId="5046" xr:uid="{00000000-0005-0000-0000-0000DB100000}"/>
    <cellStyle name="Обычный 10 2 3 5 2 2 2 2" xfId="8030" xr:uid="{00000000-0005-0000-0000-0000DC100000}"/>
    <cellStyle name="Обычный 10 2 3 5 2 2 3" xfId="7057" xr:uid="{00000000-0005-0000-0000-0000DD100000}"/>
    <cellStyle name="Обычный 10 2 3 5 2 3" xfId="4560" xr:uid="{00000000-0005-0000-0000-0000DE100000}"/>
    <cellStyle name="Обычный 10 2 3 5 2 3 2" xfId="7544" xr:uid="{00000000-0005-0000-0000-0000DF100000}"/>
    <cellStyle name="Обычный 10 2 3 5 2 4" xfId="6571" xr:uid="{00000000-0005-0000-0000-0000E0100000}"/>
    <cellStyle name="Обычный 10 2 3 5 3" xfId="3787" xr:uid="{00000000-0005-0000-0000-0000E1100000}"/>
    <cellStyle name="Обычный 10 2 3 5 3 2" xfId="4803" xr:uid="{00000000-0005-0000-0000-0000E2100000}"/>
    <cellStyle name="Обычный 10 2 3 5 3 2 2" xfId="7787" xr:uid="{00000000-0005-0000-0000-0000E3100000}"/>
    <cellStyle name="Обычный 10 2 3 5 3 3" xfId="6814" xr:uid="{00000000-0005-0000-0000-0000E4100000}"/>
    <cellStyle name="Обычный 10 2 3 5 4" xfId="4317" xr:uid="{00000000-0005-0000-0000-0000E5100000}"/>
    <cellStyle name="Обычный 10 2 3 5 4 2" xfId="7301" xr:uid="{00000000-0005-0000-0000-0000E6100000}"/>
    <cellStyle name="Обычный 10 2 3 5 5" xfId="6328" xr:uid="{00000000-0005-0000-0000-0000E7100000}"/>
    <cellStyle name="Обычный 10 2 3 6" xfId="3288" xr:uid="{00000000-0005-0000-0000-0000E8100000}"/>
    <cellStyle name="Обычный 10 2 3 6 2" xfId="3830" xr:uid="{00000000-0005-0000-0000-0000E9100000}"/>
    <cellStyle name="Обычный 10 2 3 6 2 2" xfId="4846" xr:uid="{00000000-0005-0000-0000-0000EA100000}"/>
    <cellStyle name="Обычный 10 2 3 6 2 2 2" xfId="7830" xr:uid="{00000000-0005-0000-0000-0000EB100000}"/>
    <cellStyle name="Обычный 10 2 3 6 2 3" xfId="6857" xr:uid="{00000000-0005-0000-0000-0000EC100000}"/>
    <cellStyle name="Обычный 10 2 3 6 3" xfId="4360" xr:uid="{00000000-0005-0000-0000-0000ED100000}"/>
    <cellStyle name="Обычный 10 2 3 6 3 2" xfId="7344" xr:uid="{00000000-0005-0000-0000-0000EE100000}"/>
    <cellStyle name="Обычный 10 2 3 6 4" xfId="6371" xr:uid="{00000000-0005-0000-0000-0000EF100000}"/>
    <cellStyle name="Обычный 10 2 3 7" xfId="3587" xr:uid="{00000000-0005-0000-0000-0000F0100000}"/>
    <cellStyle name="Обычный 10 2 3 7 2" xfId="4603" xr:uid="{00000000-0005-0000-0000-0000F1100000}"/>
    <cellStyle name="Обычный 10 2 3 7 2 2" xfId="7587" xr:uid="{00000000-0005-0000-0000-0000F2100000}"/>
    <cellStyle name="Обычный 10 2 3 7 3" xfId="6614" xr:uid="{00000000-0005-0000-0000-0000F3100000}"/>
    <cellStyle name="Обычный 10 2 3 8" xfId="4117" xr:uid="{00000000-0005-0000-0000-0000F4100000}"/>
    <cellStyle name="Обычный 10 2 3 8 2" xfId="7101" xr:uid="{00000000-0005-0000-0000-0000F5100000}"/>
    <cellStyle name="Обычный 10 2 3 9" xfId="6128" xr:uid="{00000000-0005-0000-0000-0000F6100000}"/>
    <cellStyle name="Обычный 10 2 4" xfId="2693" xr:uid="{00000000-0005-0000-0000-0000F7100000}"/>
    <cellStyle name="Обычный 10 2 4 2" xfId="2896" xr:uid="{00000000-0005-0000-0000-0000F8100000}"/>
    <cellStyle name="Обычный 10 2 4 2 2" xfId="3162" xr:uid="{00000000-0005-0000-0000-0000F9100000}"/>
    <cellStyle name="Обычный 10 2 4 2 2 2" xfId="3459" xr:uid="{00000000-0005-0000-0000-0000FA100000}"/>
    <cellStyle name="Обычный 10 2 4 2 2 2 2" xfId="4001" xr:uid="{00000000-0005-0000-0000-0000FB100000}"/>
    <cellStyle name="Обычный 10 2 4 2 2 2 2 2" xfId="5017" xr:uid="{00000000-0005-0000-0000-0000FC100000}"/>
    <cellStyle name="Обычный 10 2 4 2 2 2 2 2 2" xfId="8001" xr:uid="{00000000-0005-0000-0000-0000FD100000}"/>
    <cellStyle name="Обычный 10 2 4 2 2 2 2 3" xfId="7028" xr:uid="{00000000-0005-0000-0000-0000FE100000}"/>
    <cellStyle name="Обычный 10 2 4 2 2 2 3" xfId="4531" xr:uid="{00000000-0005-0000-0000-0000FF100000}"/>
    <cellStyle name="Обычный 10 2 4 2 2 2 3 2" xfId="7515" xr:uid="{00000000-0005-0000-0000-000000110000}"/>
    <cellStyle name="Обычный 10 2 4 2 2 2 4" xfId="6542" xr:uid="{00000000-0005-0000-0000-000001110000}"/>
    <cellStyle name="Обычный 10 2 4 2 2 3" xfId="3758" xr:uid="{00000000-0005-0000-0000-000002110000}"/>
    <cellStyle name="Обычный 10 2 4 2 2 3 2" xfId="4774" xr:uid="{00000000-0005-0000-0000-000003110000}"/>
    <cellStyle name="Обычный 10 2 4 2 2 3 2 2" xfId="7758" xr:uid="{00000000-0005-0000-0000-000004110000}"/>
    <cellStyle name="Обычный 10 2 4 2 2 3 3" xfId="6785" xr:uid="{00000000-0005-0000-0000-000005110000}"/>
    <cellStyle name="Обычный 10 2 4 2 2 4" xfId="4288" xr:uid="{00000000-0005-0000-0000-000006110000}"/>
    <cellStyle name="Обычный 10 2 4 2 2 4 2" xfId="7272" xr:uid="{00000000-0005-0000-0000-000007110000}"/>
    <cellStyle name="Обычный 10 2 4 2 2 5" xfId="6299" xr:uid="{00000000-0005-0000-0000-000008110000}"/>
    <cellStyle name="Обычный 10 2 4 2 3" xfId="3351" xr:uid="{00000000-0005-0000-0000-000009110000}"/>
    <cellStyle name="Обычный 10 2 4 2 3 2" xfId="3893" xr:uid="{00000000-0005-0000-0000-00000A110000}"/>
    <cellStyle name="Обычный 10 2 4 2 3 2 2" xfId="4909" xr:uid="{00000000-0005-0000-0000-00000B110000}"/>
    <cellStyle name="Обычный 10 2 4 2 3 2 2 2" xfId="7893" xr:uid="{00000000-0005-0000-0000-00000C110000}"/>
    <cellStyle name="Обычный 10 2 4 2 3 2 3" xfId="6920" xr:uid="{00000000-0005-0000-0000-00000D110000}"/>
    <cellStyle name="Обычный 10 2 4 2 3 3" xfId="4423" xr:uid="{00000000-0005-0000-0000-00000E110000}"/>
    <cellStyle name="Обычный 10 2 4 2 3 3 2" xfId="7407" xr:uid="{00000000-0005-0000-0000-00000F110000}"/>
    <cellStyle name="Обычный 10 2 4 2 3 4" xfId="6434" xr:uid="{00000000-0005-0000-0000-000010110000}"/>
    <cellStyle name="Обычный 10 2 4 2 4" xfId="3650" xr:uid="{00000000-0005-0000-0000-000011110000}"/>
    <cellStyle name="Обычный 10 2 4 2 4 2" xfId="4666" xr:uid="{00000000-0005-0000-0000-000012110000}"/>
    <cellStyle name="Обычный 10 2 4 2 4 2 2" xfId="7650" xr:uid="{00000000-0005-0000-0000-000013110000}"/>
    <cellStyle name="Обычный 10 2 4 2 4 3" xfId="6677" xr:uid="{00000000-0005-0000-0000-000014110000}"/>
    <cellStyle name="Обычный 10 2 4 2 5" xfId="4180" xr:uid="{00000000-0005-0000-0000-000015110000}"/>
    <cellStyle name="Обычный 10 2 4 2 5 2" xfId="7164" xr:uid="{00000000-0005-0000-0000-000016110000}"/>
    <cellStyle name="Обычный 10 2 4 2 6" xfId="6191" xr:uid="{00000000-0005-0000-0000-000017110000}"/>
    <cellStyle name="Обычный 10 2 4 3" xfId="3108" xr:uid="{00000000-0005-0000-0000-000018110000}"/>
    <cellStyle name="Обычный 10 2 4 3 2" xfId="3405" xr:uid="{00000000-0005-0000-0000-000019110000}"/>
    <cellStyle name="Обычный 10 2 4 3 2 2" xfId="3947" xr:uid="{00000000-0005-0000-0000-00001A110000}"/>
    <cellStyle name="Обычный 10 2 4 3 2 2 2" xfId="4963" xr:uid="{00000000-0005-0000-0000-00001B110000}"/>
    <cellStyle name="Обычный 10 2 4 3 2 2 2 2" xfId="7947" xr:uid="{00000000-0005-0000-0000-00001C110000}"/>
    <cellStyle name="Обычный 10 2 4 3 2 2 3" xfId="6974" xr:uid="{00000000-0005-0000-0000-00001D110000}"/>
    <cellStyle name="Обычный 10 2 4 3 2 3" xfId="4477" xr:uid="{00000000-0005-0000-0000-00001E110000}"/>
    <cellStyle name="Обычный 10 2 4 3 2 3 2" xfId="7461" xr:uid="{00000000-0005-0000-0000-00001F110000}"/>
    <cellStyle name="Обычный 10 2 4 3 2 4" xfId="6488" xr:uid="{00000000-0005-0000-0000-000020110000}"/>
    <cellStyle name="Обычный 10 2 4 3 3" xfId="3704" xr:uid="{00000000-0005-0000-0000-000021110000}"/>
    <cellStyle name="Обычный 10 2 4 3 3 2" xfId="4720" xr:uid="{00000000-0005-0000-0000-000022110000}"/>
    <cellStyle name="Обычный 10 2 4 3 3 2 2" xfId="7704" xr:uid="{00000000-0005-0000-0000-000023110000}"/>
    <cellStyle name="Обычный 10 2 4 3 3 3" xfId="6731" xr:uid="{00000000-0005-0000-0000-000024110000}"/>
    <cellStyle name="Обычный 10 2 4 3 4" xfId="4234" xr:uid="{00000000-0005-0000-0000-000025110000}"/>
    <cellStyle name="Обычный 10 2 4 3 4 2" xfId="7218" xr:uid="{00000000-0005-0000-0000-000026110000}"/>
    <cellStyle name="Обычный 10 2 4 3 5" xfId="6245" xr:uid="{00000000-0005-0000-0000-000027110000}"/>
    <cellStyle name="Обычный 10 2 4 4" xfId="3297" xr:uid="{00000000-0005-0000-0000-000028110000}"/>
    <cellStyle name="Обычный 10 2 4 4 2" xfId="3839" xr:uid="{00000000-0005-0000-0000-000029110000}"/>
    <cellStyle name="Обычный 10 2 4 4 2 2" xfId="4855" xr:uid="{00000000-0005-0000-0000-00002A110000}"/>
    <cellStyle name="Обычный 10 2 4 4 2 2 2" xfId="7839" xr:uid="{00000000-0005-0000-0000-00002B110000}"/>
    <cellStyle name="Обычный 10 2 4 4 2 3" xfId="6866" xr:uid="{00000000-0005-0000-0000-00002C110000}"/>
    <cellStyle name="Обычный 10 2 4 4 3" xfId="4369" xr:uid="{00000000-0005-0000-0000-00002D110000}"/>
    <cellStyle name="Обычный 10 2 4 4 3 2" xfId="7353" xr:uid="{00000000-0005-0000-0000-00002E110000}"/>
    <cellStyle name="Обычный 10 2 4 4 4" xfId="6380" xr:uid="{00000000-0005-0000-0000-00002F110000}"/>
    <cellStyle name="Обычный 10 2 4 5" xfId="3596" xr:uid="{00000000-0005-0000-0000-000030110000}"/>
    <cellStyle name="Обычный 10 2 4 5 2" xfId="4612" xr:uid="{00000000-0005-0000-0000-000031110000}"/>
    <cellStyle name="Обычный 10 2 4 5 2 2" xfId="7596" xr:uid="{00000000-0005-0000-0000-000032110000}"/>
    <cellStyle name="Обычный 10 2 4 5 3" xfId="6623" xr:uid="{00000000-0005-0000-0000-000033110000}"/>
    <cellStyle name="Обычный 10 2 4 6" xfId="4126" xr:uid="{00000000-0005-0000-0000-000034110000}"/>
    <cellStyle name="Обычный 10 2 4 6 2" xfId="7110" xr:uid="{00000000-0005-0000-0000-000035110000}"/>
    <cellStyle name="Обычный 10 2 4 7" xfId="6137" xr:uid="{00000000-0005-0000-0000-000036110000}"/>
    <cellStyle name="Обычный 10 2 5" xfId="2852" xr:uid="{00000000-0005-0000-0000-000037110000}"/>
    <cellStyle name="Обычный 10 2 5 2" xfId="3139" xr:uid="{00000000-0005-0000-0000-000038110000}"/>
    <cellStyle name="Обычный 10 2 5 2 2" xfId="3436" xr:uid="{00000000-0005-0000-0000-000039110000}"/>
    <cellStyle name="Обычный 10 2 5 2 2 2" xfId="3978" xr:uid="{00000000-0005-0000-0000-00003A110000}"/>
    <cellStyle name="Обычный 10 2 5 2 2 2 2" xfId="4994" xr:uid="{00000000-0005-0000-0000-00003B110000}"/>
    <cellStyle name="Обычный 10 2 5 2 2 2 2 2" xfId="7978" xr:uid="{00000000-0005-0000-0000-00003C110000}"/>
    <cellStyle name="Обычный 10 2 5 2 2 2 3" xfId="7005" xr:uid="{00000000-0005-0000-0000-00003D110000}"/>
    <cellStyle name="Обычный 10 2 5 2 2 3" xfId="4508" xr:uid="{00000000-0005-0000-0000-00003E110000}"/>
    <cellStyle name="Обычный 10 2 5 2 2 3 2" xfId="7492" xr:uid="{00000000-0005-0000-0000-00003F110000}"/>
    <cellStyle name="Обычный 10 2 5 2 2 4" xfId="6519" xr:uid="{00000000-0005-0000-0000-000040110000}"/>
    <cellStyle name="Обычный 10 2 5 2 3" xfId="3735" xr:uid="{00000000-0005-0000-0000-000041110000}"/>
    <cellStyle name="Обычный 10 2 5 2 3 2" xfId="4751" xr:uid="{00000000-0005-0000-0000-000042110000}"/>
    <cellStyle name="Обычный 10 2 5 2 3 2 2" xfId="7735" xr:uid="{00000000-0005-0000-0000-000043110000}"/>
    <cellStyle name="Обычный 10 2 5 2 3 3" xfId="6762" xr:uid="{00000000-0005-0000-0000-000044110000}"/>
    <cellStyle name="Обычный 10 2 5 2 4" xfId="4265" xr:uid="{00000000-0005-0000-0000-000045110000}"/>
    <cellStyle name="Обычный 10 2 5 2 4 2" xfId="7249" xr:uid="{00000000-0005-0000-0000-000046110000}"/>
    <cellStyle name="Обычный 10 2 5 2 5" xfId="6276" xr:uid="{00000000-0005-0000-0000-000047110000}"/>
    <cellStyle name="Обычный 10 2 5 3" xfId="3328" xr:uid="{00000000-0005-0000-0000-000048110000}"/>
    <cellStyle name="Обычный 10 2 5 3 2" xfId="3870" xr:uid="{00000000-0005-0000-0000-000049110000}"/>
    <cellStyle name="Обычный 10 2 5 3 2 2" xfId="4886" xr:uid="{00000000-0005-0000-0000-00004A110000}"/>
    <cellStyle name="Обычный 10 2 5 3 2 2 2" xfId="7870" xr:uid="{00000000-0005-0000-0000-00004B110000}"/>
    <cellStyle name="Обычный 10 2 5 3 2 3" xfId="6897" xr:uid="{00000000-0005-0000-0000-00004C110000}"/>
    <cellStyle name="Обычный 10 2 5 3 3" xfId="4400" xr:uid="{00000000-0005-0000-0000-00004D110000}"/>
    <cellStyle name="Обычный 10 2 5 3 3 2" xfId="7384" xr:uid="{00000000-0005-0000-0000-00004E110000}"/>
    <cellStyle name="Обычный 10 2 5 3 4" xfId="6411" xr:uid="{00000000-0005-0000-0000-00004F110000}"/>
    <cellStyle name="Обычный 10 2 5 4" xfId="3627" xr:uid="{00000000-0005-0000-0000-000050110000}"/>
    <cellStyle name="Обычный 10 2 5 4 2" xfId="4643" xr:uid="{00000000-0005-0000-0000-000051110000}"/>
    <cellStyle name="Обычный 10 2 5 4 2 2" xfId="7627" xr:uid="{00000000-0005-0000-0000-000052110000}"/>
    <cellStyle name="Обычный 10 2 5 4 3" xfId="6654" xr:uid="{00000000-0005-0000-0000-000053110000}"/>
    <cellStyle name="Обычный 10 2 5 5" xfId="4157" xr:uid="{00000000-0005-0000-0000-000054110000}"/>
    <cellStyle name="Обычный 10 2 5 5 2" xfId="7141" xr:uid="{00000000-0005-0000-0000-000055110000}"/>
    <cellStyle name="Обычный 10 2 5 6" xfId="6168" xr:uid="{00000000-0005-0000-0000-000056110000}"/>
    <cellStyle name="Обычный 10 2 6" xfId="3085" xr:uid="{00000000-0005-0000-0000-000057110000}"/>
    <cellStyle name="Обычный 10 2 6 2" xfId="3382" xr:uid="{00000000-0005-0000-0000-000058110000}"/>
    <cellStyle name="Обычный 10 2 6 2 2" xfId="3924" xr:uid="{00000000-0005-0000-0000-000059110000}"/>
    <cellStyle name="Обычный 10 2 6 2 2 2" xfId="4940" xr:uid="{00000000-0005-0000-0000-00005A110000}"/>
    <cellStyle name="Обычный 10 2 6 2 2 2 2" xfId="7924" xr:uid="{00000000-0005-0000-0000-00005B110000}"/>
    <cellStyle name="Обычный 10 2 6 2 2 3" xfId="6951" xr:uid="{00000000-0005-0000-0000-00005C110000}"/>
    <cellStyle name="Обычный 10 2 6 2 3" xfId="4454" xr:uid="{00000000-0005-0000-0000-00005D110000}"/>
    <cellStyle name="Обычный 10 2 6 2 3 2" xfId="7438" xr:uid="{00000000-0005-0000-0000-00005E110000}"/>
    <cellStyle name="Обычный 10 2 6 2 4" xfId="6465" xr:uid="{00000000-0005-0000-0000-00005F110000}"/>
    <cellStyle name="Обычный 10 2 6 3" xfId="3681" xr:uid="{00000000-0005-0000-0000-000060110000}"/>
    <cellStyle name="Обычный 10 2 6 3 2" xfId="4697" xr:uid="{00000000-0005-0000-0000-000061110000}"/>
    <cellStyle name="Обычный 10 2 6 3 2 2" xfId="7681" xr:uid="{00000000-0005-0000-0000-000062110000}"/>
    <cellStyle name="Обычный 10 2 6 3 3" xfId="6708" xr:uid="{00000000-0005-0000-0000-000063110000}"/>
    <cellStyle name="Обычный 10 2 6 4" xfId="4211" xr:uid="{00000000-0005-0000-0000-000064110000}"/>
    <cellStyle name="Обычный 10 2 6 4 2" xfId="7195" xr:uid="{00000000-0005-0000-0000-000065110000}"/>
    <cellStyle name="Обычный 10 2 6 5" xfId="6222" xr:uid="{00000000-0005-0000-0000-000066110000}"/>
    <cellStyle name="Обычный 10 2 7" xfId="3207" xr:uid="{00000000-0005-0000-0000-000067110000}"/>
    <cellStyle name="Обычный 10 2 7 2" xfId="3486" xr:uid="{00000000-0005-0000-0000-000068110000}"/>
    <cellStyle name="Обычный 10 2 7 2 2" xfId="4028" xr:uid="{00000000-0005-0000-0000-000069110000}"/>
    <cellStyle name="Обычный 10 2 7 2 2 2" xfId="5044" xr:uid="{00000000-0005-0000-0000-00006A110000}"/>
    <cellStyle name="Обычный 10 2 7 2 2 2 2" xfId="8028" xr:uid="{00000000-0005-0000-0000-00006B110000}"/>
    <cellStyle name="Обычный 10 2 7 2 2 3" xfId="7055" xr:uid="{00000000-0005-0000-0000-00006C110000}"/>
    <cellStyle name="Обычный 10 2 7 2 3" xfId="4558" xr:uid="{00000000-0005-0000-0000-00006D110000}"/>
    <cellStyle name="Обычный 10 2 7 2 3 2" xfId="7542" xr:uid="{00000000-0005-0000-0000-00006E110000}"/>
    <cellStyle name="Обычный 10 2 7 2 4" xfId="6569" xr:uid="{00000000-0005-0000-0000-00006F110000}"/>
    <cellStyle name="Обычный 10 2 7 3" xfId="3785" xr:uid="{00000000-0005-0000-0000-000070110000}"/>
    <cellStyle name="Обычный 10 2 7 3 2" xfId="4801" xr:uid="{00000000-0005-0000-0000-000071110000}"/>
    <cellStyle name="Обычный 10 2 7 3 2 2" xfId="7785" xr:uid="{00000000-0005-0000-0000-000072110000}"/>
    <cellStyle name="Обычный 10 2 7 3 3" xfId="6812" xr:uid="{00000000-0005-0000-0000-000073110000}"/>
    <cellStyle name="Обычный 10 2 7 4" xfId="4315" xr:uid="{00000000-0005-0000-0000-000074110000}"/>
    <cellStyle name="Обычный 10 2 7 4 2" xfId="7299" xr:uid="{00000000-0005-0000-0000-000075110000}"/>
    <cellStyle name="Обычный 10 2 7 5" xfId="6326" xr:uid="{00000000-0005-0000-0000-000076110000}"/>
    <cellStyle name="Обычный 10 2 8" xfId="3274" xr:uid="{00000000-0005-0000-0000-000077110000}"/>
    <cellStyle name="Обычный 10 2 8 2" xfId="3816" xr:uid="{00000000-0005-0000-0000-000078110000}"/>
    <cellStyle name="Обычный 10 2 8 2 2" xfId="4832" xr:uid="{00000000-0005-0000-0000-000079110000}"/>
    <cellStyle name="Обычный 10 2 8 2 2 2" xfId="7816" xr:uid="{00000000-0005-0000-0000-00007A110000}"/>
    <cellStyle name="Обычный 10 2 8 2 3" xfId="6843" xr:uid="{00000000-0005-0000-0000-00007B110000}"/>
    <cellStyle name="Обычный 10 2 8 3" xfId="4346" xr:uid="{00000000-0005-0000-0000-00007C110000}"/>
    <cellStyle name="Обычный 10 2 8 3 2" xfId="7330" xr:uid="{00000000-0005-0000-0000-00007D110000}"/>
    <cellStyle name="Обычный 10 2 8 4" xfId="6357" xr:uid="{00000000-0005-0000-0000-00007E110000}"/>
    <cellStyle name="Обычный 10 2 9" xfId="3573" xr:uid="{00000000-0005-0000-0000-00007F110000}"/>
    <cellStyle name="Обычный 10 2 9 2" xfId="4589" xr:uid="{00000000-0005-0000-0000-000080110000}"/>
    <cellStyle name="Обычный 10 2 9 2 2" xfId="7573" xr:uid="{00000000-0005-0000-0000-000081110000}"/>
    <cellStyle name="Обычный 10 2 9 3" xfId="6600" xr:uid="{00000000-0005-0000-0000-000082110000}"/>
    <cellStyle name="Обычный 10 3" xfId="2333" xr:uid="{00000000-0005-0000-0000-000083110000}"/>
    <cellStyle name="Обычный 10 3 2" xfId="2696" xr:uid="{00000000-0005-0000-0000-000084110000}"/>
    <cellStyle name="Обычный 10 3 2 2" xfId="2899" xr:uid="{00000000-0005-0000-0000-000085110000}"/>
    <cellStyle name="Обычный 10 3 2 2 2" xfId="3165" xr:uid="{00000000-0005-0000-0000-000086110000}"/>
    <cellStyle name="Обычный 10 3 2 2 2 2" xfId="3462" xr:uid="{00000000-0005-0000-0000-000087110000}"/>
    <cellStyle name="Обычный 10 3 2 2 2 2 2" xfId="4004" xr:uid="{00000000-0005-0000-0000-000088110000}"/>
    <cellStyle name="Обычный 10 3 2 2 2 2 2 2" xfId="5020" xr:uid="{00000000-0005-0000-0000-000089110000}"/>
    <cellStyle name="Обычный 10 3 2 2 2 2 2 2 2" xfId="8004" xr:uid="{00000000-0005-0000-0000-00008A110000}"/>
    <cellStyle name="Обычный 10 3 2 2 2 2 2 3" xfId="7031" xr:uid="{00000000-0005-0000-0000-00008B110000}"/>
    <cellStyle name="Обычный 10 3 2 2 2 2 3" xfId="4534" xr:uid="{00000000-0005-0000-0000-00008C110000}"/>
    <cellStyle name="Обычный 10 3 2 2 2 2 3 2" xfId="7518" xr:uid="{00000000-0005-0000-0000-00008D110000}"/>
    <cellStyle name="Обычный 10 3 2 2 2 2 4" xfId="6545" xr:uid="{00000000-0005-0000-0000-00008E110000}"/>
    <cellStyle name="Обычный 10 3 2 2 2 3" xfId="3761" xr:uid="{00000000-0005-0000-0000-00008F110000}"/>
    <cellStyle name="Обычный 10 3 2 2 2 3 2" xfId="4777" xr:uid="{00000000-0005-0000-0000-000090110000}"/>
    <cellStyle name="Обычный 10 3 2 2 2 3 2 2" xfId="7761" xr:uid="{00000000-0005-0000-0000-000091110000}"/>
    <cellStyle name="Обычный 10 3 2 2 2 3 3" xfId="6788" xr:uid="{00000000-0005-0000-0000-000092110000}"/>
    <cellStyle name="Обычный 10 3 2 2 2 4" xfId="4291" xr:uid="{00000000-0005-0000-0000-000093110000}"/>
    <cellStyle name="Обычный 10 3 2 2 2 4 2" xfId="7275" xr:uid="{00000000-0005-0000-0000-000094110000}"/>
    <cellStyle name="Обычный 10 3 2 2 2 5" xfId="6302" xr:uid="{00000000-0005-0000-0000-000095110000}"/>
    <cellStyle name="Обычный 10 3 2 2 3" xfId="3354" xr:uid="{00000000-0005-0000-0000-000096110000}"/>
    <cellStyle name="Обычный 10 3 2 2 3 2" xfId="3896" xr:uid="{00000000-0005-0000-0000-000097110000}"/>
    <cellStyle name="Обычный 10 3 2 2 3 2 2" xfId="4912" xr:uid="{00000000-0005-0000-0000-000098110000}"/>
    <cellStyle name="Обычный 10 3 2 2 3 2 2 2" xfId="7896" xr:uid="{00000000-0005-0000-0000-000099110000}"/>
    <cellStyle name="Обычный 10 3 2 2 3 2 3" xfId="6923" xr:uid="{00000000-0005-0000-0000-00009A110000}"/>
    <cellStyle name="Обычный 10 3 2 2 3 3" xfId="4426" xr:uid="{00000000-0005-0000-0000-00009B110000}"/>
    <cellStyle name="Обычный 10 3 2 2 3 3 2" xfId="7410" xr:uid="{00000000-0005-0000-0000-00009C110000}"/>
    <cellStyle name="Обычный 10 3 2 2 3 4" xfId="6437" xr:uid="{00000000-0005-0000-0000-00009D110000}"/>
    <cellStyle name="Обычный 10 3 2 2 4" xfId="3653" xr:uid="{00000000-0005-0000-0000-00009E110000}"/>
    <cellStyle name="Обычный 10 3 2 2 4 2" xfId="4669" xr:uid="{00000000-0005-0000-0000-00009F110000}"/>
    <cellStyle name="Обычный 10 3 2 2 4 2 2" xfId="7653" xr:uid="{00000000-0005-0000-0000-0000A0110000}"/>
    <cellStyle name="Обычный 10 3 2 2 4 3" xfId="6680" xr:uid="{00000000-0005-0000-0000-0000A1110000}"/>
    <cellStyle name="Обычный 10 3 2 2 5" xfId="4183" xr:uid="{00000000-0005-0000-0000-0000A2110000}"/>
    <cellStyle name="Обычный 10 3 2 2 5 2" xfId="7167" xr:uid="{00000000-0005-0000-0000-0000A3110000}"/>
    <cellStyle name="Обычный 10 3 2 2 6" xfId="6194" xr:uid="{00000000-0005-0000-0000-0000A4110000}"/>
    <cellStyle name="Обычный 10 3 2 3" xfId="3111" xr:uid="{00000000-0005-0000-0000-0000A5110000}"/>
    <cellStyle name="Обычный 10 3 2 3 2" xfId="3408" xr:uid="{00000000-0005-0000-0000-0000A6110000}"/>
    <cellStyle name="Обычный 10 3 2 3 2 2" xfId="3950" xr:uid="{00000000-0005-0000-0000-0000A7110000}"/>
    <cellStyle name="Обычный 10 3 2 3 2 2 2" xfId="4966" xr:uid="{00000000-0005-0000-0000-0000A8110000}"/>
    <cellStyle name="Обычный 10 3 2 3 2 2 2 2" xfId="7950" xr:uid="{00000000-0005-0000-0000-0000A9110000}"/>
    <cellStyle name="Обычный 10 3 2 3 2 2 3" xfId="6977" xr:uid="{00000000-0005-0000-0000-0000AA110000}"/>
    <cellStyle name="Обычный 10 3 2 3 2 3" xfId="4480" xr:uid="{00000000-0005-0000-0000-0000AB110000}"/>
    <cellStyle name="Обычный 10 3 2 3 2 3 2" xfId="7464" xr:uid="{00000000-0005-0000-0000-0000AC110000}"/>
    <cellStyle name="Обычный 10 3 2 3 2 4" xfId="6491" xr:uid="{00000000-0005-0000-0000-0000AD110000}"/>
    <cellStyle name="Обычный 10 3 2 3 3" xfId="3707" xr:uid="{00000000-0005-0000-0000-0000AE110000}"/>
    <cellStyle name="Обычный 10 3 2 3 3 2" xfId="4723" xr:uid="{00000000-0005-0000-0000-0000AF110000}"/>
    <cellStyle name="Обычный 10 3 2 3 3 2 2" xfId="7707" xr:uid="{00000000-0005-0000-0000-0000B0110000}"/>
    <cellStyle name="Обычный 10 3 2 3 3 3" xfId="6734" xr:uid="{00000000-0005-0000-0000-0000B1110000}"/>
    <cellStyle name="Обычный 10 3 2 3 4" xfId="4237" xr:uid="{00000000-0005-0000-0000-0000B2110000}"/>
    <cellStyle name="Обычный 10 3 2 3 4 2" xfId="7221" xr:uid="{00000000-0005-0000-0000-0000B3110000}"/>
    <cellStyle name="Обычный 10 3 2 3 5" xfId="6248" xr:uid="{00000000-0005-0000-0000-0000B4110000}"/>
    <cellStyle name="Обычный 10 3 2 4" xfId="3300" xr:uid="{00000000-0005-0000-0000-0000B5110000}"/>
    <cellStyle name="Обычный 10 3 2 4 2" xfId="3842" xr:uid="{00000000-0005-0000-0000-0000B6110000}"/>
    <cellStyle name="Обычный 10 3 2 4 2 2" xfId="4858" xr:uid="{00000000-0005-0000-0000-0000B7110000}"/>
    <cellStyle name="Обычный 10 3 2 4 2 2 2" xfId="7842" xr:uid="{00000000-0005-0000-0000-0000B8110000}"/>
    <cellStyle name="Обычный 10 3 2 4 2 3" xfId="6869" xr:uid="{00000000-0005-0000-0000-0000B9110000}"/>
    <cellStyle name="Обычный 10 3 2 4 3" xfId="4372" xr:uid="{00000000-0005-0000-0000-0000BA110000}"/>
    <cellStyle name="Обычный 10 3 2 4 3 2" xfId="7356" xr:uid="{00000000-0005-0000-0000-0000BB110000}"/>
    <cellStyle name="Обычный 10 3 2 4 4" xfId="6383" xr:uid="{00000000-0005-0000-0000-0000BC110000}"/>
    <cellStyle name="Обычный 10 3 2 5" xfId="3599" xr:uid="{00000000-0005-0000-0000-0000BD110000}"/>
    <cellStyle name="Обычный 10 3 2 5 2" xfId="4615" xr:uid="{00000000-0005-0000-0000-0000BE110000}"/>
    <cellStyle name="Обычный 10 3 2 5 2 2" xfId="7599" xr:uid="{00000000-0005-0000-0000-0000BF110000}"/>
    <cellStyle name="Обычный 10 3 2 5 3" xfId="6626" xr:uid="{00000000-0005-0000-0000-0000C0110000}"/>
    <cellStyle name="Обычный 10 3 2 6" xfId="4129" xr:uid="{00000000-0005-0000-0000-0000C1110000}"/>
    <cellStyle name="Обычный 10 3 2 6 2" xfId="7113" xr:uid="{00000000-0005-0000-0000-0000C2110000}"/>
    <cellStyle name="Обычный 10 3 2 7" xfId="6140" xr:uid="{00000000-0005-0000-0000-0000C3110000}"/>
    <cellStyle name="Обычный 10 3 3" xfId="2870" xr:uid="{00000000-0005-0000-0000-0000C4110000}"/>
    <cellStyle name="Обычный 10 3 3 2" xfId="3143" xr:uid="{00000000-0005-0000-0000-0000C5110000}"/>
    <cellStyle name="Обычный 10 3 3 2 2" xfId="3440" xr:uid="{00000000-0005-0000-0000-0000C6110000}"/>
    <cellStyle name="Обычный 10 3 3 2 2 2" xfId="3982" xr:uid="{00000000-0005-0000-0000-0000C7110000}"/>
    <cellStyle name="Обычный 10 3 3 2 2 2 2" xfId="4998" xr:uid="{00000000-0005-0000-0000-0000C8110000}"/>
    <cellStyle name="Обычный 10 3 3 2 2 2 2 2" xfId="7982" xr:uid="{00000000-0005-0000-0000-0000C9110000}"/>
    <cellStyle name="Обычный 10 3 3 2 2 2 3" xfId="7009" xr:uid="{00000000-0005-0000-0000-0000CA110000}"/>
    <cellStyle name="Обычный 10 3 3 2 2 3" xfId="4512" xr:uid="{00000000-0005-0000-0000-0000CB110000}"/>
    <cellStyle name="Обычный 10 3 3 2 2 3 2" xfId="7496" xr:uid="{00000000-0005-0000-0000-0000CC110000}"/>
    <cellStyle name="Обычный 10 3 3 2 2 4" xfId="6523" xr:uid="{00000000-0005-0000-0000-0000CD110000}"/>
    <cellStyle name="Обычный 10 3 3 2 3" xfId="3739" xr:uid="{00000000-0005-0000-0000-0000CE110000}"/>
    <cellStyle name="Обычный 10 3 3 2 3 2" xfId="4755" xr:uid="{00000000-0005-0000-0000-0000CF110000}"/>
    <cellStyle name="Обычный 10 3 3 2 3 2 2" xfId="7739" xr:uid="{00000000-0005-0000-0000-0000D0110000}"/>
    <cellStyle name="Обычный 10 3 3 2 3 3" xfId="6766" xr:uid="{00000000-0005-0000-0000-0000D1110000}"/>
    <cellStyle name="Обычный 10 3 3 2 4" xfId="4269" xr:uid="{00000000-0005-0000-0000-0000D2110000}"/>
    <cellStyle name="Обычный 10 3 3 2 4 2" xfId="7253" xr:uid="{00000000-0005-0000-0000-0000D3110000}"/>
    <cellStyle name="Обычный 10 3 3 2 5" xfId="6280" xr:uid="{00000000-0005-0000-0000-0000D4110000}"/>
    <cellStyle name="Обычный 10 3 3 3" xfId="3332" xr:uid="{00000000-0005-0000-0000-0000D5110000}"/>
    <cellStyle name="Обычный 10 3 3 3 2" xfId="3874" xr:uid="{00000000-0005-0000-0000-0000D6110000}"/>
    <cellStyle name="Обычный 10 3 3 3 2 2" xfId="4890" xr:uid="{00000000-0005-0000-0000-0000D7110000}"/>
    <cellStyle name="Обычный 10 3 3 3 2 2 2" xfId="7874" xr:uid="{00000000-0005-0000-0000-0000D8110000}"/>
    <cellStyle name="Обычный 10 3 3 3 2 3" xfId="6901" xr:uid="{00000000-0005-0000-0000-0000D9110000}"/>
    <cellStyle name="Обычный 10 3 3 3 3" xfId="4404" xr:uid="{00000000-0005-0000-0000-0000DA110000}"/>
    <cellStyle name="Обычный 10 3 3 3 3 2" xfId="7388" xr:uid="{00000000-0005-0000-0000-0000DB110000}"/>
    <cellStyle name="Обычный 10 3 3 3 4" xfId="6415" xr:uid="{00000000-0005-0000-0000-0000DC110000}"/>
    <cellStyle name="Обычный 10 3 3 4" xfId="3631" xr:uid="{00000000-0005-0000-0000-0000DD110000}"/>
    <cellStyle name="Обычный 10 3 3 4 2" xfId="4647" xr:uid="{00000000-0005-0000-0000-0000DE110000}"/>
    <cellStyle name="Обычный 10 3 3 4 2 2" xfId="7631" xr:uid="{00000000-0005-0000-0000-0000DF110000}"/>
    <cellStyle name="Обычный 10 3 3 4 3" xfId="6658" xr:uid="{00000000-0005-0000-0000-0000E0110000}"/>
    <cellStyle name="Обычный 10 3 3 5" xfId="4161" xr:uid="{00000000-0005-0000-0000-0000E1110000}"/>
    <cellStyle name="Обычный 10 3 3 5 2" xfId="7145" xr:uid="{00000000-0005-0000-0000-0000E2110000}"/>
    <cellStyle name="Обычный 10 3 3 6" xfId="6172" xr:uid="{00000000-0005-0000-0000-0000E3110000}"/>
    <cellStyle name="Обычный 10 3 4" xfId="3089" xr:uid="{00000000-0005-0000-0000-0000E4110000}"/>
    <cellStyle name="Обычный 10 3 4 2" xfId="3386" xr:uid="{00000000-0005-0000-0000-0000E5110000}"/>
    <cellStyle name="Обычный 10 3 4 2 2" xfId="3928" xr:uid="{00000000-0005-0000-0000-0000E6110000}"/>
    <cellStyle name="Обычный 10 3 4 2 2 2" xfId="4944" xr:uid="{00000000-0005-0000-0000-0000E7110000}"/>
    <cellStyle name="Обычный 10 3 4 2 2 2 2" xfId="7928" xr:uid="{00000000-0005-0000-0000-0000E8110000}"/>
    <cellStyle name="Обычный 10 3 4 2 2 3" xfId="6955" xr:uid="{00000000-0005-0000-0000-0000E9110000}"/>
    <cellStyle name="Обычный 10 3 4 2 3" xfId="4458" xr:uid="{00000000-0005-0000-0000-0000EA110000}"/>
    <cellStyle name="Обычный 10 3 4 2 3 2" xfId="7442" xr:uid="{00000000-0005-0000-0000-0000EB110000}"/>
    <cellStyle name="Обычный 10 3 4 2 4" xfId="6469" xr:uid="{00000000-0005-0000-0000-0000EC110000}"/>
    <cellStyle name="Обычный 10 3 4 3" xfId="3685" xr:uid="{00000000-0005-0000-0000-0000ED110000}"/>
    <cellStyle name="Обычный 10 3 4 3 2" xfId="4701" xr:uid="{00000000-0005-0000-0000-0000EE110000}"/>
    <cellStyle name="Обычный 10 3 4 3 2 2" xfId="7685" xr:uid="{00000000-0005-0000-0000-0000EF110000}"/>
    <cellStyle name="Обычный 10 3 4 3 3" xfId="6712" xr:uid="{00000000-0005-0000-0000-0000F0110000}"/>
    <cellStyle name="Обычный 10 3 4 4" xfId="4215" xr:uid="{00000000-0005-0000-0000-0000F1110000}"/>
    <cellStyle name="Обычный 10 3 4 4 2" xfId="7199" xr:uid="{00000000-0005-0000-0000-0000F2110000}"/>
    <cellStyle name="Обычный 10 3 4 5" xfId="6226" xr:uid="{00000000-0005-0000-0000-0000F3110000}"/>
    <cellStyle name="Обычный 10 3 5" xfId="3210" xr:uid="{00000000-0005-0000-0000-0000F4110000}"/>
    <cellStyle name="Обычный 10 3 5 2" xfId="3489" xr:uid="{00000000-0005-0000-0000-0000F5110000}"/>
    <cellStyle name="Обычный 10 3 5 2 2" xfId="4031" xr:uid="{00000000-0005-0000-0000-0000F6110000}"/>
    <cellStyle name="Обычный 10 3 5 2 2 2" xfId="5047" xr:uid="{00000000-0005-0000-0000-0000F7110000}"/>
    <cellStyle name="Обычный 10 3 5 2 2 2 2" xfId="8031" xr:uid="{00000000-0005-0000-0000-0000F8110000}"/>
    <cellStyle name="Обычный 10 3 5 2 2 3" xfId="7058" xr:uid="{00000000-0005-0000-0000-0000F9110000}"/>
    <cellStyle name="Обычный 10 3 5 2 3" xfId="4561" xr:uid="{00000000-0005-0000-0000-0000FA110000}"/>
    <cellStyle name="Обычный 10 3 5 2 3 2" xfId="7545" xr:uid="{00000000-0005-0000-0000-0000FB110000}"/>
    <cellStyle name="Обычный 10 3 5 2 4" xfId="6572" xr:uid="{00000000-0005-0000-0000-0000FC110000}"/>
    <cellStyle name="Обычный 10 3 5 3" xfId="3788" xr:uid="{00000000-0005-0000-0000-0000FD110000}"/>
    <cellStyle name="Обычный 10 3 5 3 2" xfId="4804" xr:uid="{00000000-0005-0000-0000-0000FE110000}"/>
    <cellStyle name="Обычный 10 3 5 3 2 2" xfId="7788" xr:uid="{00000000-0005-0000-0000-0000FF110000}"/>
    <cellStyle name="Обычный 10 3 5 3 3" xfId="6815" xr:uid="{00000000-0005-0000-0000-000000120000}"/>
    <cellStyle name="Обычный 10 3 5 4" xfId="4318" xr:uid="{00000000-0005-0000-0000-000001120000}"/>
    <cellStyle name="Обычный 10 3 5 4 2" xfId="7302" xr:uid="{00000000-0005-0000-0000-000002120000}"/>
    <cellStyle name="Обычный 10 3 5 5" xfId="6329" xr:uid="{00000000-0005-0000-0000-000003120000}"/>
    <cellStyle name="Обычный 10 3 6" xfId="3278" xr:uid="{00000000-0005-0000-0000-000004120000}"/>
    <cellStyle name="Обычный 10 3 6 2" xfId="3820" xr:uid="{00000000-0005-0000-0000-000005120000}"/>
    <cellStyle name="Обычный 10 3 6 2 2" xfId="4836" xr:uid="{00000000-0005-0000-0000-000006120000}"/>
    <cellStyle name="Обычный 10 3 6 2 2 2" xfId="7820" xr:uid="{00000000-0005-0000-0000-000007120000}"/>
    <cellStyle name="Обычный 10 3 6 2 3" xfId="6847" xr:uid="{00000000-0005-0000-0000-000008120000}"/>
    <cellStyle name="Обычный 10 3 6 3" xfId="4350" xr:uid="{00000000-0005-0000-0000-000009120000}"/>
    <cellStyle name="Обычный 10 3 6 3 2" xfId="7334" xr:uid="{00000000-0005-0000-0000-00000A120000}"/>
    <cellStyle name="Обычный 10 3 6 4" xfId="6361" xr:uid="{00000000-0005-0000-0000-00000B120000}"/>
    <cellStyle name="Обычный 10 3 7" xfId="3577" xr:uid="{00000000-0005-0000-0000-00000C120000}"/>
    <cellStyle name="Обычный 10 3 7 2" xfId="4593" xr:uid="{00000000-0005-0000-0000-00000D120000}"/>
    <cellStyle name="Обычный 10 3 7 2 2" xfId="7577" xr:uid="{00000000-0005-0000-0000-00000E120000}"/>
    <cellStyle name="Обычный 10 3 7 3" xfId="6604" xr:uid="{00000000-0005-0000-0000-00000F120000}"/>
    <cellStyle name="Обычный 10 3 8" xfId="4107" xr:uid="{00000000-0005-0000-0000-000010120000}"/>
    <cellStyle name="Обычный 10 3 8 2" xfId="7091" xr:uid="{00000000-0005-0000-0000-000011120000}"/>
    <cellStyle name="Обычный 10 3 9" xfId="6118" xr:uid="{00000000-0005-0000-0000-000012120000}"/>
    <cellStyle name="Обычный 10 4" xfId="2376" xr:uid="{00000000-0005-0000-0000-000013120000}"/>
    <cellStyle name="Обычный 10 4 2" xfId="2697" xr:uid="{00000000-0005-0000-0000-000014120000}"/>
    <cellStyle name="Обычный 10 4 2 2" xfId="2900" xr:uid="{00000000-0005-0000-0000-000015120000}"/>
    <cellStyle name="Обычный 10 4 2 2 2" xfId="3166" xr:uid="{00000000-0005-0000-0000-000016120000}"/>
    <cellStyle name="Обычный 10 4 2 2 2 2" xfId="3463" xr:uid="{00000000-0005-0000-0000-000017120000}"/>
    <cellStyle name="Обычный 10 4 2 2 2 2 2" xfId="4005" xr:uid="{00000000-0005-0000-0000-000018120000}"/>
    <cellStyle name="Обычный 10 4 2 2 2 2 2 2" xfId="5021" xr:uid="{00000000-0005-0000-0000-000019120000}"/>
    <cellStyle name="Обычный 10 4 2 2 2 2 2 2 2" xfId="8005" xr:uid="{00000000-0005-0000-0000-00001A120000}"/>
    <cellStyle name="Обычный 10 4 2 2 2 2 2 3" xfId="7032" xr:uid="{00000000-0005-0000-0000-00001B120000}"/>
    <cellStyle name="Обычный 10 4 2 2 2 2 3" xfId="4535" xr:uid="{00000000-0005-0000-0000-00001C120000}"/>
    <cellStyle name="Обычный 10 4 2 2 2 2 3 2" xfId="7519" xr:uid="{00000000-0005-0000-0000-00001D120000}"/>
    <cellStyle name="Обычный 10 4 2 2 2 2 4" xfId="6546" xr:uid="{00000000-0005-0000-0000-00001E120000}"/>
    <cellStyle name="Обычный 10 4 2 2 2 3" xfId="3762" xr:uid="{00000000-0005-0000-0000-00001F120000}"/>
    <cellStyle name="Обычный 10 4 2 2 2 3 2" xfId="4778" xr:uid="{00000000-0005-0000-0000-000020120000}"/>
    <cellStyle name="Обычный 10 4 2 2 2 3 2 2" xfId="7762" xr:uid="{00000000-0005-0000-0000-000021120000}"/>
    <cellStyle name="Обычный 10 4 2 2 2 3 3" xfId="6789" xr:uid="{00000000-0005-0000-0000-000022120000}"/>
    <cellStyle name="Обычный 10 4 2 2 2 4" xfId="4292" xr:uid="{00000000-0005-0000-0000-000023120000}"/>
    <cellStyle name="Обычный 10 4 2 2 2 4 2" xfId="7276" xr:uid="{00000000-0005-0000-0000-000024120000}"/>
    <cellStyle name="Обычный 10 4 2 2 2 5" xfId="6303" xr:uid="{00000000-0005-0000-0000-000025120000}"/>
    <cellStyle name="Обычный 10 4 2 2 3" xfId="3355" xr:uid="{00000000-0005-0000-0000-000026120000}"/>
    <cellStyle name="Обычный 10 4 2 2 3 2" xfId="3897" xr:uid="{00000000-0005-0000-0000-000027120000}"/>
    <cellStyle name="Обычный 10 4 2 2 3 2 2" xfId="4913" xr:uid="{00000000-0005-0000-0000-000028120000}"/>
    <cellStyle name="Обычный 10 4 2 2 3 2 2 2" xfId="7897" xr:uid="{00000000-0005-0000-0000-000029120000}"/>
    <cellStyle name="Обычный 10 4 2 2 3 2 3" xfId="6924" xr:uid="{00000000-0005-0000-0000-00002A120000}"/>
    <cellStyle name="Обычный 10 4 2 2 3 3" xfId="4427" xr:uid="{00000000-0005-0000-0000-00002B120000}"/>
    <cellStyle name="Обычный 10 4 2 2 3 3 2" xfId="7411" xr:uid="{00000000-0005-0000-0000-00002C120000}"/>
    <cellStyle name="Обычный 10 4 2 2 3 4" xfId="6438" xr:uid="{00000000-0005-0000-0000-00002D120000}"/>
    <cellStyle name="Обычный 10 4 2 2 4" xfId="3654" xr:uid="{00000000-0005-0000-0000-00002E120000}"/>
    <cellStyle name="Обычный 10 4 2 2 4 2" xfId="4670" xr:uid="{00000000-0005-0000-0000-00002F120000}"/>
    <cellStyle name="Обычный 10 4 2 2 4 2 2" xfId="7654" xr:uid="{00000000-0005-0000-0000-000030120000}"/>
    <cellStyle name="Обычный 10 4 2 2 4 3" xfId="6681" xr:uid="{00000000-0005-0000-0000-000031120000}"/>
    <cellStyle name="Обычный 10 4 2 2 5" xfId="4184" xr:uid="{00000000-0005-0000-0000-000032120000}"/>
    <cellStyle name="Обычный 10 4 2 2 5 2" xfId="7168" xr:uid="{00000000-0005-0000-0000-000033120000}"/>
    <cellStyle name="Обычный 10 4 2 2 6" xfId="6195" xr:uid="{00000000-0005-0000-0000-000034120000}"/>
    <cellStyle name="Обычный 10 4 2 3" xfId="3112" xr:uid="{00000000-0005-0000-0000-000035120000}"/>
    <cellStyle name="Обычный 10 4 2 3 2" xfId="3409" xr:uid="{00000000-0005-0000-0000-000036120000}"/>
    <cellStyle name="Обычный 10 4 2 3 2 2" xfId="3951" xr:uid="{00000000-0005-0000-0000-000037120000}"/>
    <cellStyle name="Обычный 10 4 2 3 2 2 2" xfId="4967" xr:uid="{00000000-0005-0000-0000-000038120000}"/>
    <cellStyle name="Обычный 10 4 2 3 2 2 2 2" xfId="7951" xr:uid="{00000000-0005-0000-0000-000039120000}"/>
    <cellStyle name="Обычный 10 4 2 3 2 2 3" xfId="6978" xr:uid="{00000000-0005-0000-0000-00003A120000}"/>
    <cellStyle name="Обычный 10 4 2 3 2 3" xfId="4481" xr:uid="{00000000-0005-0000-0000-00003B120000}"/>
    <cellStyle name="Обычный 10 4 2 3 2 3 2" xfId="7465" xr:uid="{00000000-0005-0000-0000-00003C120000}"/>
    <cellStyle name="Обычный 10 4 2 3 2 4" xfId="6492" xr:uid="{00000000-0005-0000-0000-00003D120000}"/>
    <cellStyle name="Обычный 10 4 2 3 3" xfId="3708" xr:uid="{00000000-0005-0000-0000-00003E120000}"/>
    <cellStyle name="Обычный 10 4 2 3 3 2" xfId="4724" xr:uid="{00000000-0005-0000-0000-00003F120000}"/>
    <cellStyle name="Обычный 10 4 2 3 3 2 2" xfId="7708" xr:uid="{00000000-0005-0000-0000-000040120000}"/>
    <cellStyle name="Обычный 10 4 2 3 3 3" xfId="6735" xr:uid="{00000000-0005-0000-0000-000041120000}"/>
    <cellStyle name="Обычный 10 4 2 3 4" xfId="4238" xr:uid="{00000000-0005-0000-0000-000042120000}"/>
    <cellStyle name="Обычный 10 4 2 3 4 2" xfId="7222" xr:uid="{00000000-0005-0000-0000-000043120000}"/>
    <cellStyle name="Обычный 10 4 2 3 5" xfId="6249" xr:uid="{00000000-0005-0000-0000-000044120000}"/>
    <cellStyle name="Обычный 10 4 2 4" xfId="3301" xr:uid="{00000000-0005-0000-0000-000045120000}"/>
    <cellStyle name="Обычный 10 4 2 4 2" xfId="3843" xr:uid="{00000000-0005-0000-0000-000046120000}"/>
    <cellStyle name="Обычный 10 4 2 4 2 2" xfId="4859" xr:uid="{00000000-0005-0000-0000-000047120000}"/>
    <cellStyle name="Обычный 10 4 2 4 2 2 2" xfId="7843" xr:uid="{00000000-0005-0000-0000-000048120000}"/>
    <cellStyle name="Обычный 10 4 2 4 2 3" xfId="6870" xr:uid="{00000000-0005-0000-0000-000049120000}"/>
    <cellStyle name="Обычный 10 4 2 4 3" xfId="4373" xr:uid="{00000000-0005-0000-0000-00004A120000}"/>
    <cellStyle name="Обычный 10 4 2 4 3 2" xfId="7357" xr:uid="{00000000-0005-0000-0000-00004B120000}"/>
    <cellStyle name="Обычный 10 4 2 4 4" xfId="6384" xr:uid="{00000000-0005-0000-0000-00004C120000}"/>
    <cellStyle name="Обычный 10 4 2 5" xfId="3600" xr:uid="{00000000-0005-0000-0000-00004D120000}"/>
    <cellStyle name="Обычный 10 4 2 5 2" xfId="4616" xr:uid="{00000000-0005-0000-0000-00004E120000}"/>
    <cellStyle name="Обычный 10 4 2 5 2 2" xfId="7600" xr:uid="{00000000-0005-0000-0000-00004F120000}"/>
    <cellStyle name="Обычный 10 4 2 5 3" xfId="6627" xr:uid="{00000000-0005-0000-0000-000050120000}"/>
    <cellStyle name="Обычный 10 4 2 6" xfId="4130" xr:uid="{00000000-0005-0000-0000-000051120000}"/>
    <cellStyle name="Обычный 10 4 2 6 2" xfId="7114" xr:uid="{00000000-0005-0000-0000-000052120000}"/>
    <cellStyle name="Обычный 10 4 2 7" xfId="6141" xr:uid="{00000000-0005-0000-0000-000053120000}"/>
    <cellStyle name="Обычный 10 4 3" xfId="2879" xr:uid="{00000000-0005-0000-0000-000054120000}"/>
    <cellStyle name="Обычный 10 4 3 2" xfId="3152" xr:uid="{00000000-0005-0000-0000-000055120000}"/>
    <cellStyle name="Обычный 10 4 3 2 2" xfId="3449" xr:uid="{00000000-0005-0000-0000-000056120000}"/>
    <cellStyle name="Обычный 10 4 3 2 2 2" xfId="3991" xr:uid="{00000000-0005-0000-0000-000057120000}"/>
    <cellStyle name="Обычный 10 4 3 2 2 2 2" xfId="5007" xr:uid="{00000000-0005-0000-0000-000058120000}"/>
    <cellStyle name="Обычный 10 4 3 2 2 2 2 2" xfId="7991" xr:uid="{00000000-0005-0000-0000-000059120000}"/>
    <cellStyle name="Обычный 10 4 3 2 2 2 3" xfId="7018" xr:uid="{00000000-0005-0000-0000-00005A120000}"/>
    <cellStyle name="Обычный 10 4 3 2 2 3" xfId="4521" xr:uid="{00000000-0005-0000-0000-00005B120000}"/>
    <cellStyle name="Обычный 10 4 3 2 2 3 2" xfId="7505" xr:uid="{00000000-0005-0000-0000-00005C120000}"/>
    <cellStyle name="Обычный 10 4 3 2 2 4" xfId="6532" xr:uid="{00000000-0005-0000-0000-00005D120000}"/>
    <cellStyle name="Обычный 10 4 3 2 3" xfId="3748" xr:uid="{00000000-0005-0000-0000-00005E120000}"/>
    <cellStyle name="Обычный 10 4 3 2 3 2" xfId="4764" xr:uid="{00000000-0005-0000-0000-00005F120000}"/>
    <cellStyle name="Обычный 10 4 3 2 3 2 2" xfId="7748" xr:uid="{00000000-0005-0000-0000-000060120000}"/>
    <cellStyle name="Обычный 10 4 3 2 3 3" xfId="6775" xr:uid="{00000000-0005-0000-0000-000061120000}"/>
    <cellStyle name="Обычный 10 4 3 2 4" xfId="4278" xr:uid="{00000000-0005-0000-0000-000062120000}"/>
    <cellStyle name="Обычный 10 4 3 2 4 2" xfId="7262" xr:uid="{00000000-0005-0000-0000-000063120000}"/>
    <cellStyle name="Обычный 10 4 3 2 5" xfId="6289" xr:uid="{00000000-0005-0000-0000-000064120000}"/>
    <cellStyle name="Обычный 10 4 3 3" xfId="3341" xr:uid="{00000000-0005-0000-0000-000065120000}"/>
    <cellStyle name="Обычный 10 4 3 3 2" xfId="3883" xr:uid="{00000000-0005-0000-0000-000066120000}"/>
    <cellStyle name="Обычный 10 4 3 3 2 2" xfId="4899" xr:uid="{00000000-0005-0000-0000-000067120000}"/>
    <cellStyle name="Обычный 10 4 3 3 2 2 2" xfId="7883" xr:uid="{00000000-0005-0000-0000-000068120000}"/>
    <cellStyle name="Обычный 10 4 3 3 2 3" xfId="6910" xr:uid="{00000000-0005-0000-0000-000069120000}"/>
    <cellStyle name="Обычный 10 4 3 3 3" xfId="4413" xr:uid="{00000000-0005-0000-0000-00006A120000}"/>
    <cellStyle name="Обычный 10 4 3 3 3 2" xfId="7397" xr:uid="{00000000-0005-0000-0000-00006B120000}"/>
    <cellStyle name="Обычный 10 4 3 3 4" xfId="6424" xr:uid="{00000000-0005-0000-0000-00006C120000}"/>
    <cellStyle name="Обычный 10 4 3 4" xfId="3640" xr:uid="{00000000-0005-0000-0000-00006D120000}"/>
    <cellStyle name="Обычный 10 4 3 4 2" xfId="4656" xr:uid="{00000000-0005-0000-0000-00006E120000}"/>
    <cellStyle name="Обычный 10 4 3 4 2 2" xfId="7640" xr:uid="{00000000-0005-0000-0000-00006F120000}"/>
    <cellStyle name="Обычный 10 4 3 4 3" xfId="6667" xr:uid="{00000000-0005-0000-0000-000070120000}"/>
    <cellStyle name="Обычный 10 4 3 5" xfId="4170" xr:uid="{00000000-0005-0000-0000-000071120000}"/>
    <cellStyle name="Обычный 10 4 3 5 2" xfId="7154" xr:uid="{00000000-0005-0000-0000-000072120000}"/>
    <cellStyle name="Обычный 10 4 3 6" xfId="6181" xr:uid="{00000000-0005-0000-0000-000073120000}"/>
    <cellStyle name="Обычный 10 4 4" xfId="3098" xr:uid="{00000000-0005-0000-0000-000074120000}"/>
    <cellStyle name="Обычный 10 4 4 2" xfId="3395" xr:uid="{00000000-0005-0000-0000-000075120000}"/>
    <cellStyle name="Обычный 10 4 4 2 2" xfId="3937" xr:uid="{00000000-0005-0000-0000-000076120000}"/>
    <cellStyle name="Обычный 10 4 4 2 2 2" xfId="4953" xr:uid="{00000000-0005-0000-0000-000077120000}"/>
    <cellStyle name="Обычный 10 4 4 2 2 2 2" xfId="7937" xr:uid="{00000000-0005-0000-0000-000078120000}"/>
    <cellStyle name="Обычный 10 4 4 2 2 3" xfId="6964" xr:uid="{00000000-0005-0000-0000-000079120000}"/>
    <cellStyle name="Обычный 10 4 4 2 3" xfId="4467" xr:uid="{00000000-0005-0000-0000-00007A120000}"/>
    <cellStyle name="Обычный 10 4 4 2 3 2" xfId="7451" xr:uid="{00000000-0005-0000-0000-00007B120000}"/>
    <cellStyle name="Обычный 10 4 4 2 4" xfId="6478" xr:uid="{00000000-0005-0000-0000-00007C120000}"/>
    <cellStyle name="Обычный 10 4 4 3" xfId="3694" xr:uid="{00000000-0005-0000-0000-00007D120000}"/>
    <cellStyle name="Обычный 10 4 4 3 2" xfId="4710" xr:uid="{00000000-0005-0000-0000-00007E120000}"/>
    <cellStyle name="Обычный 10 4 4 3 2 2" xfId="7694" xr:uid="{00000000-0005-0000-0000-00007F120000}"/>
    <cellStyle name="Обычный 10 4 4 3 3" xfId="6721" xr:uid="{00000000-0005-0000-0000-000080120000}"/>
    <cellStyle name="Обычный 10 4 4 4" xfId="4224" xr:uid="{00000000-0005-0000-0000-000081120000}"/>
    <cellStyle name="Обычный 10 4 4 4 2" xfId="7208" xr:uid="{00000000-0005-0000-0000-000082120000}"/>
    <cellStyle name="Обычный 10 4 4 5" xfId="6235" xr:uid="{00000000-0005-0000-0000-000083120000}"/>
    <cellStyle name="Обычный 10 4 5" xfId="3211" xr:uid="{00000000-0005-0000-0000-000084120000}"/>
    <cellStyle name="Обычный 10 4 5 2" xfId="3490" xr:uid="{00000000-0005-0000-0000-000085120000}"/>
    <cellStyle name="Обычный 10 4 5 2 2" xfId="4032" xr:uid="{00000000-0005-0000-0000-000086120000}"/>
    <cellStyle name="Обычный 10 4 5 2 2 2" xfId="5048" xr:uid="{00000000-0005-0000-0000-000087120000}"/>
    <cellStyle name="Обычный 10 4 5 2 2 2 2" xfId="8032" xr:uid="{00000000-0005-0000-0000-000088120000}"/>
    <cellStyle name="Обычный 10 4 5 2 2 3" xfId="7059" xr:uid="{00000000-0005-0000-0000-000089120000}"/>
    <cellStyle name="Обычный 10 4 5 2 3" xfId="4562" xr:uid="{00000000-0005-0000-0000-00008A120000}"/>
    <cellStyle name="Обычный 10 4 5 2 3 2" xfId="7546" xr:uid="{00000000-0005-0000-0000-00008B120000}"/>
    <cellStyle name="Обычный 10 4 5 2 4" xfId="6573" xr:uid="{00000000-0005-0000-0000-00008C120000}"/>
    <cellStyle name="Обычный 10 4 5 3" xfId="3789" xr:uid="{00000000-0005-0000-0000-00008D120000}"/>
    <cellStyle name="Обычный 10 4 5 3 2" xfId="4805" xr:uid="{00000000-0005-0000-0000-00008E120000}"/>
    <cellStyle name="Обычный 10 4 5 3 2 2" xfId="7789" xr:uid="{00000000-0005-0000-0000-00008F120000}"/>
    <cellStyle name="Обычный 10 4 5 3 3" xfId="6816" xr:uid="{00000000-0005-0000-0000-000090120000}"/>
    <cellStyle name="Обычный 10 4 5 4" xfId="4319" xr:uid="{00000000-0005-0000-0000-000091120000}"/>
    <cellStyle name="Обычный 10 4 5 4 2" xfId="7303" xr:uid="{00000000-0005-0000-0000-000092120000}"/>
    <cellStyle name="Обычный 10 4 5 5" xfId="6330" xr:uid="{00000000-0005-0000-0000-000093120000}"/>
    <cellStyle name="Обычный 10 4 6" xfId="3287" xr:uid="{00000000-0005-0000-0000-000094120000}"/>
    <cellStyle name="Обычный 10 4 6 2" xfId="3829" xr:uid="{00000000-0005-0000-0000-000095120000}"/>
    <cellStyle name="Обычный 10 4 6 2 2" xfId="4845" xr:uid="{00000000-0005-0000-0000-000096120000}"/>
    <cellStyle name="Обычный 10 4 6 2 2 2" xfId="7829" xr:uid="{00000000-0005-0000-0000-000097120000}"/>
    <cellStyle name="Обычный 10 4 6 2 3" xfId="6856" xr:uid="{00000000-0005-0000-0000-000098120000}"/>
    <cellStyle name="Обычный 10 4 6 3" xfId="4359" xr:uid="{00000000-0005-0000-0000-000099120000}"/>
    <cellStyle name="Обычный 10 4 6 3 2" xfId="7343" xr:uid="{00000000-0005-0000-0000-00009A120000}"/>
    <cellStyle name="Обычный 10 4 6 4" xfId="6370" xr:uid="{00000000-0005-0000-0000-00009B120000}"/>
    <cellStyle name="Обычный 10 4 7" xfId="3586" xr:uid="{00000000-0005-0000-0000-00009C120000}"/>
    <cellStyle name="Обычный 10 4 7 2" xfId="4602" xr:uid="{00000000-0005-0000-0000-00009D120000}"/>
    <cellStyle name="Обычный 10 4 7 2 2" xfId="7586" xr:uid="{00000000-0005-0000-0000-00009E120000}"/>
    <cellStyle name="Обычный 10 4 7 3" xfId="6613" xr:uid="{00000000-0005-0000-0000-00009F120000}"/>
    <cellStyle name="Обычный 10 4 8" xfId="4116" xr:uid="{00000000-0005-0000-0000-0000A0120000}"/>
    <cellStyle name="Обычный 10 4 8 2" xfId="7100" xr:uid="{00000000-0005-0000-0000-0000A1120000}"/>
    <cellStyle name="Обычный 10 4 9" xfId="6127" xr:uid="{00000000-0005-0000-0000-0000A2120000}"/>
    <cellStyle name="Обычный 10 5" xfId="2692" xr:uid="{00000000-0005-0000-0000-0000A3120000}"/>
    <cellStyle name="Обычный 10 5 2" xfId="2895" xr:uid="{00000000-0005-0000-0000-0000A4120000}"/>
    <cellStyle name="Обычный 10 5 2 2" xfId="3161" xr:uid="{00000000-0005-0000-0000-0000A5120000}"/>
    <cellStyle name="Обычный 10 5 2 2 2" xfId="3458" xr:uid="{00000000-0005-0000-0000-0000A6120000}"/>
    <cellStyle name="Обычный 10 5 2 2 2 2" xfId="4000" xr:uid="{00000000-0005-0000-0000-0000A7120000}"/>
    <cellStyle name="Обычный 10 5 2 2 2 2 2" xfId="5016" xr:uid="{00000000-0005-0000-0000-0000A8120000}"/>
    <cellStyle name="Обычный 10 5 2 2 2 2 2 2" xfId="8000" xr:uid="{00000000-0005-0000-0000-0000A9120000}"/>
    <cellStyle name="Обычный 10 5 2 2 2 2 3" xfId="7027" xr:uid="{00000000-0005-0000-0000-0000AA120000}"/>
    <cellStyle name="Обычный 10 5 2 2 2 3" xfId="4530" xr:uid="{00000000-0005-0000-0000-0000AB120000}"/>
    <cellStyle name="Обычный 10 5 2 2 2 3 2" xfId="7514" xr:uid="{00000000-0005-0000-0000-0000AC120000}"/>
    <cellStyle name="Обычный 10 5 2 2 2 4" xfId="6541" xr:uid="{00000000-0005-0000-0000-0000AD120000}"/>
    <cellStyle name="Обычный 10 5 2 2 3" xfId="3757" xr:uid="{00000000-0005-0000-0000-0000AE120000}"/>
    <cellStyle name="Обычный 10 5 2 2 3 2" xfId="4773" xr:uid="{00000000-0005-0000-0000-0000AF120000}"/>
    <cellStyle name="Обычный 10 5 2 2 3 2 2" xfId="7757" xr:uid="{00000000-0005-0000-0000-0000B0120000}"/>
    <cellStyle name="Обычный 10 5 2 2 3 3" xfId="6784" xr:uid="{00000000-0005-0000-0000-0000B1120000}"/>
    <cellStyle name="Обычный 10 5 2 2 4" xfId="4287" xr:uid="{00000000-0005-0000-0000-0000B2120000}"/>
    <cellStyle name="Обычный 10 5 2 2 4 2" xfId="7271" xr:uid="{00000000-0005-0000-0000-0000B3120000}"/>
    <cellStyle name="Обычный 10 5 2 2 5" xfId="6298" xr:uid="{00000000-0005-0000-0000-0000B4120000}"/>
    <cellStyle name="Обычный 10 5 2 3" xfId="3350" xr:uid="{00000000-0005-0000-0000-0000B5120000}"/>
    <cellStyle name="Обычный 10 5 2 3 2" xfId="3892" xr:uid="{00000000-0005-0000-0000-0000B6120000}"/>
    <cellStyle name="Обычный 10 5 2 3 2 2" xfId="4908" xr:uid="{00000000-0005-0000-0000-0000B7120000}"/>
    <cellStyle name="Обычный 10 5 2 3 2 2 2" xfId="7892" xr:uid="{00000000-0005-0000-0000-0000B8120000}"/>
    <cellStyle name="Обычный 10 5 2 3 2 3" xfId="6919" xr:uid="{00000000-0005-0000-0000-0000B9120000}"/>
    <cellStyle name="Обычный 10 5 2 3 3" xfId="4422" xr:uid="{00000000-0005-0000-0000-0000BA120000}"/>
    <cellStyle name="Обычный 10 5 2 3 3 2" xfId="7406" xr:uid="{00000000-0005-0000-0000-0000BB120000}"/>
    <cellStyle name="Обычный 10 5 2 3 4" xfId="6433" xr:uid="{00000000-0005-0000-0000-0000BC120000}"/>
    <cellStyle name="Обычный 10 5 2 4" xfId="3649" xr:uid="{00000000-0005-0000-0000-0000BD120000}"/>
    <cellStyle name="Обычный 10 5 2 4 2" xfId="4665" xr:uid="{00000000-0005-0000-0000-0000BE120000}"/>
    <cellStyle name="Обычный 10 5 2 4 2 2" xfId="7649" xr:uid="{00000000-0005-0000-0000-0000BF120000}"/>
    <cellStyle name="Обычный 10 5 2 4 3" xfId="6676" xr:uid="{00000000-0005-0000-0000-0000C0120000}"/>
    <cellStyle name="Обычный 10 5 2 5" xfId="4179" xr:uid="{00000000-0005-0000-0000-0000C1120000}"/>
    <cellStyle name="Обычный 10 5 2 5 2" xfId="7163" xr:uid="{00000000-0005-0000-0000-0000C2120000}"/>
    <cellStyle name="Обычный 10 5 2 6" xfId="6190" xr:uid="{00000000-0005-0000-0000-0000C3120000}"/>
    <cellStyle name="Обычный 10 5 3" xfId="3107" xr:uid="{00000000-0005-0000-0000-0000C4120000}"/>
    <cellStyle name="Обычный 10 5 3 2" xfId="3404" xr:uid="{00000000-0005-0000-0000-0000C5120000}"/>
    <cellStyle name="Обычный 10 5 3 2 2" xfId="3946" xr:uid="{00000000-0005-0000-0000-0000C6120000}"/>
    <cellStyle name="Обычный 10 5 3 2 2 2" xfId="4962" xr:uid="{00000000-0005-0000-0000-0000C7120000}"/>
    <cellStyle name="Обычный 10 5 3 2 2 2 2" xfId="7946" xr:uid="{00000000-0005-0000-0000-0000C8120000}"/>
    <cellStyle name="Обычный 10 5 3 2 2 3" xfId="6973" xr:uid="{00000000-0005-0000-0000-0000C9120000}"/>
    <cellStyle name="Обычный 10 5 3 2 3" xfId="4476" xr:uid="{00000000-0005-0000-0000-0000CA120000}"/>
    <cellStyle name="Обычный 10 5 3 2 3 2" xfId="7460" xr:uid="{00000000-0005-0000-0000-0000CB120000}"/>
    <cellStyle name="Обычный 10 5 3 2 4" xfId="6487" xr:uid="{00000000-0005-0000-0000-0000CC120000}"/>
    <cellStyle name="Обычный 10 5 3 3" xfId="3703" xr:uid="{00000000-0005-0000-0000-0000CD120000}"/>
    <cellStyle name="Обычный 10 5 3 3 2" xfId="4719" xr:uid="{00000000-0005-0000-0000-0000CE120000}"/>
    <cellStyle name="Обычный 10 5 3 3 2 2" xfId="7703" xr:uid="{00000000-0005-0000-0000-0000CF120000}"/>
    <cellStyle name="Обычный 10 5 3 3 3" xfId="6730" xr:uid="{00000000-0005-0000-0000-0000D0120000}"/>
    <cellStyle name="Обычный 10 5 3 4" xfId="4233" xr:uid="{00000000-0005-0000-0000-0000D1120000}"/>
    <cellStyle name="Обычный 10 5 3 4 2" xfId="7217" xr:uid="{00000000-0005-0000-0000-0000D2120000}"/>
    <cellStyle name="Обычный 10 5 3 5" xfId="6244" xr:uid="{00000000-0005-0000-0000-0000D3120000}"/>
    <cellStyle name="Обычный 10 5 4" xfId="3296" xr:uid="{00000000-0005-0000-0000-0000D4120000}"/>
    <cellStyle name="Обычный 10 5 4 2" xfId="3838" xr:uid="{00000000-0005-0000-0000-0000D5120000}"/>
    <cellStyle name="Обычный 10 5 4 2 2" xfId="4854" xr:uid="{00000000-0005-0000-0000-0000D6120000}"/>
    <cellStyle name="Обычный 10 5 4 2 2 2" xfId="7838" xr:uid="{00000000-0005-0000-0000-0000D7120000}"/>
    <cellStyle name="Обычный 10 5 4 2 3" xfId="6865" xr:uid="{00000000-0005-0000-0000-0000D8120000}"/>
    <cellStyle name="Обычный 10 5 4 3" xfId="4368" xr:uid="{00000000-0005-0000-0000-0000D9120000}"/>
    <cellStyle name="Обычный 10 5 4 3 2" xfId="7352" xr:uid="{00000000-0005-0000-0000-0000DA120000}"/>
    <cellStyle name="Обычный 10 5 4 4" xfId="6379" xr:uid="{00000000-0005-0000-0000-0000DB120000}"/>
    <cellStyle name="Обычный 10 5 5" xfId="3595" xr:uid="{00000000-0005-0000-0000-0000DC120000}"/>
    <cellStyle name="Обычный 10 5 5 2" xfId="4611" xr:uid="{00000000-0005-0000-0000-0000DD120000}"/>
    <cellStyle name="Обычный 10 5 5 2 2" xfId="7595" xr:uid="{00000000-0005-0000-0000-0000DE120000}"/>
    <cellStyle name="Обычный 10 5 5 3" xfId="6622" xr:uid="{00000000-0005-0000-0000-0000DF120000}"/>
    <cellStyle name="Обычный 10 5 6" xfId="4125" xr:uid="{00000000-0005-0000-0000-0000E0120000}"/>
    <cellStyle name="Обычный 10 5 6 2" xfId="7109" xr:uid="{00000000-0005-0000-0000-0000E1120000}"/>
    <cellStyle name="Обычный 10 5 7" xfId="6136" xr:uid="{00000000-0005-0000-0000-0000E2120000}"/>
    <cellStyle name="Обычный 10 6" xfId="2843" xr:uid="{00000000-0005-0000-0000-0000E3120000}"/>
    <cellStyle name="Обычный 10 6 2" xfId="3135" xr:uid="{00000000-0005-0000-0000-0000E4120000}"/>
    <cellStyle name="Обычный 10 6 2 2" xfId="3432" xr:uid="{00000000-0005-0000-0000-0000E5120000}"/>
    <cellStyle name="Обычный 10 6 2 2 2" xfId="3974" xr:uid="{00000000-0005-0000-0000-0000E6120000}"/>
    <cellStyle name="Обычный 10 6 2 2 2 2" xfId="4990" xr:uid="{00000000-0005-0000-0000-0000E7120000}"/>
    <cellStyle name="Обычный 10 6 2 2 2 2 2" xfId="7974" xr:uid="{00000000-0005-0000-0000-0000E8120000}"/>
    <cellStyle name="Обычный 10 6 2 2 2 3" xfId="7001" xr:uid="{00000000-0005-0000-0000-0000E9120000}"/>
    <cellStyle name="Обычный 10 6 2 2 3" xfId="4504" xr:uid="{00000000-0005-0000-0000-0000EA120000}"/>
    <cellStyle name="Обычный 10 6 2 2 3 2" xfId="7488" xr:uid="{00000000-0005-0000-0000-0000EB120000}"/>
    <cellStyle name="Обычный 10 6 2 2 4" xfId="6515" xr:uid="{00000000-0005-0000-0000-0000EC120000}"/>
    <cellStyle name="Обычный 10 6 2 3" xfId="3731" xr:uid="{00000000-0005-0000-0000-0000ED120000}"/>
    <cellStyle name="Обычный 10 6 2 3 2" xfId="4747" xr:uid="{00000000-0005-0000-0000-0000EE120000}"/>
    <cellStyle name="Обычный 10 6 2 3 2 2" xfId="7731" xr:uid="{00000000-0005-0000-0000-0000EF120000}"/>
    <cellStyle name="Обычный 10 6 2 3 3" xfId="6758" xr:uid="{00000000-0005-0000-0000-0000F0120000}"/>
    <cellStyle name="Обычный 10 6 2 4" xfId="4261" xr:uid="{00000000-0005-0000-0000-0000F1120000}"/>
    <cellStyle name="Обычный 10 6 2 4 2" xfId="7245" xr:uid="{00000000-0005-0000-0000-0000F2120000}"/>
    <cellStyle name="Обычный 10 6 2 5" xfId="6272" xr:uid="{00000000-0005-0000-0000-0000F3120000}"/>
    <cellStyle name="Обычный 10 6 3" xfId="3324" xr:uid="{00000000-0005-0000-0000-0000F4120000}"/>
    <cellStyle name="Обычный 10 6 3 2" xfId="3866" xr:uid="{00000000-0005-0000-0000-0000F5120000}"/>
    <cellStyle name="Обычный 10 6 3 2 2" xfId="4882" xr:uid="{00000000-0005-0000-0000-0000F6120000}"/>
    <cellStyle name="Обычный 10 6 3 2 2 2" xfId="7866" xr:uid="{00000000-0005-0000-0000-0000F7120000}"/>
    <cellStyle name="Обычный 10 6 3 2 3" xfId="6893" xr:uid="{00000000-0005-0000-0000-0000F8120000}"/>
    <cellStyle name="Обычный 10 6 3 3" xfId="4396" xr:uid="{00000000-0005-0000-0000-0000F9120000}"/>
    <cellStyle name="Обычный 10 6 3 3 2" xfId="7380" xr:uid="{00000000-0005-0000-0000-0000FA120000}"/>
    <cellStyle name="Обычный 10 6 3 4" xfId="6407" xr:uid="{00000000-0005-0000-0000-0000FB120000}"/>
    <cellStyle name="Обычный 10 6 4" xfId="3623" xr:uid="{00000000-0005-0000-0000-0000FC120000}"/>
    <cellStyle name="Обычный 10 6 4 2" xfId="4639" xr:uid="{00000000-0005-0000-0000-0000FD120000}"/>
    <cellStyle name="Обычный 10 6 4 2 2" xfId="7623" xr:uid="{00000000-0005-0000-0000-0000FE120000}"/>
    <cellStyle name="Обычный 10 6 4 3" xfId="6650" xr:uid="{00000000-0005-0000-0000-0000FF120000}"/>
    <cellStyle name="Обычный 10 6 5" xfId="4153" xr:uid="{00000000-0005-0000-0000-000000130000}"/>
    <cellStyle name="Обычный 10 6 5 2" xfId="7137" xr:uid="{00000000-0005-0000-0000-000001130000}"/>
    <cellStyle name="Обычный 10 6 6" xfId="6164" xr:uid="{00000000-0005-0000-0000-000002130000}"/>
    <cellStyle name="Обычный 10 7" xfId="3080" xr:uid="{00000000-0005-0000-0000-000003130000}"/>
    <cellStyle name="Обычный 10 7 2" xfId="3378" xr:uid="{00000000-0005-0000-0000-000004130000}"/>
    <cellStyle name="Обычный 10 7 2 2" xfId="3920" xr:uid="{00000000-0005-0000-0000-000005130000}"/>
    <cellStyle name="Обычный 10 7 2 2 2" xfId="4936" xr:uid="{00000000-0005-0000-0000-000006130000}"/>
    <cellStyle name="Обычный 10 7 2 2 2 2" xfId="7920" xr:uid="{00000000-0005-0000-0000-000007130000}"/>
    <cellStyle name="Обычный 10 7 2 2 3" xfId="6947" xr:uid="{00000000-0005-0000-0000-000008130000}"/>
    <cellStyle name="Обычный 10 7 2 3" xfId="4450" xr:uid="{00000000-0005-0000-0000-000009130000}"/>
    <cellStyle name="Обычный 10 7 2 3 2" xfId="7434" xr:uid="{00000000-0005-0000-0000-00000A130000}"/>
    <cellStyle name="Обычный 10 7 2 4" xfId="6461" xr:uid="{00000000-0005-0000-0000-00000B130000}"/>
    <cellStyle name="Обычный 10 7 3" xfId="3677" xr:uid="{00000000-0005-0000-0000-00000C130000}"/>
    <cellStyle name="Обычный 10 7 3 2" xfId="4693" xr:uid="{00000000-0005-0000-0000-00000D130000}"/>
    <cellStyle name="Обычный 10 7 3 2 2" xfId="7677" xr:uid="{00000000-0005-0000-0000-00000E130000}"/>
    <cellStyle name="Обычный 10 7 3 3" xfId="6704" xr:uid="{00000000-0005-0000-0000-00000F130000}"/>
    <cellStyle name="Обычный 10 7 4" xfId="4207" xr:uid="{00000000-0005-0000-0000-000010130000}"/>
    <cellStyle name="Обычный 10 7 4 2" xfId="7191" xr:uid="{00000000-0005-0000-0000-000011130000}"/>
    <cellStyle name="Обычный 10 7 5" xfId="6218" xr:uid="{00000000-0005-0000-0000-000012130000}"/>
    <cellStyle name="Обычный 10 8" xfId="3206" xr:uid="{00000000-0005-0000-0000-000013130000}"/>
    <cellStyle name="Обычный 10 8 2" xfId="3485" xr:uid="{00000000-0005-0000-0000-000014130000}"/>
    <cellStyle name="Обычный 10 8 2 2" xfId="4027" xr:uid="{00000000-0005-0000-0000-000015130000}"/>
    <cellStyle name="Обычный 10 8 2 2 2" xfId="5043" xr:uid="{00000000-0005-0000-0000-000016130000}"/>
    <cellStyle name="Обычный 10 8 2 2 2 2" xfId="8027" xr:uid="{00000000-0005-0000-0000-000017130000}"/>
    <cellStyle name="Обычный 10 8 2 2 3" xfId="7054" xr:uid="{00000000-0005-0000-0000-000018130000}"/>
    <cellStyle name="Обычный 10 8 2 3" xfId="4557" xr:uid="{00000000-0005-0000-0000-000019130000}"/>
    <cellStyle name="Обычный 10 8 2 3 2" xfId="7541" xr:uid="{00000000-0005-0000-0000-00001A130000}"/>
    <cellStyle name="Обычный 10 8 2 4" xfId="6568" xr:uid="{00000000-0005-0000-0000-00001B130000}"/>
    <cellStyle name="Обычный 10 8 3" xfId="3784" xr:uid="{00000000-0005-0000-0000-00001C130000}"/>
    <cellStyle name="Обычный 10 8 3 2" xfId="4800" xr:uid="{00000000-0005-0000-0000-00001D130000}"/>
    <cellStyle name="Обычный 10 8 3 2 2" xfId="7784" xr:uid="{00000000-0005-0000-0000-00001E130000}"/>
    <cellStyle name="Обычный 10 8 3 3" xfId="6811" xr:uid="{00000000-0005-0000-0000-00001F130000}"/>
    <cellStyle name="Обычный 10 8 4" xfId="4314" xr:uid="{00000000-0005-0000-0000-000020130000}"/>
    <cellStyle name="Обычный 10 8 4 2" xfId="7298" xr:uid="{00000000-0005-0000-0000-000021130000}"/>
    <cellStyle name="Обычный 10 8 5" xfId="6325" xr:uid="{00000000-0005-0000-0000-000022130000}"/>
    <cellStyle name="Обычный 10 9" xfId="3269" xr:uid="{00000000-0005-0000-0000-000023130000}"/>
    <cellStyle name="Обычный 10 9 2" xfId="3812" xr:uid="{00000000-0005-0000-0000-000024130000}"/>
    <cellStyle name="Обычный 10 9 2 2" xfId="4828" xr:uid="{00000000-0005-0000-0000-000025130000}"/>
    <cellStyle name="Обычный 10 9 2 2 2" xfId="7812" xr:uid="{00000000-0005-0000-0000-000026130000}"/>
    <cellStyle name="Обычный 10 9 2 3" xfId="6839" xr:uid="{00000000-0005-0000-0000-000027130000}"/>
    <cellStyle name="Обычный 10 9 3" xfId="4342" xr:uid="{00000000-0005-0000-0000-000028130000}"/>
    <cellStyle name="Обычный 10 9 3 2" xfId="7326" xr:uid="{00000000-0005-0000-0000-000029130000}"/>
    <cellStyle name="Обычный 10 9 4" xfId="6353" xr:uid="{00000000-0005-0000-0000-00002A130000}"/>
    <cellStyle name="Обычный 11" xfId="1019" xr:uid="{00000000-0005-0000-0000-00002B130000}"/>
    <cellStyle name="Обычный 11 2" xfId="1222" xr:uid="{00000000-0005-0000-0000-00002C130000}"/>
    <cellStyle name="Обычный 11 2 2" xfId="1413" xr:uid="{00000000-0005-0000-0000-00002D130000}"/>
    <cellStyle name="Обычный 11 2 2 2" xfId="5287" xr:uid="{00000000-0005-0000-0000-00002E130000}"/>
    <cellStyle name="Обычный 11 2 2 2 2" xfId="8064" xr:uid="{00000000-0005-0000-0000-00002F130000}"/>
    <cellStyle name="Обычный 11 2 2 3" xfId="6096" xr:uid="{00000000-0005-0000-0000-000030130000}"/>
    <cellStyle name="Обычный 11 2 3" xfId="2095" xr:uid="{00000000-0005-0000-0000-000031130000}"/>
    <cellStyle name="Обычный 11 2 4" xfId="5149" xr:uid="{00000000-0005-0000-0000-000032130000}"/>
    <cellStyle name="Обычный 11 2 4 2" xfId="8060" xr:uid="{00000000-0005-0000-0000-000033130000}"/>
    <cellStyle name="Обычный 11 2 5" xfId="6085" xr:uid="{00000000-0005-0000-0000-000034130000}"/>
    <cellStyle name="Обычный 11 3" xfId="1360" xr:uid="{00000000-0005-0000-0000-000035130000}"/>
    <cellStyle name="Обычный 11 3 2" xfId="1552" xr:uid="{00000000-0005-0000-0000-000036130000}"/>
    <cellStyle name="Обычный 11 3 2 2" xfId="5420" xr:uid="{00000000-0005-0000-0000-000037130000}"/>
    <cellStyle name="Обычный 11 3 2 2 2" xfId="8065" xr:uid="{00000000-0005-0000-0000-000038130000}"/>
    <cellStyle name="Обычный 11 3 2 3" xfId="6100" xr:uid="{00000000-0005-0000-0000-000039130000}"/>
    <cellStyle name="Обычный 11 3 3" xfId="2052" xr:uid="{00000000-0005-0000-0000-00003A130000}"/>
    <cellStyle name="Обычный 11 3 4" xfId="5261" xr:uid="{00000000-0005-0000-0000-00003B130000}"/>
    <cellStyle name="Обычный 11 3 4 2" xfId="8061" xr:uid="{00000000-0005-0000-0000-00003C130000}"/>
    <cellStyle name="Обычный 11 3 5" xfId="6089" xr:uid="{00000000-0005-0000-0000-00003D130000}"/>
    <cellStyle name="Обычный 11 4" xfId="1389" xr:uid="{00000000-0005-0000-0000-00003E130000}"/>
    <cellStyle name="Обычный 11 4 2" xfId="5265" xr:uid="{00000000-0005-0000-0000-00003F130000}"/>
    <cellStyle name="Обычный 11 4 2 2" xfId="8062" xr:uid="{00000000-0005-0000-0000-000040130000}"/>
    <cellStyle name="Обычный 11 4 3" xfId="6092" xr:uid="{00000000-0005-0000-0000-000041130000}"/>
    <cellStyle name="Обычный 11 5" xfId="1758" xr:uid="{00000000-0005-0000-0000-000042130000}"/>
    <cellStyle name="Обычный 11 5 2" xfId="5421" xr:uid="{00000000-0005-0000-0000-000043130000}"/>
    <cellStyle name="Обычный 11 6" xfId="5127" xr:uid="{00000000-0005-0000-0000-000044130000}"/>
    <cellStyle name="Обычный 11 6 2" xfId="8058" xr:uid="{00000000-0005-0000-0000-000045130000}"/>
    <cellStyle name="Обычный 11 7" xfId="6081" xr:uid="{00000000-0005-0000-0000-000046130000}"/>
    <cellStyle name="Обычный 11 8" xfId="8693" xr:uid="{00000000-0005-0000-0000-000047130000}"/>
    <cellStyle name="Обычный 11 9" xfId="1191" xr:uid="{00000000-0005-0000-0000-000048130000}"/>
    <cellStyle name="Обычный 12" xfId="1197" xr:uid="{00000000-0005-0000-0000-000049130000}"/>
    <cellStyle name="Обычный 12 2" xfId="8694" xr:uid="{00000000-0005-0000-0000-00004A130000}"/>
    <cellStyle name="Обычный 13" xfId="1196" xr:uid="{00000000-0005-0000-0000-00004B130000}"/>
    <cellStyle name="Обычный 13 2" xfId="1391" xr:uid="{00000000-0005-0000-0000-00004C130000}"/>
    <cellStyle name="Обычный 13 2 2" xfId="2055" xr:uid="{00000000-0005-0000-0000-00004D130000}"/>
    <cellStyle name="Обычный 13 2 3" xfId="5266" xr:uid="{00000000-0005-0000-0000-00004E130000}"/>
    <cellStyle name="Обычный 13 2 3 2" xfId="8063" xr:uid="{00000000-0005-0000-0000-00004F130000}"/>
    <cellStyle name="Обычный 13 2 4" xfId="6094" xr:uid="{00000000-0005-0000-0000-000050130000}"/>
    <cellStyle name="Обычный 13 3" xfId="1592" xr:uid="{00000000-0005-0000-0000-000051130000}"/>
    <cellStyle name="Обычный 13 4" xfId="5128" xr:uid="{00000000-0005-0000-0000-000052130000}"/>
    <cellStyle name="Обычный 13 4 2" xfId="8059" xr:uid="{00000000-0005-0000-0000-000053130000}"/>
    <cellStyle name="Обычный 13 5" xfId="6083" xr:uid="{00000000-0005-0000-0000-000054130000}"/>
    <cellStyle name="Обычный 14" xfId="1358" xr:uid="{00000000-0005-0000-0000-000055130000}"/>
    <cellStyle name="Обычный 14 10" xfId="4101" xr:uid="{00000000-0005-0000-0000-000056130000}"/>
    <cellStyle name="Обычный 14 10 2" xfId="7085" xr:uid="{00000000-0005-0000-0000-000057130000}"/>
    <cellStyle name="Обычный 14 11" xfId="2053" xr:uid="{00000000-0005-0000-0000-000058130000}"/>
    <cellStyle name="Обычный 14 11 2" xfId="6112" xr:uid="{00000000-0005-0000-0000-000059130000}"/>
    <cellStyle name="Обычный 14 12" xfId="6087" xr:uid="{00000000-0005-0000-0000-00005A130000}"/>
    <cellStyle name="Обычный 14 13" xfId="8695" xr:uid="{00000000-0005-0000-0000-00005B130000}"/>
    <cellStyle name="Обычный 14 2" xfId="1550" xr:uid="{00000000-0005-0000-0000-00005C130000}"/>
    <cellStyle name="Обычный 14 2 10" xfId="6098" xr:uid="{00000000-0005-0000-0000-00005D130000}"/>
    <cellStyle name="Обычный 14 2 2" xfId="2699" xr:uid="{00000000-0005-0000-0000-00005E130000}"/>
    <cellStyle name="Обычный 14 2 2 2" xfId="2902" xr:uid="{00000000-0005-0000-0000-00005F130000}"/>
    <cellStyle name="Обычный 14 2 2 2 2" xfId="3168" xr:uid="{00000000-0005-0000-0000-000060130000}"/>
    <cellStyle name="Обычный 14 2 2 2 2 2" xfId="3465" xr:uid="{00000000-0005-0000-0000-000061130000}"/>
    <cellStyle name="Обычный 14 2 2 2 2 2 2" xfId="4007" xr:uid="{00000000-0005-0000-0000-000062130000}"/>
    <cellStyle name="Обычный 14 2 2 2 2 2 2 2" xfId="5023" xr:uid="{00000000-0005-0000-0000-000063130000}"/>
    <cellStyle name="Обычный 14 2 2 2 2 2 2 2 2" xfId="8007" xr:uid="{00000000-0005-0000-0000-000064130000}"/>
    <cellStyle name="Обычный 14 2 2 2 2 2 2 3" xfId="7034" xr:uid="{00000000-0005-0000-0000-000065130000}"/>
    <cellStyle name="Обычный 14 2 2 2 2 2 3" xfId="4537" xr:uid="{00000000-0005-0000-0000-000066130000}"/>
    <cellStyle name="Обычный 14 2 2 2 2 2 3 2" xfId="7521" xr:uid="{00000000-0005-0000-0000-000067130000}"/>
    <cellStyle name="Обычный 14 2 2 2 2 2 4" xfId="6548" xr:uid="{00000000-0005-0000-0000-000068130000}"/>
    <cellStyle name="Обычный 14 2 2 2 2 3" xfId="3764" xr:uid="{00000000-0005-0000-0000-000069130000}"/>
    <cellStyle name="Обычный 14 2 2 2 2 3 2" xfId="4780" xr:uid="{00000000-0005-0000-0000-00006A130000}"/>
    <cellStyle name="Обычный 14 2 2 2 2 3 2 2" xfId="7764" xr:uid="{00000000-0005-0000-0000-00006B130000}"/>
    <cellStyle name="Обычный 14 2 2 2 2 3 3" xfId="6791" xr:uid="{00000000-0005-0000-0000-00006C130000}"/>
    <cellStyle name="Обычный 14 2 2 2 2 4" xfId="4294" xr:uid="{00000000-0005-0000-0000-00006D130000}"/>
    <cellStyle name="Обычный 14 2 2 2 2 4 2" xfId="7278" xr:uid="{00000000-0005-0000-0000-00006E130000}"/>
    <cellStyle name="Обычный 14 2 2 2 2 5" xfId="6305" xr:uid="{00000000-0005-0000-0000-00006F130000}"/>
    <cellStyle name="Обычный 14 2 2 2 3" xfId="3357" xr:uid="{00000000-0005-0000-0000-000070130000}"/>
    <cellStyle name="Обычный 14 2 2 2 3 2" xfId="3899" xr:uid="{00000000-0005-0000-0000-000071130000}"/>
    <cellStyle name="Обычный 14 2 2 2 3 2 2" xfId="4915" xr:uid="{00000000-0005-0000-0000-000072130000}"/>
    <cellStyle name="Обычный 14 2 2 2 3 2 2 2" xfId="7899" xr:uid="{00000000-0005-0000-0000-000073130000}"/>
    <cellStyle name="Обычный 14 2 2 2 3 2 3" xfId="6926" xr:uid="{00000000-0005-0000-0000-000074130000}"/>
    <cellStyle name="Обычный 14 2 2 2 3 3" xfId="4429" xr:uid="{00000000-0005-0000-0000-000075130000}"/>
    <cellStyle name="Обычный 14 2 2 2 3 3 2" xfId="7413" xr:uid="{00000000-0005-0000-0000-000076130000}"/>
    <cellStyle name="Обычный 14 2 2 2 3 4" xfId="6440" xr:uid="{00000000-0005-0000-0000-000077130000}"/>
    <cellStyle name="Обычный 14 2 2 2 4" xfId="3656" xr:uid="{00000000-0005-0000-0000-000078130000}"/>
    <cellStyle name="Обычный 14 2 2 2 4 2" xfId="4672" xr:uid="{00000000-0005-0000-0000-000079130000}"/>
    <cellStyle name="Обычный 14 2 2 2 4 2 2" xfId="7656" xr:uid="{00000000-0005-0000-0000-00007A130000}"/>
    <cellStyle name="Обычный 14 2 2 2 4 3" xfId="6683" xr:uid="{00000000-0005-0000-0000-00007B130000}"/>
    <cellStyle name="Обычный 14 2 2 2 5" xfId="4186" xr:uid="{00000000-0005-0000-0000-00007C130000}"/>
    <cellStyle name="Обычный 14 2 2 2 5 2" xfId="7170" xr:uid="{00000000-0005-0000-0000-00007D130000}"/>
    <cellStyle name="Обычный 14 2 2 2 6" xfId="6197" xr:uid="{00000000-0005-0000-0000-00007E130000}"/>
    <cellStyle name="Обычный 14 2 2 3" xfId="3114" xr:uid="{00000000-0005-0000-0000-00007F130000}"/>
    <cellStyle name="Обычный 14 2 2 3 2" xfId="3411" xr:uid="{00000000-0005-0000-0000-000080130000}"/>
    <cellStyle name="Обычный 14 2 2 3 2 2" xfId="3953" xr:uid="{00000000-0005-0000-0000-000081130000}"/>
    <cellStyle name="Обычный 14 2 2 3 2 2 2" xfId="4969" xr:uid="{00000000-0005-0000-0000-000082130000}"/>
    <cellStyle name="Обычный 14 2 2 3 2 2 2 2" xfId="7953" xr:uid="{00000000-0005-0000-0000-000083130000}"/>
    <cellStyle name="Обычный 14 2 2 3 2 2 3" xfId="6980" xr:uid="{00000000-0005-0000-0000-000084130000}"/>
    <cellStyle name="Обычный 14 2 2 3 2 3" xfId="4483" xr:uid="{00000000-0005-0000-0000-000085130000}"/>
    <cellStyle name="Обычный 14 2 2 3 2 3 2" xfId="7467" xr:uid="{00000000-0005-0000-0000-000086130000}"/>
    <cellStyle name="Обычный 14 2 2 3 2 4" xfId="6494" xr:uid="{00000000-0005-0000-0000-000087130000}"/>
    <cellStyle name="Обычный 14 2 2 3 3" xfId="3710" xr:uid="{00000000-0005-0000-0000-000088130000}"/>
    <cellStyle name="Обычный 14 2 2 3 3 2" xfId="4726" xr:uid="{00000000-0005-0000-0000-000089130000}"/>
    <cellStyle name="Обычный 14 2 2 3 3 2 2" xfId="7710" xr:uid="{00000000-0005-0000-0000-00008A130000}"/>
    <cellStyle name="Обычный 14 2 2 3 3 3" xfId="6737" xr:uid="{00000000-0005-0000-0000-00008B130000}"/>
    <cellStyle name="Обычный 14 2 2 3 4" xfId="4240" xr:uid="{00000000-0005-0000-0000-00008C130000}"/>
    <cellStyle name="Обычный 14 2 2 3 4 2" xfId="7224" xr:uid="{00000000-0005-0000-0000-00008D130000}"/>
    <cellStyle name="Обычный 14 2 2 3 5" xfId="6251" xr:uid="{00000000-0005-0000-0000-00008E130000}"/>
    <cellStyle name="Обычный 14 2 2 4" xfId="3303" xr:uid="{00000000-0005-0000-0000-00008F130000}"/>
    <cellStyle name="Обычный 14 2 2 4 2" xfId="3845" xr:uid="{00000000-0005-0000-0000-000090130000}"/>
    <cellStyle name="Обычный 14 2 2 4 2 2" xfId="4861" xr:uid="{00000000-0005-0000-0000-000091130000}"/>
    <cellStyle name="Обычный 14 2 2 4 2 2 2" xfId="7845" xr:uid="{00000000-0005-0000-0000-000092130000}"/>
    <cellStyle name="Обычный 14 2 2 4 2 3" xfId="6872" xr:uid="{00000000-0005-0000-0000-000093130000}"/>
    <cellStyle name="Обычный 14 2 2 4 3" xfId="4375" xr:uid="{00000000-0005-0000-0000-000094130000}"/>
    <cellStyle name="Обычный 14 2 2 4 3 2" xfId="7359" xr:uid="{00000000-0005-0000-0000-000095130000}"/>
    <cellStyle name="Обычный 14 2 2 4 4" xfId="6386" xr:uid="{00000000-0005-0000-0000-000096130000}"/>
    <cellStyle name="Обычный 14 2 2 5" xfId="3602" xr:uid="{00000000-0005-0000-0000-000097130000}"/>
    <cellStyle name="Обычный 14 2 2 5 2" xfId="4618" xr:uid="{00000000-0005-0000-0000-000098130000}"/>
    <cellStyle name="Обычный 14 2 2 5 2 2" xfId="7602" xr:uid="{00000000-0005-0000-0000-000099130000}"/>
    <cellStyle name="Обычный 14 2 2 5 3" xfId="6629" xr:uid="{00000000-0005-0000-0000-00009A130000}"/>
    <cellStyle name="Обычный 14 2 2 6" xfId="4132" xr:uid="{00000000-0005-0000-0000-00009B130000}"/>
    <cellStyle name="Обычный 14 2 2 6 2" xfId="7116" xr:uid="{00000000-0005-0000-0000-00009C130000}"/>
    <cellStyle name="Обычный 14 2 2 7" xfId="6143" xr:uid="{00000000-0005-0000-0000-00009D130000}"/>
    <cellStyle name="Обычный 14 2 3" xfId="2872" xr:uid="{00000000-0005-0000-0000-00009E130000}"/>
    <cellStyle name="Обычный 14 2 3 2" xfId="3145" xr:uid="{00000000-0005-0000-0000-00009F130000}"/>
    <cellStyle name="Обычный 14 2 3 2 2" xfId="3442" xr:uid="{00000000-0005-0000-0000-0000A0130000}"/>
    <cellStyle name="Обычный 14 2 3 2 2 2" xfId="3984" xr:uid="{00000000-0005-0000-0000-0000A1130000}"/>
    <cellStyle name="Обычный 14 2 3 2 2 2 2" xfId="5000" xr:uid="{00000000-0005-0000-0000-0000A2130000}"/>
    <cellStyle name="Обычный 14 2 3 2 2 2 2 2" xfId="7984" xr:uid="{00000000-0005-0000-0000-0000A3130000}"/>
    <cellStyle name="Обычный 14 2 3 2 2 2 3" xfId="7011" xr:uid="{00000000-0005-0000-0000-0000A4130000}"/>
    <cellStyle name="Обычный 14 2 3 2 2 3" xfId="4514" xr:uid="{00000000-0005-0000-0000-0000A5130000}"/>
    <cellStyle name="Обычный 14 2 3 2 2 3 2" xfId="7498" xr:uid="{00000000-0005-0000-0000-0000A6130000}"/>
    <cellStyle name="Обычный 14 2 3 2 2 4" xfId="6525" xr:uid="{00000000-0005-0000-0000-0000A7130000}"/>
    <cellStyle name="Обычный 14 2 3 2 3" xfId="3741" xr:uid="{00000000-0005-0000-0000-0000A8130000}"/>
    <cellStyle name="Обычный 14 2 3 2 3 2" xfId="4757" xr:uid="{00000000-0005-0000-0000-0000A9130000}"/>
    <cellStyle name="Обычный 14 2 3 2 3 2 2" xfId="7741" xr:uid="{00000000-0005-0000-0000-0000AA130000}"/>
    <cellStyle name="Обычный 14 2 3 2 3 3" xfId="6768" xr:uid="{00000000-0005-0000-0000-0000AB130000}"/>
    <cellStyle name="Обычный 14 2 3 2 4" xfId="4271" xr:uid="{00000000-0005-0000-0000-0000AC130000}"/>
    <cellStyle name="Обычный 14 2 3 2 4 2" xfId="7255" xr:uid="{00000000-0005-0000-0000-0000AD130000}"/>
    <cellStyle name="Обычный 14 2 3 2 5" xfId="6282" xr:uid="{00000000-0005-0000-0000-0000AE130000}"/>
    <cellStyle name="Обычный 14 2 3 3" xfId="3334" xr:uid="{00000000-0005-0000-0000-0000AF130000}"/>
    <cellStyle name="Обычный 14 2 3 3 2" xfId="3876" xr:uid="{00000000-0005-0000-0000-0000B0130000}"/>
    <cellStyle name="Обычный 14 2 3 3 2 2" xfId="4892" xr:uid="{00000000-0005-0000-0000-0000B1130000}"/>
    <cellStyle name="Обычный 14 2 3 3 2 2 2" xfId="7876" xr:uid="{00000000-0005-0000-0000-0000B2130000}"/>
    <cellStyle name="Обычный 14 2 3 3 2 3" xfId="6903" xr:uid="{00000000-0005-0000-0000-0000B3130000}"/>
    <cellStyle name="Обычный 14 2 3 3 3" xfId="4406" xr:uid="{00000000-0005-0000-0000-0000B4130000}"/>
    <cellStyle name="Обычный 14 2 3 3 3 2" xfId="7390" xr:uid="{00000000-0005-0000-0000-0000B5130000}"/>
    <cellStyle name="Обычный 14 2 3 3 4" xfId="6417" xr:uid="{00000000-0005-0000-0000-0000B6130000}"/>
    <cellStyle name="Обычный 14 2 3 4" xfId="3633" xr:uid="{00000000-0005-0000-0000-0000B7130000}"/>
    <cellStyle name="Обычный 14 2 3 4 2" xfId="4649" xr:uid="{00000000-0005-0000-0000-0000B8130000}"/>
    <cellStyle name="Обычный 14 2 3 4 2 2" xfId="7633" xr:uid="{00000000-0005-0000-0000-0000B9130000}"/>
    <cellStyle name="Обычный 14 2 3 4 3" xfId="6660" xr:uid="{00000000-0005-0000-0000-0000BA130000}"/>
    <cellStyle name="Обычный 14 2 3 5" xfId="4163" xr:uid="{00000000-0005-0000-0000-0000BB130000}"/>
    <cellStyle name="Обычный 14 2 3 5 2" xfId="7147" xr:uid="{00000000-0005-0000-0000-0000BC130000}"/>
    <cellStyle name="Обычный 14 2 3 6" xfId="6174" xr:uid="{00000000-0005-0000-0000-0000BD130000}"/>
    <cellStyle name="Обычный 14 2 4" xfId="3091" xr:uid="{00000000-0005-0000-0000-0000BE130000}"/>
    <cellStyle name="Обычный 14 2 4 2" xfId="3388" xr:uid="{00000000-0005-0000-0000-0000BF130000}"/>
    <cellStyle name="Обычный 14 2 4 2 2" xfId="3930" xr:uid="{00000000-0005-0000-0000-0000C0130000}"/>
    <cellStyle name="Обычный 14 2 4 2 2 2" xfId="4946" xr:uid="{00000000-0005-0000-0000-0000C1130000}"/>
    <cellStyle name="Обычный 14 2 4 2 2 2 2" xfId="7930" xr:uid="{00000000-0005-0000-0000-0000C2130000}"/>
    <cellStyle name="Обычный 14 2 4 2 2 3" xfId="6957" xr:uid="{00000000-0005-0000-0000-0000C3130000}"/>
    <cellStyle name="Обычный 14 2 4 2 3" xfId="4460" xr:uid="{00000000-0005-0000-0000-0000C4130000}"/>
    <cellStyle name="Обычный 14 2 4 2 3 2" xfId="7444" xr:uid="{00000000-0005-0000-0000-0000C5130000}"/>
    <cellStyle name="Обычный 14 2 4 2 4" xfId="6471" xr:uid="{00000000-0005-0000-0000-0000C6130000}"/>
    <cellStyle name="Обычный 14 2 4 3" xfId="3687" xr:uid="{00000000-0005-0000-0000-0000C7130000}"/>
    <cellStyle name="Обычный 14 2 4 3 2" xfId="4703" xr:uid="{00000000-0005-0000-0000-0000C8130000}"/>
    <cellStyle name="Обычный 14 2 4 3 2 2" xfId="7687" xr:uid="{00000000-0005-0000-0000-0000C9130000}"/>
    <cellStyle name="Обычный 14 2 4 3 3" xfId="6714" xr:uid="{00000000-0005-0000-0000-0000CA130000}"/>
    <cellStyle name="Обычный 14 2 4 4" xfId="4217" xr:uid="{00000000-0005-0000-0000-0000CB130000}"/>
    <cellStyle name="Обычный 14 2 4 4 2" xfId="7201" xr:uid="{00000000-0005-0000-0000-0000CC130000}"/>
    <cellStyle name="Обычный 14 2 4 5" xfId="6228" xr:uid="{00000000-0005-0000-0000-0000CD130000}"/>
    <cellStyle name="Обычный 14 2 5" xfId="3213" xr:uid="{00000000-0005-0000-0000-0000CE130000}"/>
    <cellStyle name="Обычный 14 2 5 2" xfId="3492" xr:uid="{00000000-0005-0000-0000-0000CF130000}"/>
    <cellStyle name="Обычный 14 2 5 2 2" xfId="4034" xr:uid="{00000000-0005-0000-0000-0000D0130000}"/>
    <cellStyle name="Обычный 14 2 5 2 2 2" xfId="5050" xr:uid="{00000000-0005-0000-0000-0000D1130000}"/>
    <cellStyle name="Обычный 14 2 5 2 2 2 2" xfId="8034" xr:uid="{00000000-0005-0000-0000-0000D2130000}"/>
    <cellStyle name="Обычный 14 2 5 2 2 3" xfId="7061" xr:uid="{00000000-0005-0000-0000-0000D3130000}"/>
    <cellStyle name="Обычный 14 2 5 2 3" xfId="4564" xr:uid="{00000000-0005-0000-0000-0000D4130000}"/>
    <cellStyle name="Обычный 14 2 5 2 3 2" xfId="7548" xr:uid="{00000000-0005-0000-0000-0000D5130000}"/>
    <cellStyle name="Обычный 14 2 5 2 4" xfId="6575" xr:uid="{00000000-0005-0000-0000-0000D6130000}"/>
    <cellStyle name="Обычный 14 2 5 3" xfId="3791" xr:uid="{00000000-0005-0000-0000-0000D7130000}"/>
    <cellStyle name="Обычный 14 2 5 3 2" xfId="4807" xr:uid="{00000000-0005-0000-0000-0000D8130000}"/>
    <cellStyle name="Обычный 14 2 5 3 2 2" xfId="7791" xr:uid="{00000000-0005-0000-0000-0000D9130000}"/>
    <cellStyle name="Обычный 14 2 5 3 3" xfId="6818" xr:uid="{00000000-0005-0000-0000-0000DA130000}"/>
    <cellStyle name="Обычный 14 2 5 4" xfId="4321" xr:uid="{00000000-0005-0000-0000-0000DB130000}"/>
    <cellStyle name="Обычный 14 2 5 4 2" xfId="7305" xr:uid="{00000000-0005-0000-0000-0000DC130000}"/>
    <cellStyle name="Обычный 14 2 5 5" xfId="6332" xr:uid="{00000000-0005-0000-0000-0000DD130000}"/>
    <cellStyle name="Обычный 14 2 6" xfId="3280" xr:uid="{00000000-0005-0000-0000-0000DE130000}"/>
    <cellStyle name="Обычный 14 2 6 2" xfId="3822" xr:uid="{00000000-0005-0000-0000-0000DF130000}"/>
    <cellStyle name="Обычный 14 2 6 2 2" xfId="4838" xr:uid="{00000000-0005-0000-0000-0000E0130000}"/>
    <cellStyle name="Обычный 14 2 6 2 2 2" xfId="7822" xr:uid="{00000000-0005-0000-0000-0000E1130000}"/>
    <cellStyle name="Обычный 14 2 6 2 3" xfId="6849" xr:uid="{00000000-0005-0000-0000-0000E2130000}"/>
    <cellStyle name="Обычный 14 2 6 3" xfId="4352" xr:uid="{00000000-0005-0000-0000-0000E3130000}"/>
    <cellStyle name="Обычный 14 2 6 3 2" xfId="7336" xr:uid="{00000000-0005-0000-0000-0000E4130000}"/>
    <cellStyle name="Обычный 14 2 6 4" xfId="6363" xr:uid="{00000000-0005-0000-0000-0000E5130000}"/>
    <cellStyle name="Обычный 14 2 7" xfId="3579" xr:uid="{00000000-0005-0000-0000-0000E6130000}"/>
    <cellStyle name="Обычный 14 2 7 2" xfId="4595" xr:uid="{00000000-0005-0000-0000-0000E7130000}"/>
    <cellStyle name="Обычный 14 2 7 2 2" xfId="7579" xr:uid="{00000000-0005-0000-0000-0000E8130000}"/>
    <cellStyle name="Обычный 14 2 7 3" xfId="6606" xr:uid="{00000000-0005-0000-0000-0000E9130000}"/>
    <cellStyle name="Обычный 14 2 8" xfId="4109" xr:uid="{00000000-0005-0000-0000-0000EA130000}"/>
    <cellStyle name="Обычный 14 2 8 2" xfId="7093" xr:uid="{00000000-0005-0000-0000-0000EB130000}"/>
    <cellStyle name="Обычный 14 2 9" xfId="2335" xr:uid="{00000000-0005-0000-0000-0000EC130000}"/>
    <cellStyle name="Обычный 14 2 9 2" xfId="6120" xr:uid="{00000000-0005-0000-0000-0000ED130000}"/>
    <cellStyle name="Обычный 14 3" xfId="2378" xr:uid="{00000000-0005-0000-0000-0000EE130000}"/>
    <cellStyle name="Обычный 14 3 2" xfId="2700" xr:uid="{00000000-0005-0000-0000-0000EF130000}"/>
    <cellStyle name="Обычный 14 3 2 2" xfId="2903" xr:uid="{00000000-0005-0000-0000-0000F0130000}"/>
    <cellStyle name="Обычный 14 3 2 2 2" xfId="3169" xr:uid="{00000000-0005-0000-0000-0000F1130000}"/>
    <cellStyle name="Обычный 14 3 2 2 2 2" xfId="3466" xr:uid="{00000000-0005-0000-0000-0000F2130000}"/>
    <cellStyle name="Обычный 14 3 2 2 2 2 2" xfId="4008" xr:uid="{00000000-0005-0000-0000-0000F3130000}"/>
    <cellStyle name="Обычный 14 3 2 2 2 2 2 2" xfId="5024" xr:uid="{00000000-0005-0000-0000-0000F4130000}"/>
    <cellStyle name="Обычный 14 3 2 2 2 2 2 2 2" xfId="8008" xr:uid="{00000000-0005-0000-0000-0000F5130000}"/>
    <cellStyle name="Обычный 14 3 2 2 2 2 2 3" xfId="7035" xr:uid="{00000000-0005-0000-0000-0000F6130000}"/>
    <cellStyle name="Обычный 14 3 2 2 2 2 3" xfId="4538" xr:uid="{00000000-0005-0000-0000-0000F7130000}"/>
    <cellStyle name="Обычный 14 3 2 2 2 2 3 2" xfId="7522" xr:uid="{00000000-0005-0000-0000-0000F8130000}"/>
    <cellStyle name="Обычный 14 3 2 2 2 2 4" xfId="6549" xr:uid="{00000000-0005-0000-0000-0000F9130000}"/>
    <cellStyle name="Обычный 14 3 2 2 2 3" xfId="3765" xr:uid="{00000000-0005-0000-0000-0000FA130000}"/>
    <cellStyle name="Обычный 14 3 2 2 2 3 2" xfId="4781" xr:uid="{00000000-0005-0000-0000-0000FB130000}"/>
    <cellStyle name="Обычный 14 3 2 2 2 3 2 2" xfId="7765" xr:uid="{00000000-0005-0000-0000-0000FC130000}"/>
    <cellStyle name="Обычный 14 3 2 2 2 3 3" xfId="6792" xr:uid="{00000000-0005-0000-0000-0000FD130000}"/>
    <cellStyle name="Обычный 14 3 2 2 2 4" xfId="4295" xr:uid="{00000000-0005-0000-0000-0000FE130000}"/>
    <cellStyle name="Обычный 14 3 2 2 2 4 2" xfId="7279" xr:uid="{00000000-0005-0000-0000-0000FF130000}"/>
    <cellStyle name="Обычный 14 3 2 2 2 5" xfId="6306" xr:uid="{00000000-0005-0000-0000-000000140000}"/>
    <cellStyle name="Обычный 14 3 2 2 3" xfId="3358" xr:uid="{00000000-0005-0000-0000-000001140000}"/>
    <cellStyle name="Обычный 14 3 2 2 3 2" xfId="3900" xr:uid="{00000000-0005-0000-0000-000002140000}"/>
    <cellStyle name="Обычный 14 3 2 2 3 2 2" xfId="4916" xr:uid="{00000000-0005-0000-0000-000003140000}"/>
    <cellStyle name="Обычный 14 3 2 2 3 2 2 2" xfId="7900" xr:uid="{00000000-0005-0000-0000-000004140000}"/>
    <cellStyle name="Обычный 14 3 2 2 3 2 3" xfId="6927" xr:uid="{00000000-0005-0000-0000-000005140000}"/>
    <cellStyle name="Обычный 14 3 2 2 3 3" xfId="4430" xr:uid="{00000000-0005-0000-0000-000006140000}"/>
    <cellStyle name="Обычный 14 3 2 2 3 3 2" xfId="7414" xr:uid="{00000000-0005-0000-0000-000007140000}"/>
    <cellStyle name="Обычный 14 3 2 2 3 4" xfId="6441" xr:uid="{00000000-0005-0000-0000-000008140000}"/>
    <cellStyle name="Обычный 14 3 2 2 4" xfId="3657" xr:uid="{00000000-0005-0000-0000-000009140000}"/>
    <cellStyle name="Обычный 14 3 2 2 4 2" xfId="4673" xr:uid="{00000000-0005-0000-0000-00000A140000}"/>
    <cellStyle name="Обычный 14 3 2 2 4 2 2" xfId="7657" xr:uid="{00000000-0005-0000-0000-00000B140000}"/>
    <cellStyle name="Обычный 14 3 2 2 4 3" xfId="6684" xr:uid="{00000000-0005-0000-0000-00000C140000}"/>
    <cellStyle name="Обычный 14 3 2 2 5" xfId="4187" xr:uid="{00000000-0005-0000-0000-00000D140000}"/>
    <cellStyle name="Обычный 14 3 2 2 5 2" xfId="7171" xr:uid="{00000000-0005-0000-0000-00000E140000}"/>
    <cellStyle name="Обычный 14 3 2 2 6" xfId="6198" xr:uid="{00000000-0005-0000-0000-00000F140000}"/>
    <cellStyle name="Обычный 14 3 2 3" xfId="3115" xr:uid="{00000000-0005-0000-0000-000010140000}"/>
    <cellStyle name="Обычный 14 3 2 3 2" xfId="3412" xr:uid="{00000000-0005-0000-0000-000011140000}"/>
    <cellStyle name="Обычный 14 3 2 3 2 2" xfId="3954" xr:uid="{00000000-0005-0000-0000-000012140000}"/>
    <cellStyle name="Обычный 14 3 2 3 2 2 2" xfId="4970" xr:uid="{00000000-0005-0000-0000-000013140000}"/>
    <cellStyle name="Обычный 14 3 2 3 2 2 2 2" xfId="7954" xr:uid="{00000000-0005-0000-0000-000014140000}"/>
    <cellStyle name="Обычный 14 3 2 3 2 2 3" xfId="6981" xr:uid="{00000000-0005-0000-0000-000015140000}"/>
    <cellStyle name="Обычный 14 3 2 3 2 3" xfId="4484" xr:uid="{00000000-0005-0000-0000-000016140000}"/>
    <cellStyle name="Обычный 14 3 2 3 2 3 2" xfId="7468" xr:uid="{00000000-0005-0000-0000-000017140000}"/>
    <cellStyle name="Обычный 14 3 2 3 2 4" xfId="6495" xr:uid="{00000000-0005-0000-0000-000018140000}"/>
    <cellStyle name="Обычный 14 3 2 3 3" xfId="3711" xr:uid="{00000000-0005-0000-0000-000019140000}"/>
    <cellStyle name="Обычный 14 3 2 3 3 2" xfId="4727" xr:uid="{00000000-0005-0000-0000-00001A140000}"/>
    <cellStyle name="Обычный 14 3 2 3 3 2 2" xfId="7711" xr:uid="{00000000-0005-0000-0000-00001B140000}"/>
    <cellStyle name="Обычный 14 3 2 3 3 3" xfId="6738" xr:uid="{00000000-0005-0000-0000-00001C140000}"/>
    <cellStyle name="Обычный 14 3 2 3 4" xfId="4241" xr:uid="{00000000-0005-0000-0000-00001D140000}"/>
    <cellStyle name="Обычный 14 3 2 3 4 2" xfId="7225" xr:uid="{00000000-0005-0000-0000-00001E140000}"/>
    <cellStyle name="Обычный 14 3 2 3 5" xfId="6252" xr:uid="{00000000-0005-0000-0000-00001F140000}"/>
    <cellStyle name="Обычный 14 3 2 4" xfId="3304" xr:uid="{00000000-0005-0000-0000-000020140000}"/>
    <cellStyle name="Обычный 14 3 2 4 2" xfId="3846" xr:uid="{00000000-0005-0000-0000-000021140000}"/>
    <cellStyle name="Обычный 14 3 2 4 2 2" xfId="4862" xr:uid="{00000000-0005-0000-0000-000022140000}"/>
    <cellStyle name="Обычный 14 3 2 4 2 2 2" xfId="7846" xr:uid="{00000000-0005-0000-0000-000023140000}"/>
    <cellStyle name="Обычный 14 3 2 4 2 3" xfId="6873" xr:uid="{00000000-0005-0000-0000-000024140000}"/>
    <cellStyle name="Обычный 14 3 2 4 3" xfId="4376" xr:uid="{00000000-0005-0000-0000-000025140000}"/>
    <cellStyle name="Обычный 14 3 2 4 3 2" xfId="7360" xr:uid="{00000000-0005-0000-0000-000026140000}"/>
    <cellStyle name="Обычный 14 3 2 4 4" xfId="6387" xr:uid="{00000000-0005-0000-0000-000027140000}"/>
    <cellStyle name="Обычный 14 3 2 5" xfId="3603" xr:uid="{00000000-0005-0000-0000-000028140000}"/>
    <cellStyle name="Обычный 14 3 2 5 2" xfId="4619" xr:uid="{00000000-0005-0000-0000-000029140000}"/>
    <cellStyle name="Обычный 14 3 2 5 2 2" xfId="7603" xr:uid="{00000000-0005-0000-0000-00002A140000}"/>
    <cellStyle name="Обычный 14 3 2 5 3" xfId="6630" xr:uid="{00000000-0005-0000-0000-00002B140000}"/>
    <cellStyle name="Обычный 14 3 2 6" xfId="4133" xr:uid="{00000000-0005-0000-0000-00002C140000}"/>
    <cellStyle name="Обычный 14 3 2 6 2" xfId="7117" xr:uid="{00000000-0005-0000-0000-00002D140000}"/>
    <cellStyle name="Обычный 14 3 2 7" xfId="6144" xr:uid="{00000000-0005-0000-0000-00002E140000}"/>
    <cellStyle name="Обычный 14 3 3" xfId="2881" xr:uid="{00000000-0005-0000-0000-00002F140000}"/>
    <cellStyle name="Обычный 14 3 3 2" xfId="3154" xr:uid="{00000000-0005-0000-0000-000030140000}"/>
    <cellStyle name="Обычный 14 3 3 2 2" xfId="3451" xr:uid="{00000000-0005-0000-0000-000031140000}"/>
    <cellStyle name="Обычный 14 3 3 2 2 2" xfId="3993" xr:uid="{00000000-0005-0000-0000-000032140000}"/>
    <cellStyle name="Обычный 14 3 3 2 2 2 2" xfId="5009" xr:uid="{00000000-0005-0000-0000-000033140000}"/>
    <cellStyle name="Обычный 14 3 3 2 2 2 2 2" xfId="7993" xr:uid="{00000000-0005-0000-0000-000034140000}"/>
    <cellStyle name="Обычный 14 3 3 2 2 2 3" xfId="7020" xr:uid="{00000000-0005-0000-0000-000035140000}"/>
    <cellStyle name="Обычный 14 3 3 2 2 3" xfId="4523" xr:uid="{00000000-0005-0000-0000-000036140000}"/>
    <cellStyle name="Обычный 14 3 3 2 2 3 2" xfId="7507" xr:uid="{00000000-0005-0000-0000-000037140000}"/>
    <cellStyle name="Обычный 14 3 3 2 2 4" xfId="6534" xr:uid="{00000000-0005-0000-0000-000038140000}"/>
    <cellStyle name="Обычный 14 3 3 2 3" xfId="3750" xr:uid="{00000000-0005-0000-0000-000039140000}"/>
    <cellStyle name="Обычный 14 3 3 2 3 2" xfId="4766" xr:uid="{00000000-0005-0000-0000-00003A140000}"/>
    <cellStyle name="Обычный 14 3 3 2 3 2 2" xfId="7750" xr:uid="{00000000-0005-0000-0000-00003B140000}"/>
    <cellStyle name="Обычный 14 3 3 2 3 3" xfId="6777" xr:uid="{00000000-0005-0000-0000-00003C140000}"/>
    <cellStyle name="Обычный 14 3 3 2 4" xfId="4280" xr:uid="{00000000-0005-0000-0000-00003D140000}"/>
    <cellStyle name="Обычный 14 3 3 2 4 2" xfId="7264" xr:uid="{00000000-0005-0000-0000-00003E140000}"/>
    <cellStyle name="Обычный 14 3 3 2 5" xfId="6291" xr:uid="{00000000-0005-0000-0000-00003F140000}"/>
    <cellStyle name="Обычный 14 3 3 3" xfId="3343" xr:uid="{00000000-0005-0000-0000-000040140000}"/>
    <cellStyle name="Обычный 14 3 3 3 2" xfId="3885" xr:uid="{00000000-0005-0000-0000-000041140000}"/>
    <cellStyle name="Обычный 14 3 3 3 2 2" xfId="4901" xr:uid="{00000000-0005-0000-0000-000042140000}"/>
    <cellStyle name="Обычный 14 3 3 3 2 2 2" xfId="7885" xr:uid="{00000000-0005-0000-0000-000043140000}"/>
    <cellStyle name="Обычный 14 3 3 3 2 3" xfId="6912" xr:uid="{00000000-0005-0000-0000-000044140000}"/>
    <cellStyle name="Обычный 14 3 3 3 3" xfId="4415" xr:uid="{00000000-0005-0000-0000-000045140000}"/>
    <cellStyle name="Обычный 14 3 3 3 3 2" xfId="7399" xr:uid="{00000000-0005-0000-0000-000046140000}"/>
    <cellStyle name="Обычный 14 3 3 3 4" xfId="6426" xr:uid="{00000000-0005-0000-0000-000047140000}"/>
    <cellStyle name="Обычный 14 3 3 4" xfId="3642" xr:uid="{00000000-0005-0000-0000-000048140000}"/>
    <cellStyle name="Обычный 14 3 3 4 2" xfId="4658" xr:uid="{00000000-0005-0000-0000-000049140000}"/>
    <cellStyle name="Обычный 14 3 3 4 2 2" xfId="7642" xr:uid="{00000000-0005-0000-0000-00004A140000}"/>
    <cellStyle name="Обычный 14 3 3 4 3" xfId="6669" xr:uid="{00000000-0005-0000-0000-00004B140000}"/>
    <cellStyle name="Обычный 14 3 3 5" xfId="4172" xr:uid="{00000000-0005-0000-0000-00004C140000}"/>
    <cellStyle name="Обычный 14 3 3 5 2" xfId="7156" xr:uid="{00000000-0005-0000-0000-00004D140000}"/>
    <cellStyle name="Обычный 14 3 3 6" xfId="6183" xr:uid="{00000000-0005-0000-0000-00004E140000}"/>
    <cellStyle name="Обычный 14 3 4" xfId="3100" xr:uid="{00000000-0005-0000-0000-00004F140000}"/>
    <cellStyle name="Обычный 14 3 4 2" xfId="3397" xr:uid="{00000000-0005-0000-0000-000050140000}"/>
    <cellStyle name="Обычный 14 3 4 2 2" xfId="3939" xr:uid="{00000000-0005-0000-0000-000051140000}"/>
    <cellStyle name="Обычный 14 3 4 2 2 2" xfId="4955" xr:uid="{00000000-0005-0000-0000-000052140000}"/>
    <cellStyle name="Обычный 14 3 4 2 2 2 2" xfId="7939" xr:uid="{00000000-0005-0000-0000-000053140000}"/>
    <cellStyle name="Обычный 14 3 4 2 2 3" xfId="6966" xr:uid="{00000000-0005-0000-0000-000054140000}"/>
    <cellStyle name="Обычный 14 3 4 2 3" xfId="4469" xr:uid="{00000000-0005-0000-0000-000055140000}"/>
    <cellStyle name="Обычный 14 3 4 2 3 2" xfId="7453" xr:uid="{00000000-0005-0000-0000-000056140000}"/>
    <cellStyle name="Обычный 14 3 4 2 4" xfId="6480" xr:uid="{00000000-0005-0000-0000-000057140000}"/>
    <cellStyle name="Обычный 14 3 4 3" xfId="3696" xr:uid="{00000000-0005-0000-0000-000058140000}"/>
    <cellStyle name="Обычный 14 3 4 3 2" xfId="4712" xr:uid="{00000000-0005-0000-0000-000059140000}"/>
    <cellStyle name="Обычный 14 3 4 3 2 2" xfId="7696" xr:uid="{00000000-0005-0000-0000-00005A140000}"/>
    <cellStyle name="Обычный 14 3 4 3 3" xfId="6723" xr:uid="{00000000-0005-0000-0000-00005B140000}"/>
    <cellStyle name="Обычный 14 3 4 4" xfId="4226" xr:uid="{00000000-0005-0000-0000-00005C140000}"/>
    <cellStyle name="Обычный 14 3 4 4 2" xfId="7210" xr:uid="{00000000-0005-0000-0000-00005D140000}"/>
    <cellStyle name="Обычный 14 3 4 5" xfId="6237" xr:uid="{00000000-0005-0000-0000-00005E140000}"/>
    <cellStyle name="Обычный 14 3 5" xfId="3214" xr:uid="{00000000-0005-0000-0000-00005F140000}"/>
    <cellStyle name="Обычный 14 3 5 2" xfId="3493" xr:uid="{00000000-0005-0000-0000-000060140000}"/>
    <cellStyle name="Обычный 14 3 5 2 2" xfId="4035" xr:uid="{00000000-0005-0000-0000-000061140000}"/>
    <cellStyle name="Обычный 14 3 5 2 2 2" xfId="5051" xr:uid="{00000000-0005-0000-0000-000062140000}"/>
    <cellStyle name="Обычный 14 3 5 2 2 2 2" xfId="8035" xr:uid="{00000000-0005-0000-0000-000063140000}"/>
    <cellStyle name="Обычный 14 3 5 2 2 3" xfId="7062" xr:uid="{00000000-0005-0000-0000-000064140000}"/>
    <cellStyle name="Обычный 14 3 5 2 3" xfId="4565" xr:uid="{00000000-0005-0000-0000-000065140000}"/>
    <cellStyle name="Обычный 14 3 5 2 3 2" xfId="7549" xr:uid="{00000000-0005-0000-0000-000066140000}"/>
    <cellStyle name="Обычный 14 3 5 2 4" xfId="6576" xr:uid="{00000000-0005-0000-0000-000067140000}"/>
    <cellStyle name="Обычный 14 3 5 3" xfId="3792" xr:uid="{00000000-0005-0000-0000-000068140000}"/>
    <cellStyle name="Обычный 14 3 5 3 2" xfId="4808" xr:uid="{00000000-0005-0000-0000-000069140000}"/>
    <cellStyle name="Обычный 14 3 5 3 2 2" xfId="7792" xr:uid="{00000000-0005-0000-0000-00006A140000}"/>
    <cellStyle name="Обычный 14 3 5 3 3" xfId="6819" xr:uid="{00000000-0005-0000-0000-00006B140000}"/>
    <cellStyle name="Обычный 14 3 5 4" xfId="4322" xr:uid="{00000000-0005-0000-0000-00006C140000}"/>
    <cellStyle name="Обычный 14 3 5 4 2" xfId="7306" xr:uid="{00000000-0005-0000-0000-00006D140000}"/>
    <cellStyle name="Обычный 14 3 5 5" xfId="6333" xr:uid="{00000000-0005-0000-0000-00006E140000}"/>
    <cellStyle name="Обычный 14 3 6" xfId="3289" xr:uid="{00000000-0005-0000-0000-00006F140000}"/>
    <cellStyle name="Обычный 14 3 6 2" xfId="3831" xr:uid="{00000000-0005-0000-0000-000070140000}"/>
    <cellStyle name="Обычный 14 3 6 2 2" xfId="4847" xr:uid="{00000000-0005-0000-0000-000071140000}"/>
    <cellStyle name="Обычный 14 3 6 2 2 2" xfId="7831" xr:uid="{00000000-0005-0000-0000-000072140000}"/>
    <cellStyle name="Обычный 14 3 6 2 3" xfId="6858" xr:uid="{00000000-0005-0000-0000-000073140000}"/>
    <cellStyle name="Обычный 14 3 6 3" xfId="4361" xr:uid="{00000000-0005-0000-0000-000074140000}"/>
    <cellStyle name="Обычный 14 3 6 3 2" xfId="7345" xr:uid="{00000000-0005-0000-0000-000075140000}"/>
    <cellStyle name="Обычный 14 3 6 4" xfId="6372" xr:uid="{00000000-0005-0000-0000-000076140000}"/>
    <cellStyle name="Обычный 14 3 7" xfId="3588" xr:uid="{00000000-0005-0000-0000-000077140000}"/>
    <cellStyle name="Обычный 14 3 7 2" xfId="4604" xr:uid="{00000000-0005-0000-0000-000078140000}"/>
    <cellStyle name="Обычный 14 3 7 2 2" xfId="7588" xr:uid="{00000000-0005-0000-0000-000079140000}"/>
    <cellStyle name="Обычный 14 3 7 3" xfId="6615" xr:uid="{00000000-0005-0000-0000-00007A140000}"/>
    <cellStyle name="Обычный 14 3 8" xfId="4118" xr:uid="{00000000-0005-0000-0000-00007B140000}"/>
    <cellStyle name="Обычный 14 3 8 2" xfId="7102" xr:uid="{00000000-0005-0000-0000-00007C140000}"/>
    <cellStyle name="Обычный 14 3 9" xfId="6129" xr:uid="{00000000-0005-0000-0000-00007D140000}"/>
    <cellStyle name="Обычный 14 4" xfId="2698" xr:uid="{00000000-0005-0000-0000-00007E140000}"/>
    <cellStyle name="Обычный 14 4 2" xfId="2901" xr:uid="{00000000-0005-0000-0000-00007F140000}"/>
    <cellStyle name="Обычный 14 4 2 2" xfId="3167" xr:uid="{00000000-0005-0000-0000-000080140000}"/>
    <cellStyle name="Обычный 14 4 2 2 2" xfId="3464" xr:uid="{00000000-0005-0000-0000-000081140000}"/>
    <cellStyle name="Обычный 14 4 2 2 2 2" xfId="4006" xr:uid="{00000000-0005-0000-0000-000082140000}"/>
    <cellStyle name="Обычный 14 4 2 2 2 2 2" xfId="5022" xr:uid="{00000000-0005-0000-0000-000083140000}"/>
    <cellStyle name="Обычный 14 4 2 2 2 2 2 2" xfId="8006" xr:uid="{00000000-0005-0000-0000-000084140000}"/>
    <cellStyle name="Обычный 14 4 2 2 2 2 3" xfId="7033" xr:uid="{00000000-0005-0000-0000-000085140000}"/>
    <cellStyle name="Обычный 14 4 2 2 2 3" xfId="4536" xr:uid="{00000000-0005-0000-0000-000086140000}"/>
    <cellStyle name="Обычный 14 4 2 2 2 3 2" xfId="7520" xr:uid="{00000000-0005-0000-0000-000087140000}"/>
    <cellStyle name="Обычный 14 4 2 2 2 4" xfId="6547" xr:uid="{00000000-0005-0000-0000-000088140000}"/>
    <cellStyle name="Обычный 14 4 2 2 3" xfId="3763" xr:uid="{00000000-0005-0000-0000-000089140000}"/>
    <cellStyle name="Обычный 14 4 2 2 3 2" xfId="4779" xr:uid="{00000000-0005-0000-0000-00008A140000}"/>
    <cellStyle name="Обычный 14 4 2 2 3 2 2" xfId="7763" xr:uid="{00000000-0005-0000-0000-00008B140000}"/>
    <cellStyle name="Обычный 14 4 2 2 3 3" xfId="6790" xr:uid="{00000000-0005-0000-0000-00008C140000}"/>
    <cellStyle name="Обычный 14 4 2 2 4" xfId="4293" xr:uid="{00000000-0005-0000-0000-00008D140000}"/>
    <cellStyle name="Обычный 14 4 2 2 4 2" xfId="7277" xr:uid="{00000000-0005-0000-0000-00008E140000}"/>
    <cellStyle name="Обычный 14 4 2 2 5" xfId="6304" xr:uid="{00000000-0005-0000-0000-00008F140000}"/>
    <cellStyle name="Обычный 14 4 2 3" xfId="3356" xr:uid="{00000000-0005-0000-0000-000090140000}"/>
    <cellStyle name="Обычный 14 4 2 3 2" xfId="3898" xr:uid="{00000000-0005-0000-0000-000091140000}"/>
    <cellStyle name="Обычный 14 4 2 3 2 2" xfId="4914" xr:uid="{00000000-0005-0000-0000-000092140000}"/>
    <cellStyle name="Обычный 14 4 2 3 2 2 2" xfId="7898" xr:uid="{00000000-0005-0000-0000-000093140000}"/>
    <cellStyle name="Обычный 14 4 2 3 2 3" xfId="6925" xr:uid="{00000000-0005-0000-0000-000094140000}"/>
    <cellStyle name="Обычный 14 4 2 3 3" xfId="4428" xr:uid="{00000000-0005-0000-0000-000095140000}"/>
    <cellStyle name="Обычный 14 4 2 3 3 2" xfId="7412" xr:uid="{00000000-0005-0000-0000-000096140000}"/>
    <cellStyle name="Обычный 14 4 2 3 4" xfId="6439" xr:uid="{00000000-0005-0000-0000-000097140000}"/>
    <cellStyle name="Обычный 14 4 2 4" xfId="3655" xr:uid="{00000000-0005-0000-0000-000098140000}"/>
    <cellStyle name="Обычный 14 4 2 4 2" xfId="4671" xr:uid="{00000000-0005-0000-0000-000099140000}"/>
    <cellStyle name="Обычный 14 4 2 4 2 2" xfId="7655" xr:uid="{00000000-0005-0000-0000-00009A140000}"/>
    <cellStyle name="Обычный 14 4 2 4 3" xfId="6682" xr:uid="{00000000-0005-0000-0000-00009B140000}"/>
    <cellStyle name="Обычный 14 4 2 5" xfId="4185" xr:uid="{00000000-0005-0000-0000-00009C140000}"/>
    <cellStyle name="Обычный 14 4 2 5 2" xfId="7169" xr:uid="{00000000-0005-0000-0000-00009D140000}"/>
    <cellStyle name="Обычный 14 4 2 6" xfId="6196" xr:uid="{00000000-0005-0000-0000-00009E140000}"/>
    <cellStyle name="Обычный 14 4 3" xfId="3113" xr:uid="{00000000-0005-0000-0000-00009F140000}"/>
    <cellStyle name="Обычный 14 4 3 2" xfId="3410" xr:uid="{00000000-0005-0000-0000-0000A0140000}"/>
    <cellStyle name="Обычный 14 4 3 2 2" xfId="3952" xr:uid="{00000000-0005-0000-0000-0000A1140000}"/>
    <cellStyle name="Обычный 14 4 3 2 2 2" xfId="4968" xr:uid="{00000000-0005-0000-0000-0000A2140000}"/>
    <cellStyle name="Обычный 14 4 3 2 2 2 2" xfId="7952" xr:uid="{00000000-0005-0000-0000-0000A3140000}"/>
    <cellStyle name="Обычный 14 4 3 2 2 3" xfId="6979" xr:uid="{00000000-0005-0000-0000-0000A4140000}"/>
    <cellStyle name="Обычный 14 4 3 2 3" xfId="4482" xr:uid="{00000000-0005-0000-0000-0000A5140000}"/>
    <cellStyle name="Обычный 14 4 3 2 3 2" xfId="7466" xr:uid="{00000000-0005-0000-0000-0000A6140000}"/>
    <cellStyle name="Обычный 14 4 3 2 4" xfId="6493" xr:uid="{00000000-0005-0000-0000-0000A7140000}"/>
    <cellStyle name="Обычный 14 4 3 3" xfId="3709" xr:uid="{00000000-0005-0000-0000-0000A8140000}"/>
    <cellStyle name="Обычный 14 4 3 3 2" xfId="4725" xr:uid="{00000000-0005-0000-0000-0000A9140000}"/>
    <cellStyle name="Обычный 14 4 3 3 2 2" xfId="7709" xr:uid="{00000000-0005-0000-0000-0000AA140000}"/>
    <cellStyle name="Обычный 14 4 3 3 3" xfId="6736" xr:uid="{00000000-0005-0000-0000-0000AB140000}"/>
    <cellStyle name="Обычный 14 4 3 4" xfId="4239" xr:uid="{00000000-0005-0000-0000-0000AC140000}"/>
    <cellStyle name="Обычный 14 4 3 4 2" xfId="7223" xr:uid="{00000000-0005-0000-0000-0000AD140000}"/>
    <cellStyle name="Обычный 14 4 3 5" xfId="6250" xr:uid="{00000000-0005-0000-0000-0000AE140000}"/>
    <cellStyle name="Обычный 14 4 4" xfId="3302" xr:uid="{00000000-0005-0000-0000-0000AF140000}"/>
    <cellStyle name="Обычный 14 4 4 2" xfId="3844" xr:uid="{00000000-0005-0000-0000-0000B0140000}"/>
    <cellStyle name="Обычный 14 4 4 2 2" xfId="4860" xr:uid="{00000000-0005-0000-0000-0000B1140000}"/>
    <cellStyle name="Обычный 14 4 4 2 2 2" xfId="7844" xr:uid="{00000000-0005-0000-0000-0000B2140000}"/>
    <cellStyle name="Обычный 14 4 4 2 3" xfId="6871" xr:uid="{00000000-0005-0000-0000-0000B3140000}"/>
    <cellStyle name="Обычный 14 4 4 3" xfId="4374" xr:uid="{00000000-0005-0000-0000-0000B4140000}"/>
    <cellStyle name="Обычный 14 4 4 3 2" xfId="7358" xr:uid="{00000000-0005-0000-0000-0000B5140000}"/>
    <cellStyle name="Обычный 14 4 4 4" xfId="6385" xr:uid="{00000000-0005-0000-0000-0000B6140000}"/>
    <cellStyle name="Обычный 14 4 5" xfId="3601" xr:uid="{00000000-0005-0000-0000-0000B7140000}"/>
    <cellStyle name="Обычный 14 4 5 2" xfId="4617" xr:uid="{00000000-0005-0000-0000-0000B8140000}"/>
    <cellStyle name="Обычный 14 4 5 2 2" xfId="7601" xr:uid="{00000000-0005-0000-0000-0000B9140000}"/>
    <cellStyle name="Обычный 14 4 5 3" xfId="6628" xr:uid="{00000000-0005-0000-0000-0000BA140000}"/>
    <cellStyle name="Обычный 14 4 6" xfId="4131" xr:uid="{00000000-0005-0000-0000-0000BB140000}"/>
    <cellStyle name="Обычный 14 4 6 2" xfId="7115" xr:uid="{00000000-0005-0000-0000-0000BC140000}"/>
    <cellStyle name="Обычный 14 4 7" xfId="6142" xr:uid="{00000000-0005-0000-0000-0000BD140000}"/>
    <cellStyle name="Обычный 14 5" xfId="2847" xr:uid="{00000000-0005-0000-0000-0000BE140000}"/>
    <cellStyle name="Обычный 14 5 2" xfId="3137" xr:uid="{00000000-0005-0000-0000-0000BF140000}"/>
    <cellStyle name="Обычный 14 5 2 2" xfId="3434" xr:uid="{00000000-0005-0000-0000-0000C0140000}"/>
    <cellStyle name="Обычный 14 5 2 2 2" xfId="3976" xr:uid="{00000000-0005-0000-0000-0000C1140000}"/>
    <cellStyle name="Обычный 14 5 2 2 2 2" xfId="4992" xr:uid="{00000000-0005-0000-0000-0000C2140000}"/>
    <cellStyle name="Обычный 14 5 2 2 2 2 2" xfId="7976" xr:uid="{00000000-0005-0000-0000-0000C3140000}"/>
    <cellStyle name="Обычный 14 5 2 2 2 3" xfId="7003" xr:uid="{00000000-0005-0000-0000-0000C4140000}"/>
    <cellStyle name="Обычный 14 5 2 2 3" xfId="4506" xr:uid="{00000000-0005-0000-0000-0000C5140000}"/>
    <cellStyle name="Обычный 14 5 2 2 3 2" xfId="7490" xr:uid="{00000000-0005-0000-0000-0000C6140000}"/>
    <cellStyle name="Обычный 14 5 2 2 4" xfId="6517" xr:uid="{00000000-0005-0000-0000-0000C7140000}"/>
    <cellStyle name="Обычный 14 5 2 3" xfId="3733" xr:uid="{00000000-0005-0000-0000-0000C8140000}"/>
    <cellStyle name="Обычный 14 5 2 3 2" xfId="4749" xr:uid="{00000000-0005-0000-0000-0000C9140000}"/>
    <cellStyle name="Обычный 14 5 2 3 2 2" xfId="7733" xr:uid="{00000000-0005-0000-0000-0000CA140000}"/>
    <cellStyle name="Обычный 14 5 2 3 3" xfId="6760" xr:uid="{00000000-0005-0000-0000-0000CB140000}"/>
    <cellStyle name="Обычный 14 5 2 4" xfId="4263" xr:uid="{00000000-0005-0000-0000-0000CC140000}"/>
    <cellStyle name="Обычный 14 5 2 4 2" xfId="7247" xr:uid="{00000000-0005-0000-0000-0000CD140000}"/>
    <cellStyle name="Обычный 14 5 2 5" xfId="6274" xr:uid="{00000000-0005-0000-0000-0000CE140000}"/>
    <cellStyle name="Обычный 14 5 3" xfId="3326" xr:uid="{00000000-0005-0000-0000-0000CF140000}"/>
    <cellStyle name="Обычный 14 5 3 2" xfId="3868" xr:uid="{00000000-0005-0000-0000-0000D0140000}"/>
    <cellStyle name="Обычный 14 5 3 2 2" xfId="4884" xr:uid="{00000000-0005-0000-0000-0000D1140000}"/>
    <cellStyle name="Обычный 14 5 3 2 2 2" xfId="7868" xr:uid="{00000000-0005-0000-0000-0000D2140000}"/>
    <cellStyle name="Обычный 14 5 3 2 3" xfId="6895" xr:uid="{00000000-0005-0000-0000-0000D3140000}"/>
    <cellStyle name="Обычный 14 5 3 3" xfId="4398" xr:uid="{00000000-0005-0000-0000-0000D4140000}"/>
    <cellStyle name="Обычный 14 5 3 3 2" xfId="7382" xr:uid="{00000000-0005-0000-0000-0000D5140000}"/>
    <cellStyle name="Обычный 14 5 3 4" xfId="6409" xr:uid="{00000000-0005-0000-0000-0000D6140000}"/>
    <cellStyle name="Обычный 14 5 4" xfId="3625" xr:uid="{00000000-0005-0000-0000-0000D7140000}"/>
    <cellStyle name="Обычный 14 5 4 2" xfId="4641" xr:uid="{00000000-0005-0000-0000-0000D8140000}"/>
    <cellStyle name="Обычный 14 5 4 2 2" xfId="7625" xr:uid="{00000000-0005-0000-0000-0000D9140000}"/>
    <cellStyle name="Обычный 14 5 4 3" xfId="6652" xr:uid="{00000000-0005-0000-0000-0000DA140000}"/>
    <cellStyle name="Обычный 14 5 5" xfId="4155" xr:uid="{00000000-0005-0000-0000-0000DB140000}"/>
    <cellStyle name="Обычный 14 5 5 2" xfId="7139" xr:uid="{00000000-0005-0000-0000-0000DC140000}"/>
    <cellStyle name="Обычный 14 5 6" xfId="6166" xr:uid="{00000000-0005-0000-0000-0000DD140000}"/>
    <cellStyle name="Обычный 14 6" xfId="3083" xr:uid="{00000000-0005-0000-0000-0000DE140000}"/>
    <cellStyle name="Обычный 14 6 2" xfId="3380" xr:uid="{00000000-0005-0000-0000-0000DF140000}"/>
    <cellStyle name="Обычный 14 6 2 2" xfId="3922" xr:uid="{00000000-0005-0000-0000-0000E0140000}"/>
    <cellStyle name="Обычный 14 6 2 2 2" xfId="4938" xr:uid="{00000000-0005-0000-0000-0000E1140000}"/>
    <cellStyle name="Обычный 14 6 2 2 2 2" xfId="7922" xr:uid="{00000000-0005-0000-0000-0000E2140000}"/>
    <cellStyle name="Обычный 14 6 2 2 3" xfId="6949" xr:uid="{00000000-0005-0000-0000-0000E3140000}"/>
    <cellStyle name="Обычный 14 6 2 3" xfId="4452" xr:uid="{00000000-0005-0000-0000-0000E4140000}"/>
    <cellStyle name="Обычный 14 6 2 3 2" xfId="7436" xr:uid="{00000000-0005-0000-0000-0000E5140000}"/>
    <cellStyle name="Обычный 14 6 2 4" xfId="6463" xr:uid="{00000000-0005-0000-0000-0000E6140000}"/>
    <cellStyle name="Обычный 14 6 3" xfId="3679" xr:uid="{00000000-0005-0000-0000-0000E7140000}"/>
    <cellStyle name="Обычный 14 6 3 2" xfId="4695" xr:uid="{00000000-0005-0000-0000-0000E8140000}"/>
    <cellStyle name="Обычный 14 6 3 2 2" xfId="7679" xr:uid="{00000000-0005-0000-0000-0000E9140000}"/>
    <cellStyle name="Обычный 14 6 3 3" xfId="6706" xr:uid="{00000000-0005-0000-0000-0000EA140000}"/>
    <cellStyle name="Обычный 14 6 4" xfId="4209" xr:uid="{00000000-0005-0000-0000-0000EB140000}"/>
    <cellStyle name="Обычный 14 6 4 2" xfId="7193" xr:uid="{00000000-0005-0000-0000-0000EC140000}"/>
    <cellStyle name="Обычный 14 6 5" xfId="6220" xr:uid="{00000000-0005-0000-0000-0000ED140000}"/>
    <cellStyle name="Обычный 14 7" xfId="3212" xr:uid="{00000000-0005-0000-0000-0000EE140000}"/>
    <cellStyle name="Обычный 14 7 2" xfId="3491" xr:uid="{00000000-0005-0000-0000-0000EF140000}"/>
    <cellStyle name="Обычный 14 7 2 2" xfId="4033" xr:uid="{00000000-0005-0000-0000-0000F0140000}"/>
    <cellStyle name="Обычный 14 7 2 2 2" xfId="5049" xr:uid="{00000000-0005-0000-0000-0000F1140000}"/>
    <cellStyle name="Обычный 14 7 2 2 2 2" xfId="8033" xr:uid="{00000000-0005-0000-0000-0000F2140000}"/>
    <cellStyle name="Обычный 14 7 2 2 3" xfId="7060" xr:uid="{00000000-0005-0000-0000-0000F3140000}"/>
    <cellStyle name="Обычный 14 7 2 3" xfId="4563" xr:uid="{00000000-0005-0000-0000-0000F4140000}"/>
    <cellStyle name="Обычный 14 7 2 3 2" xfId="7547" xr:uid="{00000000-0005-0000-0000-0000F5140000}"/>
    <cellStyle name="Обычный 14 7 2 4" xfId="6574" xr:uid="{00000000-0005-0000-0000-0000F6140000}"/>
    <cellStyle name="Обычный 14 7 3" xfId="3790" xr:uid="{00000000-0005-0000-0000-0000F7140000}"/>
    <cellStyle name="Обычный 14 7 3 2" xfId="4806" xr:uid="{00000000-0005-0000-0000-0000F8140000}"/>
    <cellStyle name="Обычный 14 7 3 2 2" xfId="7790" xr:uid="{00000000-0005-0000-0000-0000F9140000}"/>
    <cellStyle name="Обычный 14 7 3 3" xfId="6817" xr:uid="{00000000-0005-0000-0000-0000FA140000}"/>
    <cellStyle name="Обычный 14 7 4" xfId="4320" xr:uid="{00000000-0005-0000-0000-0000FB140000}"/>
    <cellStyle name="Обычный 14 7 4 2" xfId="7304" xr:uid="{00000000-0005-0000-0000-0000FC140000}"/>
    <cellStyle name="Обычный 14 7 5" xfId="6331" xr:uid="{00000000-0005-0000-0000-0000FD140000}"/>
    <cellStyle name="Обычный 14 8" xfId="3272" xr:uid="{00000000-0005-0000-0000-0000FE140000}"/>
    <cellStyle name="Обычный 14 8 2" xfId="3814" xr:uid="{00000000-0005-0000-0000-0000FF140000}"/>
    <cellStyle name="Обычный 14 8 2 2" xfId="4830" xr:uid="{00000000-0005-0000-0000-000000150000}"/>
    <cellStyle name="Обычный 14 8 2 2 2" xfId="7814" xr:uid="{00000000-0005-0000-0000-000001150000}"/>
    <cellStyle name="Обычный 14 8 2 3" xfId="6841" xr:uid="{00000000-0005-0000-0000-000002150000}"/>
    <cellStyle name="Обычный 14 8 3" xfId="4344" xr:uid="{00000000-0005-0000-0000-000003150000}"/>
    <cellStyle name="Обычный 14 8 3 2" xfId="7328" xr:uid="{00000000-0005-0000-0000-000004150000}"/>
    <cellStyle name="Обычный 14 8 4" xfId="6355" xr:uid="{00000000-0005-0000-0000-000005150000}"/>
    <cellStyle name="Обычный 14 9" xfId="3571" xr:uid="{00000000-0005-0000-0000-000006150000}"/>
    <cellStyle name="Обычный 14 9 2" xfId="4587" xr:uid="{00000000-0005-0000-0000-000007150000}"/>
    <cellStyle name="Обычный 14 9 2 2" xfId="7571" xr:uid="{00000000-0005-0000-0000-000008150000}"/>
    <cellStyle name="Обычный 14 9 3" xfId="6598" xr:uid="{00000000-0005-0000-0000-000009150000}"/>
    <cellStyle name="Обычный 15" xfId="1569" xr:uid="{00000000-0005-0000-0000-00000A150000}"/>
    <cellStyle name="Обычный 15 10" xfId="6102" xr:uid="{00000000-0005-0000-0000-00000B150000}"/>
    <cellStyle name="Обычный 15 11" xfId="8696" xr:uid="{00000000-0005-0000-0000-00000C150000}"/>
    <cellStyle name="Обычный 15 2" xfId="2336" xr:uid="{00000000-0005-0000-0000-00000D150000}"/>
    <cellStyle name="Обычный 15 3" xfId="2701" xr:uid="{00000000-0005-0000-0000-00000E150000}"/>
    <cellStyle name="Обычный 15 3 2" xfId="2904" xr:uid="{00000000-0005-0000-0000-00000F150000}"/>
    <cellStyle name="Обычный 15 3 2 2" xfId="3170" xr:uid="{00000000-0005-0000-0000-000010150000}"/>
    <cellStyle name="Обычный 15 3 2 2 2" xfId="3467" xr:uid="{00000000-0005-0000-0000-000011150000}"/>
    <cellStyle name="Обычный 15 3 2 2 2 2" xfId="4009" xr:uid="{00000000-0005-0000-0000-000012150000}"/>
    <cellStyle name="Обычный 15 3 2 2 2 2 2" xfId="5025" xr:uid="{00000000-0005-0000-0000-000013150000}"/>
    <cellStyle name="Обычный 15 3 2 2 2 2 2 2" xfId="8009" xr:uid="{00000000-0005-0000-0000-000014150000}"/>
    <cellStyle name="Обычный 15 3 2 2 2 2 3" xfId="7036" xr:uid="{00000000-0005-0000-0000-000015150000}"/>
    <cellStyle name="Обычный 15 3 2 2 2 3" xfId="4539" xr:uid="{00000000-0005-0000-0000-000016150000}"/>
    <cellStyle name="Обычный 15 3 2 2 2 3 2" xfId="7523" xr:uid="{00000000-0005-0000-0000-000017150000}"/>
    <cellStyle name="Обычный 15 3 2 2 2 4" xfId="6550" xr:uid="{00000000-0005-0000-0000-000018150000}"/>
    <cellStyle name="Обычный 15 3 2 2 3" xfId="3766" xr:uid="{00000000-0005-0000-0000-000019150000}"/>
    <cellStyle name="Обычный 15 3 2 2 3 2" xfId="4782" xr:uid="{00000000-0005-0000-0000-00001A150000}"/>
    <cellStyle name="Обычный 15 3 2 2 3 2 2" xfId="7766" xr:uid="{00000000-0005-0000-0000-00001B150000}"/>
    <cellStyle name="Обычный 15 3 2 2 3 3" xfId="6793" xr:uid="{00000000-0005-0000-0000-00001C150000}"/>
    <cellStyle name="Обычный 15 3 2 2 4" xfId="4296" xr:uid="{00000000-0005-0000-0000-00001D150000}"/>
    <cellStyle name="Обычный 15 3 2 2 4 2" xfId="7280" xr:uid="{00000000-0005-0000-0000-00001E150000}"/>
    <cellStyle name="Обычный 15 3 2 2 5" xfId="6307" xr:uid="{00000000-0005-0000-0000-00001F150000}"/>
    <cellStyle name="Обычный 15 3 2 3" xfId="3359" xr:uid="{00000000-0005-0000-0000-000020150000}"/>
    <cellStyle name="Обычный 15 3 2 3 2" xfId="3901" xr:uid="{00000000-0005-0000-0000-000021150000}"/>
    <cellStyle name="Обычный 15 3 2 3 2 2" xfId="4917" xr:uid="{00000000-0005-0000-0000-000022150000}"/>
    <cellStyle name="Обычный 15 3 2 3 2 2 2" xfId="7901" xr:uid="{00000000-0005-0000-0000-000023150000}"/>
    <cellStyle name="Обычный 15 3 2 3 2 3" xfId="6928" xr:uid="{00000000-0005-0000-0000-000024150000}"/>
    <cellStyle name="Обычный 15 3 2 3 3" xfId="4431" xr:uid="{00000000-0005-0000-0000-000025150000}"/>
    <cellStyle name="Обычный 15 3 2 3 3 2" xfId="7415" xr:uid="{00000000-0005-0000-0000-000026150000}"/>
    <cellStyle name="Обычный 15 3 2 3 4" xfId="6442" xr:uid="{00000000-0005-0000-0000-000027150000}"/>
    <cellStyle name="Обычный 15 3 2 4" xfId="3658" xr:uid="{00000000-0005-0000-0000-000028150000}"/>
    <cellStyle name="Обычный 15 3 2 4 2" xfId="4674" xr:uid="{00000000-0005-0000-0000-000029150000}"/>
    <cellStyle name="Обычный 15 3 2 4 2 2" xfId="7658" xr:uid="{00000000-0005-0000-0000-00002A150000}"/>
    <cellStyle name="Обычный 15 3 2 4 3" xfId="6685" xr:uid="{00000000-0005-0000-0000-00002B150000}"/>
    <cellStyle name="Обычный 15 3 2 5" xfId="4188" xr:uid="{00000000-0005-0000-0000-00002C150000}"/>
    <cellStyle name="Обычный 15 3 2 5 2" xfId="7172" xr:uid="{00000000-0005-0000-0000-00002D150000}"/>
    <cellStyle name="Обычный 15 3 2 6" xfId="6199" xr:uid="{00000000-0005-0000-0000-00002E150000}"/>
    <cellStyle name="Обычный 15 3 3" xfId="3116" xr:uid="{00000000-0005-0000-0000-00002F150000}"/>
    <cellStyle name="Обычный 15 3 3 2" xfId="3413" xr:uid="{00000000-0005-0000-0000-000030150000}"/>
    <cellStyle name="Обычный 15 3 3 2 2" xfId="3955" xr:uid="{00000000-0005-0000-0000-000031150000}"/>
    <cellStyle name="Обычный 15 3 3 2 2 2" xfId="4971" xr:uid="{00000000-0005-0000-0000-000032150000}"/>
    <cellStyle name="Обычный 15 3 3 2 2 2 2" xfId="7955" xr:uid="{00000000-0005-0000-0000-000033150000}"/>
    <cellStyle name="Обычный 15 3 3 2 2 3" xfId="6982" xr:uid="{00000000-0005-0000-0000-000034150000}"/>
    <cellStyle name="Обычный 15 3 3 2 3" xfId="4485" xr:uid="{00000000-0005-0000-0000-000035150000}"/>
    <cellStyle name="Обычный 15 3 3 2 3 2" xfId="7469" xr:uid="{00000000-0005-0000-0000-000036150000}"/>
    <cellStyle name="Обычный 15 3 3 2 4" xfId="6496" xr:uid="{00000000-0005-0000-0000-000037150000}"/>
    <cellStyle name="Обычный 15 3 3 3" xfId="3712" xr:uid="{00000000-0005-0000-0000-000038150000}"/>
    <cellStyle name="Обычный 15 3 3 3 2" xfId="4728" xr:uid="{00000000-0005-0000-0000-000039150000}"/>
    <cellStyle name="Обычный 15 3 3 3 2 2" xfId="7712" xr:uid="{00000000-0005-0000-0000-00003A150000}"/>
    <cellStyle name="Обычный 15 3 3 3 3" xfId="6739" xr:uid="{00000000-0005-0000-0000-00003B150000}"/>
    <cellStyle name="Обычный 15 3 3 4" xfId="4242" xr:uid="{00000000-0005-0000-0000-00003C150000}"/>
    <cellStyle name="Обычный 15 3 3 4 2" xfId="7226" xr:uid="{00000000-0005-0000-0000-00003D150000}"/>
    <cellStyle name="Обычный 15 3 3 5" xfId="6253" xr:uid="{00000000-0005-0000-0000-00003E150000}"/>
    <cellStyle name="Обычный 15 3 4" xfId="3215" xr:uid="{00000000-0005-0000-0000-00003F150000}"/>
    <cellStyle name="Обычный 15 3 4 2" xfId="3494" xr:uid="{00000000-0005-0000-0000-000040150000}"/>
    <cellStyle name="Обычный 15 3 4 2 2" xfId="4036" xr:uid="{00000000-0005-0000-0000-000041150000}"/>
    <cellStyle name="Обычный 15 3 4 2 2 2" xfId="5052" xr:uid="{00000000-0005-0000-0000-000042150000}"/>
    <cellStyle name="Обычный 15 3 4 2 2 2 2" xfId="8036" xr:uid="{00000000-0005-0000-0000-000043150000}"/>
    <cellStyle name="Обычный 15 3 4 2 2 3" xfId="7063" xr:uid="{00000000-0005-0000-0000-000044150000}"/>
    <cellStyle name="Обычный 15 3 4 2 3" xfId="4566" xr:uid="{00000000-0005-0000-0000-000045150000}"/>
    <cellStyle name="Обычный 15 3 4 2 3 2" xfId="7550" xr:uid="{00000000-0005-0000-0000-000046150000}"/>
    <cellStyle name="Обычный 15 3 4 2 4" xfId="6577" xr:uid="{00000000-0005-0000-0000-000047150000}"/>
    <cellStyle name="Обычный 15 3 4 3" xfId="3793" xr:uid="{00000000-0005-0000-0000-000048150000}"/>
    <cellStyle name="Обычный 15 3 4 3 2" xfId="4809" xr:uid="{00000000-0005-0000-0000-000049150000}"/>
    <cellStyle name="Обычный 15 3 4 3 2 2" xfId="7793" xr:uid="{00000000-0005-0000-0000-00004A150000}"/>
    <cellStyle name="Обычный 15 3 4 3 3" xfId="6820" xr:uid="{00000000-0005-0000-0000-00004B150000}"/>
    <cellStyle name="Обычный 15 3 4 4" xfId="4323" xr:uid="{00000000-0005-0000-0000-00004C150000}"/>
    <cellStyle name="Обычный 15 3 4 4 2" xfId="7307" xr:uid="{00000000-0005-0000-0000-00004D150000}"/>
    <cellStyle name="Обычный 15 3 4 5" xfId="6334" xr:uid="{00000000-0005-0000-0000-00004E150000}"/>
    <cellStyle name="Обычный 15 3 5" xfId="3305" xr:uid="{00000000-0005-0000-0000-00004F150000}"/>
    <cellStyle name="Обычный 15 3 5 2" xfId="3847" xr:uid="{00000000-0005-0000-0000-000050150000}"/>
    <cellStyle name="Обычный 15 3 5 2 2" xfId="4863" xr:uid="{00000000-0005-0000-0000-000051150000}"/>
    <cellStyle name="Обычный 15 3 5 2 2 2" xfId="7847" xr:uid="{00000000-0005-0000-0000-000052150000}"/>
    <cellStyle name="Обычный 15 3 5 2 3" xfId="6874" xr:uid="{00000000-0005-0000-0000-000053150000}"/>
    <cellStyle name="Обычный 15 3 5 3" xfId="4377" xr:uid="{00000000-0005-0000-0000-000054150000}"/>
    <cellStyle name="Обычный 15 3 5 3 2" xfId="7361" xr:uid="{00000000-0005-0000-0000-000055150000}"/>
    <cellStyle name="Обычный 15 3 5 4" xfId="6388" xr:uid="{00000000-0005-0000-0000-000056150000}"/>
    <cellStyle name="Обычный 15 3 6" xfId="3604" xr:uid="{00000000-0005-0000-0000-000057150000}"/>
    <cellStyle name="Обычный 15 3 6 2" xfId="4620" xr:uid="{00000000-0005-0000-0000-000058150000}"/>
    <cellStyle name="Обычный 15 3 6 2 2" xfId="7604" xr:uid="{00000000-0005-0000-0000-000059150000}"/>
    <cellStyle name="Обычный 15 3 6 3" xfId="6631" xr:uid="{00000000-0005-0000-0000-00005A150000}"/>
    <cellStyle name="Обычный 15 3 7" xfId="4134" xr:uid="{00000000-0005-0000-0000-00005B150000}"/>
    <cellStyle name="Обычный 15 3 7 2" xfId="7118" xr:uid="{00000000-0005-0000-0000-00005C150000}"/>
    <cellStyle name="Обычный 15 3 8" xfId="6145" xr:uid="{00000000-0005-0000-0000-00005D150000}"/>
    <cellStyle name="Обычный 15 4" xfId="2854" xr:uid="{00000000-0005-0000-0000-00005E150000}"/>
    <cellStyle name="Обычный 15 4 2" xfId="3141" xr:uid="{00000000-0005-0000-0000-00005F150000}"/>
    <cellStyle name="Обычный 15 4 2 2" xfId="3438" xr:uid="{00000000-0005-0000-0000-000060150000}"/>
    <cellStyle name="Обычный 15 4 2 2 2" xfId="3980" xr:uid="{00000000-0005-0000-0000-000061150000}"/>
    <cellStyle name="Обычный 15 4 2 2 2 2" xfId="4996" xr:uid="{00000000-0005-0000-0000-000062150000}"/>
    <cellStyle name="Обычный 15 4 2 2 2 2 2" xfId="7980" xr:uid="{00000000-0005-0000-0000-000063150000}"/>
    <cellStyle name="Обычный 15 4 2 2 2 3" xfId="7007" xr:uid="{00000000-0005-0000-0000-000064150000}"/>
    <cellStyle name="Обычный 15 4 2 2 3" xfId="4510" xr:uid="{00000000-0005-0000-0000-000065150000}"/>
    <cellStyle name="Обычный 15 4 2 2 3 2" xfId="7494" xr:uid="{00000000-0005-0000-0000-000066150000}"/>
    <cellStyle name="Обычный 15 4 2 2 4" xfId="6521" xr:uid="{00000000-0005-0000-0000-000067150000}"/>
    <cellStyle name="Обычный 15 4 2 3" xfId="3737" xr:uid="{00000000-0005-0000-0000-000068150000}"/>
    <cellStyle name="Обычный 15 4 2 3 2" xfId="4753" xr:uid="{00000000-0005-0000-0000-000069150000}"/>
    <cellStyle name="Обычный 15 4 2 3 2 2" xfId="7737" xr:uid="{00000000-0005-0000-0000-00006A150000}"/>
    <cellStyle name="Обычный 15 4 2 3 3" xfId="6764" xr:uid="{00000000-0005-0000-0000-00006B150000}"/>
    <cellStyle name="Обычный 15 4 2 4" xfId="4267" xr:uid="{00000000-0005-0000-0000-00006C150000}"/>
    <cellStyle name="Обычный 15 4 2 4 2" xfId="7251" xr:uid="{00000000-0005-0000-0000-00006D150000}"/>
    <cellStyle name="Обычный 15 4 2 5" xfId="6278" xr:uid="{00000000-0005-0000-0000-00006E150000}"/>
    <cellStyle name="Обычный 15 4 3" xfId="3330" xr:uid="{00000000-0005-0000-0000-00006F150000}"/>
    <cellStyle name="Обычный 15 4 3 2" xfId="3872" xr:uid="{00000000-0005-0000-0000-000070150000}"/>
    <cellStyle name="Обычный 15 4 3 2 2" xfId="4888" xr:uid="{00000000-0005-0000-0000-000071150000}"/>
    <cellStyle name="Обычный 15 4 3 2 2 2" xfId="7872" xr:uid="{00000000-0005-0000-0000-000072150000}"/>
    <cellStyle name="Обычный 15 4 3 2 3" xfId="6899" xr:uid="{00000000-0005-0000-0000-000073150000}"/>
    <cellStyle name="Обычный 15 4 3 3" xfId="4402" xr:uid="{00000000-0005-0000-0000-000074150000}"/>
    <cellStyle name="Обычный 15 4 3 3 2" xfId="7386" xr:uid="{00000000-0005-0000-0000-000075150000}"/>
    <cellStyle name="Обычный 15 4 3 4" xfId="6413" xr:uid="{00000000-0005-0000-0000-000076150000}"/>
    <cellStyle name="Обычный 15 4 4" xfId="3629" xr:uid="{00000000-0005-0000-0000-000077150000}"/>
    <cellStyle name="Обычный 15 4 4 2" xfId="4645" xr:uid="{00000000-0005-0000-0000-000078150000}"/>
    <cellStyle name="Обычный 15 4 4 2 2" xfId="7629" xr:uid="{00000000-0005-0000-0000-000079150000}"/>
    <cellStyle name="Обычный 15 4 4 3" xfId="6656" xr:uid="{00000000-0005-0000-0000-00007A150000}"/>
    <cellStyle name="Обычный 15 4 5" xfId="4159" xr:uid="{00000000-0005-0000-0000-00007B150000}"/>
    <cellStyle name="Обычный 15 4 5 2" xfId="7143" xr:uid="{00000000-0005-0000-0000-00007C150000}"/>
    <cellStyle name="Обычный 15 4 6" xfId="6170" xr:uid="{00000000-0005-0000-0000-00007D150000}"/>
    <cellStyle name="Обычный 15 5" xfId="3087" xr:uid="{00000000-0005-0000-0000-00007E150000}"/>
    <cellStyle name="Обычный 15 5 2" xfId="3384" xr:uid="{00000000-0005-0000-0000-00007F150000}"/>
    <cellStyle name="Обычный 15 5 2 2" xfId="3926" xr:uid="{00000000-0005-0000-0000-000080150000}"/>
    <cellStyle name="Обычный 15 5 2 2 2" xfId="4942" xr:uid="{00000000-0005-0000-0000-000081150000}"/>
    <cellStyle name="Обычный 15 5 2 2 2 2" xfId="7926" xr:uid="{00000000-0005-0000-0000-000082150000}"/>
    <cellStyle name="Обычный 15 5 2 2 3" xfId="6953" xr:uid="{00000000-0005-0000-0000-000083150000}"/>
    <cellStyle name="Обычный 15 5 2 3" xfId="4456" xr:uid="{00000000-0005-0000-0000-000084150000}"/>
    <cellStyle name="Обычный 15 5 2 3 2" xfId="7440" xr:uid="{00000000-0005-0000-0000-000085150000}"/>
    <cellStyle name="Обычный 15 5 2 4" xfId="6467" xr:uid="{00000000-0005-0000-0000-000086150000}"/>
    <cellStyle name="Обычный 15 5 3" xfId="3683" xr:uid="{00000000-0005-0000-0000-000087150000}"/>
    <cellStyle name="Обычный 15 5 3 2" xfId="4699" xr:uid="{00000000-0005-0000-0000-000088150000}"/>
    <cellStyle name="Обычный 15 5 3 2 2" xfId="7683" xr:uid="{00000000-0005-0000-0000-000089150000}"/>
    <cellStyle name="Обычный 15 5 3 3" xfId="6710" xr:uid="{00000000-0005-0000-0000-00008A150000}"/>
    <cellStyle name="Обычный 15 5 4" xfId="4213" xr:uid="{00000000-0005-0000-0000-00008B150000}"/>
    <cellStyle name="Обычный 15 5 4 2" xfId="7197" xr:uid="{00000000-0005-0000-0000-00008C150000}"/>
    <cellStyle name="Обычный 15 5 5" xfId="6224" xr:uid="{00000000-0005-0000-0000-00008D150000}"/>
    <cellStyle name="Обычный 15 6" xfId="3276" xr:uid="{00000000-0005-0000-0000-00008E150000}"/>
    <cellStyle name="Обычный 15 6 2" xfId="3818" xr:uid="{00000000-0005-0000-0000-00008F150000}"/>
    <cellStyle name="Обычный 15 6 2 2" xfId="4834" xr:uid="{00000000-0005-0000-0000-000090150000}"/>
    <cellStyle name="Обычный 15 6 2 2 2" xfId="7818" xr:uid="{00000000-0005-0000-0000-000091150000}"/>
    <cellStyle name="Обычный 15 6 2 3" xfId="6845" xr:uid="{00000000-0005-0000-0000-000092150000}"/>
    <cellStyle name="Обычный 15 6 3" xfId="4348" xr:uid="{00000000-0005-0000-0000-000093150000}"/>
    <cellStyle name="Обычный 15 6 3 2" xfId="7332" xr:uid="{00000000-0005-0000-0000-000094150000}"/>
    <cellStyle name="Обычный 15 6 4" xfId="6359" xr:uid="{00000000-0005-0000-0000-000095150000}"/>
    <cellStyle name="Обычный 15 7" xfId="3575" xr:uid="{00000000-0005-0000-0000-000096150000}"/>
    <cellStyle name="Обычный 15 7 2" xfId="4591" xr:uid="{00000000-0005-0000-0000-000097150000}"/>
    <cellStyle name="Обычный 15 7 2 2" xfId="7575" xr:uid="{00000000-0005-0000-0000-000098150000}"/>
    <cellStyle name="Обычный 15 7 3" xfId="6602" xr:uid="{00000000-0005-0000-0000-000099150000}"/>
    <cellStyle name="Обычный 15 8" xfId="4105" xr:uid="{00000000-0005-0000-0000-00009A150000}"/>
    <cellStyle name="Обычный 15 8 2" xfId="7089" xr:uid="{00000000-0005-0000-0000-00009B150000}"/>
    <cellStyle name="Обычный 15 9" xfId="2096" xr:uid="{00000000-0005-0000-0000-00009C150000}"/>
    <cellStyle name="Обычный 15 9 2" xfId="6116" xr:uid="{00000000-0005-0000-0000-00009D150000}"/>
    <cellStyle name="Обычный 16" xfId="2337" xr:uid="{00000000-0005-0000-0000-00009E150000}"/>
    <cellStyle name="Обычный 16 10" xfId="6121" xr:uid="{00000000-0005-0000-0000-00009F150000}"/>
    <cellStyle name="Обычный 16 11" xfId="8697" xr:uid="{00000000-0005-0000-0000-0000A0150000}"/>
    <cellStyle name="Обычный 16 2" xfId="2379" xr:uid="{00000000-0005-0000-0000-0000A1150000}"/>
    <cellStyle name="Обычный 16 2 2" xfId="2703" xr:uid="{00000000-0005-0000-0000-0000A2150000}"/>
    <cellStyle name="Обычный 16 2 2 2" xfId="2906" xr:uid="{00000000-0005-0000-0000-0000A3150000}"/>
    <cellStyle name="Обычный 16 2 2 2 2" xfId="3172" xr:uid="{00000000-0005-0000-0000-0000A4150000}"/>
    <cellStyle name="Обычный 16 2 2 2 2 2" xfId="3469" xr:uid="{00000000-0005-0000-0000-0000A5150000}"/>
    <cellStyle name="Обычный 16 2 2 2 2 2 2" xfId="4011" xr:uid="{00000000-0005-0000-0000-0000A6150000}"/>
    <cellStyle name="Обычный 16 2 2 2 2 2 2 2" xfId="5027" xr:uid="{00000000-0005-0000-0000-0000A7150000}"/>
    <cellStyle name="Обычный 16 2 2 2 2 2 2 2 2" xfId="8011" xr:uid="{00000000-0005-0000-0000-0000A8150000}"/>
    <cellStyle name="Обычный 16 2 2 2 2 2 2 3" xfId="7038" xr:uid="{00000000-0005-0000-0000-0000A9150000}"/>
    <cellStyle name="Обычный 16 2 2 2 2 2 3" xfId="4541" xr:uid="{00000000-0005-0000-0000-0000AA150000}"/>
    <cellStyle name="Обычный 16 2 2 2 2 2 3 2" xfId="7525" xr:uid="{00000000-0005-0000-0000-0000AB150000}"/>
    <cellStyle name="Обычный 16 2 2 2 2 2 4" xfId="6552" xr:uid="{00000000-0005-0000-0000-0000AC150000}"/>
    <cellStyle name="Обычный 16 2 2 2 2 3" xfId="3768" xr:uid="{00000000-0005-0000-0000-0000AD150000}"/>
    <cellStyle name="Обычный 16 2 2 2 2 3 2" xfId="4784" xr:uid="{00000000-0005-0000-0000-0000AE150000}"/>
    <cellStyle name="Обычный 16 2 2 2 2 3 2 2" xfId="7768" xr:uid="{00000000-0005-0000-0000-0000AF150000}"/>
    <cellStyle name="Обычный 16 2 2 2 2 3 3" xfId="6795" xr:uid="{00000000-0005-0000-0000-0000B0150000}"/>
    <cellStyle name="Обычный 16 2 2 2 2 4" xfId="4298" xr:uid="{00000000-0005-0000-0000-0000B1150000}"/>
    <cellStyle name="Обычный 16 2 2 2 2 4 2" xfId="7282" xr:uid="{00000000-0005-0000-0000-0000B2150000}"/>
    <cellStyle name="Обычный 16 2 2 2 2 5" xfId="6309" xr:uid="{00000000-0005-0000-0000-0000B3150000}"/>
    <cellStyle name="Обычный 16 2 2 2 3" xfId="3361" xr:uid="{00000000-0005-0000-0000-0000B4150000}"/>
    <cellStyle name="Обычный 16 2 2 2 3 2" xfId="3903" xr:uid="{00000000-0005-0000-0000-0000B5150000}"/>
    <cellStyle name="Обычный 16 2 2 2 3 2 2" xfId="4919" xr:uid="{00000000-0005-0000-0000-0000B6150000}"/>
    <cellStyle name="Обычный 16 2 2 2 3 2 2 2" xfId="7903" xr:uid="{00000000-0005-0000-0000-0000B7150000}"/>
    <cellStyle name="Обычный 16 2 2 2 3 2 3" xfId="6930" xr:uid="{00000000-0005-0000-0000-0000B8150000}"/>
    <cellStyle name="Обычный 16 2 2 2 3 3" xfId="4433" xr:uid="{00000000-0005-0000-0000-0000B9150000}"/>
    <cellStyle name="Обычный 16 2 2 2 3 3 2" xfId="7417" xr:uid="{00000000-0005-0000-0000-0000BA150000}"/>
    <cellStyle name="Обычный 16 2 2 2 3 4" xfId="6444" xr:uid="{00000000-0005-0000-0000-0000BB150000}"/>
    <cellStyle name="Обычный 16 2 2 2 4" xfId="3660" xr:uid="{00000000-0005-0000-0000-0000BC150000}"/>
    <cellStyle name="Обычный 16 2 2 2 4 2" xfId="4676" xr:uid="{00000000-0005-0000-0000-0000BD150000}"/>
    <cellStyle name="Обычный 16 2 2 2 4 2 2" xfId="7660" xr:uid="{00000000-0005-0000-0000-0000BE150000}"/>
    <cellStyle name="Обычный 16 2 2 2 4 3" xfId="6687" xr:uid="{00000000-0005-0000-0000-0000BF150000}"/>
    <cellStyle name="Обычный 16 2 2 2 5" xfId="4190" xr:uid="{00000000-0005-0000-0000-0000C0150000}"/>
    <cellStyle name="Обычный 16 2 2 2 5 2" xfId="7174" xr:uid="{00000000-0005-0000-0000-0000C1150000}"/>
    <cellStyle name="Обычный 16 2 2 2 6" xfId="6201" xr:uid="{00000000-0005-0000-0000-0000C2150000}"/>
    <cellStyle name="Обычный 16 2 2 3" xfId="3118" xr:uid="{00000000-0005-0000-0000-0000C3150000}"/>
    <cellStyle name="Обычный 16 2 2 3 2" xfId="3415" xr:uid="{00000000-0005-0000-0000-0000C4150000}"/>
    <cellStyle name="Обычный 16 2 2 3 2 2" xfId="3957" xr:uid="{00000000-0005-0000-0000-0000C5150000}"/>
    <cellStyle name="Обычный 16 2 2 3 2 2 2" xfId="4973" xr:uid="{00000000-0005-0000-0000-0000C6150000}"/>
    <cellStyle name="Обычный 16 2 2 3 2 2 2 2" xfId="7957" xr:uid="{00000000-0005-0000-0000-0000C7150000}"/>
    <cellStyle name="Обычный 16 2 2 3 2 2 3" xfId="6984" xr:uid="{00000000-0005-0000-0000-0000C8150000}"/>
    <cellStyle name="Обычный 16 2 2 3 2 3" xfId="4487" xr:uid="{00000000-0005-0000-0000-0000C9150000}"/>
    <cellStyle name="Обычный 16 2 2 3 2 3 2" xfId="7471" xr:uid="{00000000-0005-0000-0000-0000CA150000}"/>
    <cellStyle name="Обычный 16 2 2 3 2 4" xfId="6498" xr:uid="{00000000-0005-0000-0000-0000CB150000}"/>
    <cellStyle name="Обычный 16 2 2 3 3" xfId="3714" xr:uid="{00000000-0005-0000-0000-0000CC150000}"/>
    <cellStyle name="Обычный 16 2 2 3 3 2" xfId="4730" xr:uid="{00000000-0005-0000-0000-0000CD150000}"/>
    <cellStyle name="Обычный 16 2 2 3 3 2 2" xfId="7714" xr:uid="{00000000-0005-0000-0000-0000CE150000}"/>
    <cellStyle name="Обычный 16 2 2 3 3 3" xfId="6741" xr:uid="{00000000-0005-0000-0000-0000CF150000}"/>
    <cellStyle name="Обычный 16 2 2 3 4" xfId="4244" xr:uid="{00000000-0005-0000-0000-0000D0150000}"/>
    <cellStyle name="Обычный 16 2 2 3 4 2" xfId="7228" xr:uid="{00000000-0005-0000-0000-0000D1150000}"/>
    <cellStyle name="Обычный 16 2 2 3 5" xfId="6255" xr:uid="{00000000-0005-0000-0000-0000D2150000}"/>
    <cellStyle name="Обычный 16 2 2 4" xfId="3307" xr:uid="{00000000-0005-0000-0000-0000D3150000}"/>
    <cellStyle name="Обычный 16 2 2 4 2" xfId="3849" xr:uid="{00000000-0005-0000-0000-0000D4150000}"/>
    <cellStyle name="Обычный 16 2 2 4 2 2" xfId="4865" xr:uid="{00000000-0005-0000-0000-0000D5150000}"/>
    <cellStyle name="Обычный 16 2 2 4 2 2 2" xfId="7849" xr:uid="{00000000-0005-0000-0000-0000D6150000}"/>
    <cellStyle name="Обычный 16 2 2 4 2 3" xfId="6876" xr:uid="{00000000-0005-0000-0000-0000D7150000}"/>
    <cellStyle name="Обычный 16 2 2 4 3" xfId="4379" xr:uid="{00000000-0005-0000-0000-0000D8150000}"/>
    <cellStyle name="Обычный 16 2 2 4 3 2" xfId="7363" xr:uid="{00000000-0005-0000-0000-0000D9150000}"/>
    <cellStyle name="Обычный 16 2 2 4 4" xfId="6390" xr:uid="{00000000-0005-0000-0000-0000DA150000}"/>
    <cellStyle name="Обычный 16 2 2 5" xfId="3606" xr:uid="{00000000-0005-0000-0000-0000DB150000}"/>
    <cellStyle name="Обычный 16 2 2 5 2" xfId="4622" xr:uid="{00000000-0005-0000-0000-0000DC150000}"/>
    <cellStyle name="Обычный 16 2 2 5 2 2" xfId="7606" xr:uid="{00000000-0005-0000-0000-0000DD150000}"/>
    <cellStyle name="Обычный 16 2 2 5 3" xfId="6633" xr:uid="{00000000-0005-0000-0000-0000DE150000}"/>
    <cellStyle name="Обычный 16 2 2 6" xfId="4136" xr:uid="{00000000-0005-0000-0000-0000DF150000}"/>
    <cellStyle name="Обычный 16 2 2 6 2" xfId="7120" xr:uid="{00000000-0005-0000-0000-0000E0150000}"/>
    <cellStyle name="Обычный 16 2 2 7" xfId="6147" xr:uid="{00000000-0005-0000-0000-0000E1150000}"/>
    <cellStyle name="Обычный 16 2 3" xfId="2882" xr:uid="{00000000-0005-0000-0000-0000E2150000}"/>
    <cellStyle name="Обычный 16 2 3 2" xfId="3155" xr:uid="{00000000-0005-0000-0000-0000E3150000}"/>
    <cellStyle name="Обычный 16 2 3 2 2" xfId="3452" xr:uid="{00000000-0005-0000-0000-0000E4150000}"/>
    <cellStyle name="Обычный 16 2 3 2 2 2" xfId="3994" xr:uid="{00000000-0005-0000-0000-0000E5150000}"/>
    <cellStyle name="Обычный 16 2 3 2 2 2 2" xfId="5010" xr:uid="{00000000-0005-0000-0000-0000E6150000}"/>
    <cellStyle name="Обычный 16 2 3 2 2 2 2 2" xfId="7994" xr:uid="{00000000-0005-0000-0000-0000E7150000}"/>
    <cellStyle name="Обычный 16 2 3 2 2 2 3" xfId="7021" xr:uid="{00000000-0005-0000-0000-0000E8150000}"/>
    <cellStyle name="Обычный 16 2 3 2 2 3" xfId="4524" xr:uid="{00000000-0005-0000-0000-0000E9150000}"/>
    <cellStyle name="Обычный 16 2 3 2 2 3 2" xfId="7508" xr:uid="{00000000-0005-0000-0000-0000EA150000}"/>
    <cellStyle name="Обычный 16 2 3 2 2 4" xfId="6535" xr:uid="{00000000-0005-0000-0000-0000EB150000}"/>
    <cellStyle name="Обычный 16 2 3 2 3" xfId="3751" xr:uid="{00000000-0005-0000-0000-0000EC150000}"/>
    <cellStyle name="Обычный 16 2 3 2 3 2" xfId="4767" xr:uid="{00000000-0005-0000-0000-0000ED150000}"/>
    <cellStyle name="Обычный 16 2 3 2 3 2 2" xfId="7751" xr:uid="{00000000-0005-0000-0000-0000EE150000}"/>
    <cellStyle name="Обычный 16 2 3 2 3 3" xfId="6778" xr:uid="{00000000-0005-0000-0000-0000EF150000}"/>
    <cellStyle name="Обычный 16 2 3 2 4" xfId="4281" xr:uid="{00000000-0005-0000-0000-0000F0150000}"/>
    <cellStyle name="Обычный 16 2 3 2 4 2" xfId="7265" xr:uid="{00000000-0005-0000-0000-0000F1150000}"/>
    <cellStyle name="Обычный 16 2 3 2 5" xfId="6292" xr:uid="{00000000-0005-0000-0000-0000F2150000}"/>
    <cellStyle name="Обычный 16 2 3 3" xfId="3344" xr:uid="{00000000-0005-0000-0000-0000F3150000}"/>
    <cellStyle name="Обычный 16 2 3 3 2" xfId="3886" xr:uid="{00000000-0005-0000-0000-0000F4150000}"/>
    <cellStyle name="Обычный 16 2 3 3 2 2" xfId="4902" xr:uid="{00000000-0005-0000-0000-0000F5150000}"/>
    <cellStyle name="Обычный 16 2 3 3 2 2 2" xfId="7886" xr:uid="{00000000-0005-0000-0000-0000F6150000}"/>
    <cellStyle name="Обычный 16 2 3 3 2 3" xfId="6913" xr:uid="{00000000-0005-0000-0000-0000F7150000}"/>
    <cellStyle name="Обычный 16 2 3 3 3" xfId="4416" xr:uid="{00000000-0005-0000-0000-0000F8150000}"/>
    <cellStyle name="Обычный 16 2 3 3 3 2" xfId="7400" xr:uid="{00000000-0005-0000-0000-0000F9150000}"/>
    <cellStyle name="Обычный 16 2 3 3 4" xfId="6427" xr:uid="{00000000-0005-0000-0000-0000FA150000}"/>
    <cellStyle name="Обычный 16 2 3 4" xfId="3643" xr:uid="{00000000-0005-0000-0000-0000FB150000}"/>
    <cellStyle name="Обычный 16 2 3 4 2" xfId="4659" xr:uid="{00000000-0005-0000-0000-0000FC150000}"/>
    <cellStyle name="Обычный 16 2 3 4 2 2" xfId="7643" xr:uid="{00000000-0005-0000-0000-0000FD150000}"/>
    <cellStyle name="Обычный 16 2 3 4 3" xfId="6670" xr:uid="{00000000-0005-0000-0000-0000FE150000}"/>
    <cellStyle name="Обычный 16 2 3 5" xfId="4173" xr:uid="{00000000-0005-0000-0000-0000FF150000}"/>
    <cellStyle name="Обычный 16 2 3 5 2" xfId="7157" xr:uid="{00000000-0005-0000-0000-000000160000}"/>
    <cellStyle name="Обычный 16 2 3 6" xfId="6184" xr:uid="{00000000-0005-0000-0000-000001160000}"/>
    <cellStyle name="Обычный 16 2 4" xfId="3101" xr:uid="{00000000-0005-0000-0000-000002160000}"/>
    <cellStyle name="Обычный 16 2 4 2" xfId="3398" xr:uid="{00000000-0005-0000-0000-000003160000}"/>
    <cellStyle name="Обычный 16 2 4 2 2" xfId="3940" xr:uid="{00000000-0005-0000-0000-000004160000}"/>
    <cellStyle name="Обычный 16 2 4 2 2 2" xfId="4956" xr:uid="{00000000-0005-0000-0000-000005160000}"/>
    <cellStyle name="Обычный 16 2 4 2 2 2 2" xfId="7940" xr:uid="{00000000-0005-0000-0000-000006160000}"/>
    <cellStyle name="Обычный 16 2 4 2 2 3" xfId="6967" xr:uid="{00000000-0005-0000-0000-000007160000}"/>
    <cellStyle name="Обычный 16 2 4 2 3" xfId="4470" xr:uid="{00000000-0005-0000-0000-000008160000}"/>
    <cellStyle name="Обычный 16 2 4 2 3 2" xfId="7454" xr:uid="{00000000-0005-0000-0000-000009160000}"/>
    <cellStyle name="Обычный 16 2 4 2 4" xfId="6481" xr:uid="{00000000-0005-0000-0000-00000A160000}"/>
    <cellStyle name="Обычный 16 2 4 3" xfId="3697" xr:uid="{00000000-0005-0000-0000-00000B160000}"/>
    <cellStyle name="Обычный 16 2 4 3 2" xfId="4713" xr:uid="{00000000-0005-0000-0000-00000C160000}"/>
    <cellStyle name="Обычный 16 2 4 3 2 2" xfId="7697" xr:uid="{00000000-0005-0000-0000-00000D160000}"/>
    <cellStyle name="Обычный 16 2 4 3 3" xfId="6724" xr:uid="{00000000-0005-0000-0000-00000E160000}"/>
    <cellStyle name="Обычный 16 2 4 4" xfId="4227" xr:uid="{00000000-0005-0000-0000-00000F160000}"/>
    <cellStyle name="Обычный 16 2 4 4 2" xfId="7211" xr:uid="{00000000-0005-0000-0000-000010160000}"/>
    <cellStyle name="Обычный 16 2 4 5" xfId="6238" xr:uid="{00000000-0005-0000-0000-000011160000}"/>
    <cellStyle name="Обычный 16 2 5" xfId="3217" xr:uid="{00000000-0005-0000-0000-000012160000}"/>
    <cellStyle name="Обычный 16 2 5 2" xfId="3496" xr:uid="{00000000-0005-0000-0000-000013160000}"/>
    <cellStyle name="Обычный 16 2 5 2 2" xfId="4038" xr:uid="{00000000-0005-0000-0000-000014160000}"/>
    <cellStyle name="Обычный 16 2 5 2 2 2" xfId="5054" xr:uid="{00000000-0005-0000-0000-000015160000}"/>
    <cellStyle name="Обычный 16 2 5 2 2 2 2" xfId="8038" xr:uid="{00000000-0005-0000-0000-000016160000}"/>
    <cellStyle name="Обычный 16 2 5 2 2 3" xfId="7065" xr:uid="{00000000-0005-0000-0000-000017160000}"/>
    <cellStyle name="Обычный 16 2 5 2 3" xfId="4568" xr:uid="{00000000-0005-0000-0000-000018160000}"/>
    <cellStyle name="Обычный 16 2 5 2 3 2" xfId="7552" xr:uid="{00000000-0005-0000-0000-000019160000}"/>
    <cellStyle name="Обычный 16 2 5 2 4" xfId="6579" xr:uid="{00000000-0005-0000-0000-00001A160000}"/>
    <cellStyle name="Обычный 16 2 5 3" xfId="3795" xr:uid="{00000000-0005-0000-0000-00001B160000}"/>
    <cellStyle name="Обычный 16 2 5 3 2" xfId="4811" xr:uid="{00000000-0005-0000-0000-00001C160000}"/>
    <cellStyle name="Обычный 16 2 5 3 2 2" xfId="7795" xr:uid="{00000000-0005-0000-0000-00001D160000}"/>
    <cellStyle name="Обычный 16 2 5 3 3" xfId="6822" xr:uid="{00000000-0005-0000-0000-00001E160000}"/>
    <cellStyle name="Обычный 16 2 5 4" xfId="4325" xr:uid="{00000000-0005-0000-0000-00001F160000}"/>
    <cellStyle name="Обычный 16 2 5 4 2" xfId="7309" xr:uid="{00000000-0005-0000-0000-000020160000}"/>
    <cellStyle name="Обычный 16 2 5 5" xfId="6336" xr:uid="{00000000-0005-0000-0000-000021160000}"/>
    <cellStyle name="Обычный 16 2 6" xfId="3290" xr:uid="{00000000-0005-0000-0000-000022160000}"/>
    <cellStyle name="Обычный 16 2 6 2" xfId="3832" xr:uid="{00000000-0005-0000-0000-000023160000}"/>
    <cellStyle name="Обычный 16 2 6 2 2" xfId="4848" xr:uid="{00000000-0005-0000-0000-000024160000}"/>
    <cellStyle name="Обычный 16 2 6 2 2 2" xfId="7832" xr:uid="{00000000-0005-0000-0000-000025160000}"/>
    <cellStyle name="Обычный 16 2 6 2 3" xfId="6859" xr:uid="{00000000-0005-0000-0000-000026160000}"/>
    <cellStyle name="Обычный 16 2 6 3" xfId="4362" xr:uid="{00000000-0005-0000-0000-000027160000}"/>
    <cellStyle name="Обычный 16 2 6 3 2" xfId="7346" xr:uid="{00000000-0005-0000-0000-000028160000}"/>
    <cellStyle name="Обычный 16 2 6 4" xfId="6373" xr:uid="{00000000-0005-0000-0000-000029160000}"/>
    <cellStyle name="Обычный 16 2 7" xfId="3589" xr:uid="{00000000-0005-0000-0000-00002A160000}"/>
    <cellStyle name="Обычный 16 2 7 2" xfId="4605" xr:uid="{00000000-0005-0000-0000-00002B160000}"/>
    <cellStyle name="Обычный 16 2 7 2 2" xfId="7589" xr:uid="{00000000-0005-0000-0000-00002C160000}"/>
    <cellStyle name="Обычный 16 2 7 3" xfId="6616" xr:uid="{00000000-0005-0000-0000-00002D160000}"/>
    <cellStyle name="Обычный 16 2 8" xfId="4119" xr:uid="{00000000-0005-0000-0000-00002E160000}"/>
    <cellStyle name="Обычный 16 2 8 2" xfId="7103" xr:uid="{00000000-0005-0000-0000-00002F160000}"/>
    <cellStyle name="Обычный 16 2 9" xfId="6130" xr:uid="{00000000-0005-0000-0000-000030160000}"/>
    <cellStyle name="Обычный 16 3" xfId="2702" xr:uid="{00000000-0005-0000-0000-000031160000}"/>
    <cellStyle name="Обычный 16 3 2" xfId="2905" xr:uid="{00000000-0005-0000-0000-000032160000}"/>
    <cellStyle name="Обычный 16 3 2 2" xfId="3171" xr:uid="{00000000-0005-0000-0000-000033160000}"/>
    <cellStyle name="Обычный 16 3 2 2 2" xfId="3468" xr:uid="{00000000-0005-0000-0000-000034160000}"/>
    <cellStyle name="Обычный 16 3 2 2 2 2" xfId="4010" xr:uid="{00000000-0005-0000-0000-000035160000}"/>
    <cellStyle name="Обычный 16 3 2 2 2 2 2" xfId="5026" xr:uid="{00000000-0005-0000-0000-000036160000}"/>
    <cellStyle name="Обычный 16 3 2 2 2 2 2 2" xfId="8010" xr:uid="{00000000-0005-0000-0000-000037160000}"/>
    <cellStyle name="Обычный 16 3 2 2 2 2 3" xfId="7037" xr:uid="{00000000-0005-0000-0000-000038160000}"/>
    <cellStyle name="Обычный 16 3 2 2 2 3" xfId="4540" xr:uid="{00000000-0005-0000-0000-000039160000}"/>
    <cellStyle name="Обычный 16 3 2 2 2 3 2" xfId="7524" xr:uid="{00000000-0005-0000-0000-00003A160000}"/>
    <cellStyle name="Обычный 16 3 2 2 2 4" xfId="6551" xr:uid="{00000000-0005-0000-0000-00003B160000}"/>
    <cellStyle name="Обычный 16 3 2 2 3" xfId="3767" xr:uid="{00000000-0005-0000-0000-00003C160000}"/>
    <cellStyle name="Обычный 16 3 2 2 3 2" xfId="4783" xr:uid="{00000000-0005-0000-0000-00003D160000}"/>
    <cellStyle name="Обычный 16 3 2 2 3 2 2" xfId="7767" xr:uid="{00000000-0005-0000-0000-00003E160000}"/>
    <cellStyle name="Обычный 16 3 2 2 3 3" xfId="6794" xr:uid="{00000000-0005-0000-0000-00003F160000}"/>
    <cellStyle name="Обычный 16 3 2 2 4" xfId="4297" xr:uid="{00000000-0005-0000-0000-000040160000}"/>
    <cellStyle name="Обычный 16 3 2 2 4 2" xfId="7281" xr:uid="{00000000-0005-0000-0000-000041160000}"/>
    <cellStyle name="Обычный 16 3 2 2 5" xfId="6308" xr:uid="{00000000-0005-0000-0000-000042160000}"/>
    <cellStyle name="Обычный 16 3 2 3" xfId="3360" xr:uid="{00000000-0005-0000-0000-000043160000}"/>
    <cellStyle name="Обычный 16 3 2 3 2" xfId="3902" xr:uid="{00000000-0005-0000-0000-000044160000}"/>
    <cellStyle name="Обычный 16 3 2 3 2 2" xfId="4918" xr:uid="{00000000-0005-0000-0000-000045160000}"/>
    <cellStyle name="Обычный 16 3 2 3 2 2 2" xfId="7902" xr:uid="{00000000-0005-0000-0000-000046160000}"/>
    <cellStyle name="Обычный 16 3 2 3 2 3" xfId="6929" xr:uid="{00000000-0005-0000-0000-000047160000}"/>
    <cellStyle name="Обычный 16 3 2 3 3" xfId="4432" xr:uid="{00000000-0005-0000-0000-000048160000}"/>
    <cellStyle name="Обычный 16 3 2 3 3 2" xfId="7416" xr:uid="{00000000-0005-0000-0000-000049160000}"/>
    <cellStyle name="Обычный 16 3 2 3 4" xfId="6443" xr:uid="{00000000-0005-0000-0000-00004A160000}"/>
    <cellStyle name="Обычный 16 3 2 4" xfId="3659" xr:uid="{00000000-0005-0000-0000-00004B160000}"/>
    <cellStyle name="Обычный 16 3 2 4 2" xfId="4675" xr:uid="{00000000-0005-0000-0000-00004C160000}"/>
    <cellStyle name="Обычный 16 3 2 4 2 2" xfId="7659" xr:uid="{00000000-0005-0000-0000-00004D160000}"/>
    <cellStyle name="Обычный 16 3 2 4 3" xfId="6686" xr:uid="{00000000-0005-0000-0000-00004E160000}"/>
    <cellStyle name="Обычный 16 3 2 5" xfId="4189" xr:uid="{00000000-0005-0000-0000-00004F160000}"/>
    <cellStyle name="Обычный 16 3 2 5 2" xfId="7173" xr:uid="{00000000-0005-0000-0000-000050160000}"/>
    <cellStyle name="Обычный 16 3 2 6" xfId="6200" xr:uid="{00000000-0005-0000-0000-000051160000}"/>
    <cellStyle name="Обычный 16 3 3" xfId="3117" xr:uid="{00000000-0005-0000-0000-000052160000}"/>
    <cellStyle name="Обычный 16 3 3 2" xfId="3414" xr:uid="{00000000-0005-0000-0000-000053160000}"/>
    <cellStyle name="Обычный 16 3 3 2 2" xfId="3956" xr:uid="{00000000-0005-0000-0000-000054160000}"/>
    <cellStyle name="Обычный 16 3 3 2 2 2" xfId="4972" xr:uid="{00000000-0005-0000-0000-000055160000}"/>
    <cellStyle name="Обычный 16 3 3 2 2 2 2" xfId="7956" xr:uid="{00000000-0005-0000-0000-000056160000}"/>
    <cellStyle name="Обычный 16 3 3 2 2 3" xfId="6983" xr:uid="{00000000-0005-0000-0000-000057160000}"/>
    <cellStyle name="Обычный 16 3 3 2 3" xfId="4486" xr:uid="{00000000-0005-0000-0000-000058160000}"/>
    <cellStyle name="Обычный 16 3 3 2 3 2" xfId="7470" xr:uid="{00000000-0005-0000-0000-000059160000}"/>
    <cellStyle name="Обычный 16 3 3 2 4" xfId="6497" xr:uid="{00000000-0005-0000-0000-00005A160000}"/>
    <cellStyle name="Обычный 16 3 3 3" xfId="3713" xr:uid="{00000000-0005-0000-0000-00005B160000}"/>
    <cellStyle name="Обычный 16 3 3 3 2" xfId="4729" xr:uid="{00000000-0005-0000-0000-00005C160000}"/>
    <cellStyle name="Обычный 16 3 3 3 2 2" xfId="7713" xr:uid="{00000000-0005-0000-0000-00005D160000}"/>
    <cellStyle name="Обычный 16 3 3 3 3" xfId="6740" xr:uid="{00000000-0005-0000-0000-00005E160000}"/>
    <cellStyle name="Обычный 16 3 3 4" xfId="4243" xr:uid="{00000000-0005-0000-0000-00005F160000}"/>
    <cellStyle name="Обычный 16 3 3 4 2" xfId="7227" xr:uid="{00000000-0005-0000-0000-000060160000}"/>
    <cellStyle name="Обычный 16 3 3 5" xfId="6254" xr:uid="{00000000-0005-0000-0000-000061160000}"/>
    <cellStyle name="Обычный 16 3 4" xfId="3306" xr:uid="{00000000-0005-0000-0000-000062160000}"/>
    <cellStyle name="Обычный 16 3 4 2" xfId="3848" xr:uid="{00000000-0005-0000-0000-000063160000}"/>
    <cellStyle name="Обычный 16 3 4 2 2" xfId="4864" xr:uid="{00000000-0005-0000-0000-000064160000}"/>
    <cellStyle name="Обычный 16 3 4 2 2 2" xfId="7848" xr:uid="{00000000-0005-0000-0000-000065160000}"/>
    <cellStyle name="Обычный 16 3 4 2 3" xfId="6875" xr:uid="{00000000-0005-0000-0000-000066160000}"/>
    <cellStyle name="Обычный 16 3 4 3" xfId="4378" xr:uid="{00000000-0005-0000-0000-000067160000}"/>
    <cellStyle name="Обычный 16 3 4 3 2" xfId="7362" xr:uid="{00000000-0005-0000-0000-000068160000}"/>
    <cellStyle name="Обычный 16 3 4 4" xfId="6389" xr:uid="{00000000-0005-0000-0000-000069160000}"/>
    <cellStyle name="Обычный 16 3 5" xfId="3605" xr:uid="{00000000-0005-0000-0000-00006A160000}"/>
    <cellStyle name="Обычный 16 3 5 2" xfId="4621" xr:uid="{00000000-0005-0000-0000-00006B160000}"/>
    <cellStyle name="Обычный 16 3 5 2 2" xfId="7605" xr:uid="{00000000-0005-0000-0000-00006C160000}"/>
    <cellStyle name="Обычный 16 3 5 3" xfId="6632" xr:uid="{00000000-0005-0000-0000-00006D160000}"/>
    <cellStyle name="Обычный 16 3 6" xfId="4135" xr:uid="{00000000-0005-0000-0000-00006E160000}"/>
    <cellStyle name="Обычный 16 3 6 2" xfId="7119" xr:uid="{00000000-0005-0000-0000-00006F160000}"/>
    <cellStyle name="Обычный 16 3 7" xfId="6146" xr:uid="{00000000-0005-0000-0000-000070160000}"/>
    <cellStyle name="Обычный 16 4" xfId="2873" xr:uid="{00000000-0005-0000-0000-000071160000}"/>
    <cellStyle name="Обычный 16 4 2" xfId="3146" xr:uid="{00000000-0005-0000-0000-000072160000}"/>
    <cellStyle name="Обычный 16 4 2 2" xfId="3443" xr:uid="{00000000-0005-0000-0000-000073160000}"/>
    <cellStyle name="Обычный 16 4 2 2 2" xfId="3985" xr:uid="{00000000-0005-0000-0000-000074160000}"/>
    <cellStyle name="Обычный 16 4 2 2 2 2" xfId="5001" xr:uid="{00000000-0005-0000-0000-000075160000}"/>
    <cellStyle name="Обычный 16 4 2 2 2 2 2" xfId="7985" xr:uid="{00000000-0005-0000-0000-000076160000}"/>
    <cellStyle name="Обычный 16 4 2 2 2 3" xfId="7012" xr:uid="{00000000-0005-0000-0000-000077160000}"/>
    <cellStyle name="Обычный 16 4 2 2 3" xfId="4515" xr:uid="{00000000-0005-0000-0000-000078160000}"/>
    <cellStyle name="Обычный 16 4 2 2 3 2" xfId="7499" xr:uid="{00000000-0005-0000-0000-000079160000}"/>
    <cellStyle name="Обычный 16 4 2 2 4" xfId="6526" xr:uid="{00000000-0005-0000-0000-00007A160000}"/>
    <cellStyle name="Обычный 16 4 2 3" xfId="3742" xr:uid="{00000000-0005-0000-0000-00007B160000}"/>
    <cellStyle name="Обычный 16 4 2 3 2" xfId="4758" xr:uid="{00000000-0005-0000-0000-00007C160000}"/>
    <cellStyle name="Обычный 16 4 2 3 2 2" xfId="7742" xr:uid="{00000000-0005-0000-0000-00007D160000}"/>
    <cellStyle name="Обычный 16 4 2 3 3" xfId="6769" xr:uid="{00000000-0005-0000-0000-00007E160000}"/>
    <cellStyle name="Обычный 16 4 2 4" xfId="4272" xr:uid="{00000000-0005-0000-0000-00007F160000}"/>
    <cellStyle name="Обычный 16 4 2 4 2" xfId="7256" xr:uid="{00000000-0005-0000-0000-000080160000}"/>
    <cellStyle name="Обычный 16 4 2 5" xfId="6283" xr:uid="{00000000-0005-0000-0000-000081160000}"/>
    <cellStyle name="Обычный 16 4 3" xfId="3335" xr:uid="{00000000-0005-0000-0000-000082160000}"/>
    <cellStyle name="Обычный 16 4 3 2" xfId="3877" xr:uid="{00000000-0005-0000-0000-000083160000}"/>
    <cellStyle name="Обычный 16 4 3 2 2" xfId="4893" xr:uid="{00000000-0005-0000-0000-000084160000}"/>
    <cellStyle name="Обычный 16 4 3 2 2 2" xfId="7877" xr:uid="{00000000-0005-0000-0000-000085160000}"/>
    <cellStyle name="Обычный 16 4 3 2 3" xfId="6904" xr:uid="{00000000-0005-0000-0000-000086160000}"/>
    <cellStyle name="Обычный 16 4 3 3" xfId="4407" xr:uid="{00000000-0005-0000-0000-000087160000}"/>
    <cellStyle name="Обычный 16 4 3 3 2" xfId="7391" xr:uid="{00000000-0005-0000-0000-000088160000}"/>
    <cellStyle name="Обычный 16 4 3 4" xfId="6418" xr:uid="{00000000-0005-0000-0000-000089160000}"/>
    <cellStyle name="Обычный 16 4 4" xfId="3634" xr:uid="{00000000-0005-0000-0000-00008A160000}"/>
    <cellStyle name="Обычный 16 4 4 2" xfId="4650" xr:uid="{00000000-0005-0000-0000-00008B160000}"/>
    <cellStyle name="Обычный 16 4 4 2 2" xfId="7634" xr:uid="{00000000-0005-0000-0000-00008C160000}"/>
    <cellStyle name="Обычный 16 4 4 3" xfId="6661" xr:uid="{00000000-0005-0000-0000-00008D160000}"/>
    <cellStyle name="Обычный 16 4 5" xfId="4164" xr:uid="{00000000-0005-0000-0000-00008E160000}"/>
    <cellStyle name="Обычный 16 4 5 2" xfId="7148" xr:uid="{00000000-0005-0000-0000-00008F160000}"/>
    <cellStyle name="Обычный 16 4 6" xfId="6175" xr:uid="{00000000-0005-0000-0000-000090160000}"/>
    <cellStyle name="Обычный 16 5" xfId="3092" xr:uid="{00000000-0005-0000-0000-000091160000}"/>
    <cellStyle name="Обычный 16 5 2" xfId="3389" xr:uid="{00000000-0005-0000-0000-000092160000}"/>
    <cellStyle name="Обычный 16 5 2 2" xfId="3931" xr:uid="{00000000-0005-0000-0000-000093160000}"/>
    <cellStyle name="Обычный 16 5 2 2 2" xfId="4947" xr:uid="{00000000-0005-0000-0000-000094160000}"/>
    <cellStyle name="Обычный 16 5 2 2 2 2" xfId="7931" xr:uid="{00000000-0005-0000-0000-000095160000}"/>
    <cellStyle name="Обычный 16 5 2 2 3" xfId="6958" xr:uid="{00000000-0005-0000-0000-000096160000}"/>
    <cellStyle name="Обычный 16 5 2 3" xfId="4461" xr:uid="{00000000-0005-0000-0000-000097160000}"/>
    <cellStyle name="Обычный 16 5 2 3 2" xfId="7445" xr:uid="{00000000-0005-0000-0000-000098160000}"/>
    <cellStyle name="Обычный 16 5 2 4" xfId="6472" xr:uid="{00000000-0005-0000-0000-000099160000}"/>
    <cellStyle name="Обычный 16 5 3" xfId="3688" xr:uid="{00000000-0005-0000-0000-00009A160000}"/>
    <cellStyle name="Обычный 16 5 3 2" xfId="4704" xr:uid="{00000000-0005-0000-0000-00009B160000}"/>
    <cellStyle name="Обычный 16 5 3 2 2" xfId="7688" xr:uid="{00000000-0005-0000-0000-00009C160000}"/>
    <cellStyle name="Обычный 16 5 3 3" xfId="6715" xr:uid="{00000000-0005-0000-0000-00009D160000}"/>
    <cellStyle name="Обычный 16 5 4" xfId="4218" xr:uid="{00000000-0005-0000-0000-00009E160000}"/>
    <cellStyle name="Обычный 16 5 4 2" xfId="7202" xr:uid="{00000000-0005-0000-0000-00009F160000}"/>
    <cellStyle name="Обычный 16 5 5" xfId="6229" xr:uid="{00000000-0005-0000-0000-0000A0160000}"/>
    <cellStyle name="Обычный 16 6" xfId="3216" xr:uid="{00000000-0005-0000-0000-0000A1160000}"/>
    <cellStyle name="Обычный 16 6 2" xfId="3495" xr:uid="{00000000-0005-0000-0000-0000A2160000}"/>
    <cellStyle name="Обычный 16 6 2 2" xfId="4037" xr:uid="{00000000-0005-0000-0000-0000A3160000}"/>
    <cellStyle name="Обычный 16 6 2 2 2" xfId="5053" xr:uid="{00000000-0005-0000-0000-0000A4160000}"/>
    <cellStyle name="Обычный 16 6 2 2 2 2" xfId="8037" xr:uid="{00000000-0005-0000-0000-0000A5160000}"/>
    <cellStyle name="Обычный 16 6 2 2 3" xfId="7064" xr:uid="{00000000-0005-0000-0000-0000A6160000}"/>
    <cellStyle name="Обычный 16 6 2 3" xfId="4567" xr:uid="{00000000-0005-0000-0000-0000A7160000}"/>
    <cellStyle name="Обычный 16 6 2 3 2" xfId="7551" xr:uid="{00000000-0005-0000-0000-0000A8160000}"/>
    <cellStyle name="Обычный 16 6 2 4" xfId="6578" xr:uid="{00000000-0005-0000-0000-0000A9160000}"/>
    <cellStyle name="Обычный 16 6 3" xfId="3794" xr:uid="{00000000-0005-0000-0000-0000AA160000}"/>
    <cellStyle name="Обычный 16 6 3 2" xfId="4810" xr:uid="{00000000-0005-0000-0000-0000AB160000}"/>
    <cellStyle name="Обычный 16 6 3 2 2" xfId="7794" xr:uid="{00000000-0005-0000-0000-0000AC160000}"/>
    <cellStyle name="Обычный 16 6 3 3" xfId="6821" xr:uid="{00000000-0005-0000-0000-0000AD160000}"/>
    <cellStyle name="Обычный 16 6 4" xfId="4324" xr:uid="{00000000-0005-0000-0000-0000AE160000}"/>
    <cellStyle name="Обычный 16 6 4 2" xfId="7308" xr:uid="{00000000-0005-0000-0000-0000AF160000}"/>
    <cellStyle name="Обычный 16 6 5" xfId="6335" xr:uid="{00000000-0005-0000-0000-0000B0160000}"/>
    <cellStyle name="Обычный 16 7" xfId="3281" xr:uid="{00000000-0005-0000-0000-0000B1160000}"/>
    <cellStyle name="Обычный 16 7 2" xfId="3823" xr:uid="{00000000-0005-0000-0000-0000B2160000}"/>
    <cellStyle name="Обычный 16 7 2 2" xfId="4839" xr:uid="{00000000-0005-0000-0000-0000B3160000}"/>
    <cellStyle name="Обычный 16 7 2 2 2" xfId="7823" xr:uid="{00000000-0005-0000-0000-0000B4160000}"/>
    <cellStyle name="Обычный 16 7 2 3" xfId="6850" xr:uid="{00000000-0005-0000-0000-0000B5160000}"/>
    <cellStyle name="Обычный 16 7 3" xfId="4353" xr:uid="{00000000-0005-0000-0000-0000B6160000}"/>
    <cellStyle name="Обычный 16 7 3 2" xfId="7337" xr:uid="{00000000-0005-0000-0000-0000B7160000}"/>
    <cellStyle name="Обычный 16 7 4" xfId="6364" xr:uid="{00000000-0005-0000-0000-0000B8160000}"/>
    <cellStyle name="Обычный 16 8" xfId="3580" xr:uid="{00000000-0005-0000-0000-0000B9160000}"/>
    <cellStyle name="Обычный 16 8 2" xfId="4596" xr:uid="{00000000-0005-0000-0000-0000BA160000}"/>
    <cellStyle name="Обычный 16 8 2 2" xfId="7580" xr:uid="{00000000-0005-0000-0000-0000BB160000}"/>
    <cellStyle name="Обычный 16 8 3" xfId="6607" xr:uid="{00000000-0005-0000-0000-0000BC160000}"/>
    <cellStyle name="Обычный 16 9" xfId="4110" xr:uid="{00000000-0005-0000-0000-0000BD160000}"/>
    <cellStyle name="Обычный 16 9 2" xfId="7094" xr:uid="{00000000-0005-0000-0000-0000BE160000}"/>
    <cellStyle name="Обычный 17" xfId="2187" xr:uid="{00000000-0005-0000-0000-0000BF160000}"/>
    <cellStyle name="Обычный 17 2" xfId="8698" xr:uid="{00000000-0005-0000-0000-0000C0160000}"/>
    <cellStyle name="Обычный 18" xfId="2186" xr:uid="{00000000-0005-0000-0000-0000C1160000}"/>
    <cellStyle name="Обычный 18 10" xfId="8699" xr:uid="{00000000-0005-0000-0000-0000C2160000}"/>
    <cellStyle name="Обычный 18 2" xfId="2704" xr:uid="{00000000-0005-0000-0000-0000C3160000}"/>
    <cellStyle name="Обычный 18 2 2" xfId="2907" xr:uid="{00000000-0005-0000-0000-0000C4160000}"/>
    <cellStyle name="Обычный 18 2 2 2" xfId="3173" xr:uid="{00000000-0005-0000-0000-0000C5160000}"/>
    <cellStyle name="Обычный 18 2 2 2 2" xfId="3470" xr:uid="{00000000-0005-0000-0000-0000C6160000}"/>
    <cellStyle name="Обычный 18 2 2 2 2 2" xfId="4012" xr:uid="{00000000-0005-0000-0000-0000C7160000}"/>
    <cellStyle name="Обычный 18 2 2 2 2 2 2" xfId="5028" xr:uid="{00000000-0005-0000-0000-0000C8160000}"/>
    <cellStyle name="Обычный 18 2 2 2 2 2 2 2" xfId="8012" xr:uid="{00000000-0005-0000-0000-0000C9160000}"/>
    <cellStyle name="Обычный 18 2 2 2 2 2 3" xfId="7039" xr:uid="{00000000-0005-0000-0000-0000CA160000}"/>
    <cellStyle name="Обычный 18 2 2 2 2 3" xfId="4542" xr:uid="{00000000-0005-0000-0000-0000CB160000}"/>
    <cellStyle name="Обычный 18 2 2 2 2 3 2" xfId="7526" xr:uid="{00000000-0005-0000-0000-0000CC160000}"/>
    <cellStyle name="Обычный 18 2 2 2 2 4" xfId="6553" xr:uid="{00000000-0005-0000-0000-0000CD160000}"/>
    <cellStyle name="Обычный 18 2 2 2 3" xfId="3769" xr:uid="{00000000-0005-0000-0000-0000CE160000}"/>
    <cellStyle name="Обычный 18 2 2 2 3 2" xfId="4785" xr:uid="{00000000-0005-0000-0000-0000CF160000}"/>
    <cellStyle name="Обычный 18 2 2 2 3 2 2" xfId="7769" xr:uid="{00000000-0005-0000-0000-0000D0160000}"/>
    <cellStyle name="Обычный 18 2 2 2 3 3" xfId="6796" xr:uid="{00000000-0005-0000-0000-0000D1160000}"/>
    <cellStyle name="Обычный 18 2 2 2 4" xfId="4299" xr:uid="{00000000-0005-0000-0000-0000D2160000}"/>
    <cellStyle name="Обычный 18 2 2 2 4 2" xfId="7283" xr:uid="{00000000-0005-0000-0000-0000D3160000}"/>
    <cellStyle name="Обычный 18 2 2 2 5" xfId="6310" xr:uid="{00000000-0005-0000-0000-0000D4160000}"/>
    <cellStyle name="Обычный 18 2 2 3" xfId="3362" xr:uid="{00000000-0005-0000-0000-0000D5160000}"/>
    <cellStyle name="Обычный 18 2 2 3 2" xfId="3904" xr:uid="{00000000-0005-0000-0000-0000D6160000}"/>
    <cellStyle name="Обычный 18 2 2 3 2 2" xfId="4920" xr:uid="{00000000-0005-0000-0000-0000D7160000}"/>
    <cellStyle name="Обычный 18 2 2 3 2 2 2" xfId="7904" xr:uid="{00000000-0005-0000-0000-0000D8160000}"/>
    <cellStyle name="Обычный 18 2 2 3 2 3" xfId="6931" xr:uid="{00000000-0005-0000-0000-0000D9160000}"/>
    <cellStyle name="Обычный 18 2 2 3 3" xfId="4434" xr:uid="{00000000-0005-0000-0000-0000DA160000}"/>
    <cellStyle name="Обычный 18 2 2 3 3 2" xfId="7418" xr:uid="{00000000-0005-0000-0000-0000DB160000}"/>
    <cellStyle name="Обычный 18 2 2 3 4" xfId="6445" xr:uid="{00000000-0005-0000-0000-0000DC160000}"/>
    <cellStyle name="Обычный 18 2 2 4" xfId="3661" xr:uid="{00000000-0005-0000-0000-0000DD160000}"/>
    <cellStyle name="Обычный 18 2 2 4 2" xfId="4677" xr:uid="{00000000-0005-0000-0000-0000DE160000}"/>
    <cellStyle name="Обычный 18 2 2 4 2 2" xfId="7661" xr:uid="{00000000-0005-0000-0000-0000DF160000}"/>
    <cellStyle name="Обычный 18 2 2 4 3" xfId="6688" xr:uid="{00000000-0005-0000-0000-0000E0160000}"/>
    <cellStyle name="Обычный 18 2 2 5" xfId="4191" xr:uid="{00000000-0005-0000-0000-0000E1160000}"/>
    <cellStyle name="Обычный 18 2 2 5 2" xfId="7175" xr:uid="{00000000-0005-0000-0000-0000E2160000}"/>
    <cellStyle name="Обычный 18 2 2 6" xfId="6202" xr:uid="{00000000-0005-0000-0000-0000E3160000}"/>
    <cellStyle name="Обычный 18 2 3" xfId="3119" xr:uid="{00000000-0005-0000-0000-0000E4160000}"/>
    <cellStyle name="Обычный 18 2 3 2" xfId="3416" xr:uid="{00000000-0005-0000-0000-0000E5160000}"/>
    <cellStyle name="Обычный 18 2 3 2 2" xfId="3958" xr:uid="{00000000-0005-0000-0000-0000E6160000}"/>
    <cellStyle name="Обычный 18 2 3 2 2 2" xfId="4974" xr:uid="{00000000-0005-0000-0000-0000E7160000}"/>
    <cellStyle name="Обычный 18 2 3 2 2 2 2" xfId="7958" xr:uid="{00000000-0005-0000-0000-0000E8160000}"/>
    <cellStyle name="Обычный 18 2 3 2 2 3" xfId="6985" xr:uid="{00000000-0005-0000-0000-0000E9160000}"/>
    <cellStyle name="Обычный 18 2 3 2 3" xfId="4488" xr:uid="{00000000-0005-0000-0000-0000EA160000}"/>
    <cellStyle name="Обычный 18 2 3 2 3 2" xfId="7472" xr:uid="{00000000-0005-0000-0000-0000EB160000}"/>
    <cellStyle name="Обычный 18 2 3 2 4" xfId="6499" xr:uid="{00000000-0005-0000-0000-0000EC160000}"/>
    <cellStyle name="Обычный 18 2 3 3" xfId="3715" xr:uid="{00000000-0005-0000-0000-0000ED160000}"/>
    <cellStyle name="Обычный 18 2 3 3 2" xfId="4731" xr:uid="{00000000-0005-0000-0000-0000EE160000}"/>
    <cellStyle name="Обычный 18 2 3 3 2 2" xfId="7715" xr:uid="{00000000-0005-0000-0000-0000EF160000}"/>
    <cellStyle name="Обычный 18 2 3 3 3" xfId="6742" xr:uid="{00000000-0005-0000-0000-0000F0160000}"/>
    <cellStyle name="Обычный 18 2 3 4" xfId="4245" xr:uid="{00000000-0005-0000-0000-0000F1160000}"/>
    <cellStyle name="Обычный 18 2 3 4 2" xfId="7229" xr:uid="{00000000-0005-0000-0000-0000F2160000}"/>
    <cellStyle name="Обычный 18 2 3 5" xfId="6256" xr:uid="{00000000-0005-0000-0000-0000F3160000}"/>
    <cellStyle name="Обычный 18 2 4" xfId="3308" xr:uid="{00000000-0005-0000-0000-0000F4160000}"/>
    <cellStyle name="Обычный 18 2 4 2" xfId="3850" xr:uid="{00000000-0005-0000-0000-0000F5160000}"/>
    <cellStyle name="Обычный 18 2 4 2 2" xfId="4866" xr:uid="{00000000-0005-0000-0000-0000F6160000}"/>
    <cellStyle name="Обычный 18 2 4 2 2 2" xfId="7850" xr:uid="{00000000-0005-0000-0000-0000F7160000}"/>
    <cellStyle name="Обычный 18 2 4 2 3" xfId="6877" xr:uid="{00000000-0005-0000-0000-0000F8160000}"/>
    <cellStyle name="Обычный 18 2 4 3" xfId="4380" xr:uid="{00000000-0005-0000-0000-0000F9160000}"/>
    <cellStyle name="Обычный 18 2 4 3 2" xfId="7364" xr:uid="{00000000-0005-0000-0000-0000FA160000}"/>
    <cellStyle name="Обычный 18 2 4 4" xfId="6391" xr:uid="{00000000-0005-0000-0000-0000FB160000}"/>
    <cellStyle name="Обычный 18 2 5" xfId="3607" xr:uid="{00000000-0005-0000-0000-0000FC160000}"/>
    <cellStyle name="Обычный 18 2 5 2" xfId="4623" xr:uid="{00000000-0005-0000-0000-0000FD160000}"/>
    <cellStyle name="Обычный 18 2 5 2 2" xfId="7607" xr:uid="{00000000-0005-0000-0000-0000FE160000}"/>
    <cellStyle name="Обычный 18 2 5 3" xfId="6634" xr:uid="{00000000-0005-0000-0000-0000FF160000}"/>
    <cellStyle name="Обычный 18 2 6" xfId="4137" xr:uid="{00000000-0005-0000-0000-000000170000}"/>
    <cellStyle name="Обычный 18 2 6 2" xfId="7121" xr:uid="{00000000-0005-0000-0000-000001170000}"/>
    <cellStyle name="Обычный 18 2 7" xfId="6148" xr:uid="{00000000-0005-0000-0000-000002170000}"/>
    <cellStyle name="Обычный 18 3" xfId="2864" xr:uid="{00000000-0005-0000-0000-000003170000}"/>
    <cellStyle name="Обычный 18 3 2" xfId="3142" xr:uid="{00000000-0005-0000-0000-000004170000}"/>
    <cellStyle name="Обычный 18 3 2 2" xfId="3439" xr:uid="{00000000-0005-0000-0000-000005170000}"/>
    <cellStyle name="Обычный 18 3 2 2 2" xfId="3981" xr:uid="{00000000-0005-0000-0000-000006170000}"/>
    <cellStyle name="Обычный 18 3 2 2 2 2" xfId="4997" xr:uid="{00000000-0005-0000-0000-000007170000}"/>
    <cellStyle name="Обычный 18 3 2 2 2 2 2" xfId="7981" xr:uid="{00000000-0005-0000-0000-000008170000}"/>
    <cellStyle name="Обычный 18 3 2 2 2 3" xfId="7008" xr:uid="{00000000-0005-0000-0000-000009170000}"/>
    <cellStyle name="Обычный 18 3 2 2 3" xfId="4511" xr:uid="{00000000-0005-0000-0000-00000A170000}"/>
    <cellStyle name="Обычный 18 3 2 2 3 2" xfId="7495" xr:uid="{00000000-0005-0000-0000-00000B170000}"/>
    <cellStyle name="Обычный 18 3 2 2 4" xfId="6522" xr:uid="{00000000-0005-0000-0000-00000C170000}"/>
    <cellStyle name="Обычный 18 3 2 3" xfId="3738" xr:uid="{00000000-0005-0000-0000-00000D170000}"/>
    <cellStyle name="Обычный 18 3 2 3 2" xfId="4754" xr:uid="{00000000-0005-0000-0000-00000E170000}"/>
    <cellStyle name="Обычный 18 3 2 3 2 2" xfId="7738" xr:uid="{00000000-0005-0000-0000-00000F170000}"/>
    <cellStyle name="Обычный 18 3 2 3 3" xfId="6765" xr:uid="{00000000-0005-0000-0000-000010170000}"/>
    <cellStyle name="Обычный 18 3 2 4" xfId="4268" xr:uid="{00000000-0005-0000-0000-000011170000}"/>
    <cellStyle name="Обычный 18 3 2 4 2" xfId="7252" xr:uid="{00000000-0005-0000-0000-000012170000}"/>
    <cellStyle name="Обычный 18 3 2 5" xfId="6279" xr:uid="{00000000-0005-0000-0000-000013170000}"/>
    <cellStyle name="Обычный 18 3 3" xfId="3331" xr:uid="{00000000-0005-0000-0000-000014170000}"/>
    <cellStyle name="Обычный 18 3 3 2" xfId="3873" xr:uid="{00000000-0005-0000-0000-000015170000}"/>
    <cellStyle name="Обычный 18 3 3 2 2" xfId="4889" xr:uid="{00000000-0005-0000-0000-000016170000}"/>
    <cellStyle name="Обычный 18 3 3 2 2 2" xfId="7873" xr:uid="{00000000-0005-0000-0000-000017170000}"/>
    <cellStyle name="Обычный 18 3 3 2 3" xfId="6900" xr:uid="{00000000-0005-0000-0000-000018170000}"/>
    <cellStyle name="Обычный 18 3 3 3" xfId="4403" xr:uid="{00000000-0005-0000-0000-000019170000}"/>
    <cellStyle name="Обычный 18 3 3 3 2" xfId="7387" xr:uid="{00000000-0005-0000-0000-00001A170000}"/>
    <cellStyle name="Обычный 18 3 3 4" xfId="6414" xr:uid="{00000000-0005-0000-0000-00001B170000}"/>
    <cellStyle name="Обычный 18 3 4" xfId="3630" xr:uid="{00000000-0005-0000-0000-00001C170000}"/>
    <cellStyle name="Обычный 18 3 4 2" xfId="4646" xr:uid="{00000000-0005-0000-0000-00001D170000}"/>
    <cellStyle name="Обычный 18 3 4 2 2" xfId="7630" xr:uid="{00000000-0005-0000-0000-00001E170000}"/>
    <cellStyle name="Обычный 18 3 4 3" xfId="6657" xr:uid="{00000000-0005-0000-0000-00001F170000}"/>
    <cellStyle name="Обычный 18 3 5" xfId="4160" xr:uid="{00000000-0005-0000-0000-000020170000}"/>
    <cellStyle name="Обычный 18 3 5 2" xfId="7144" xr:uid="{00000000-0005-0000-0000-000021170000}"/>
    <cellStyle name="Обычный 18 3 6" xfId="6171" xr:uid="{00000000-0005-0000-0000-000022170000}"/>
    <cellStyle name="Обычный 18 4" xfId="3088" xr:uid="{00000000-0005-0000-0000-000023170000}"/>
    <cellStyle name="Обычный 18 4 2" xfId="3385" xr:uid="{00000000-0005-0000-0000-000024170000}"/>
    <cellStyle name="Обычный 18 4 2 2" xfId="3927" xr:uid="{00000000-0005-0000-0000-000025170000}"/>
    <cellStyle name="Обычный 18 4 2 2 2" xfId="4943" xr:uid="{00000000-0005-0000-0000-000026170000}"/>
    <cellStyle name="Обычный 18 4 2 2 2 2" xfId="7927" xr:uid="{00000000-0005-0000-0000-000027170000}"/>
    <cellStyle name="Обычный 18 4 2 2 3" xfId="6954" xr:uid="{00000000-0005-0000-0000-000028170000}"/>
    <cellStyle name="Обычный 18 4 2 3" xfId="4457" xr:uid="{00000000-0005-0000-0000-000029170000}"/>
    <cellStyle name="Обычный 18 4 2 3 2" xfId="7441" xr:uid="{00000000-0005-0000-0000-00002A170000}"/>
    <cellStyle name="Обычный 18 4 2 4" xfId="6468" xr:uid="{00000000-0005-0000-0000-00002B170000}"/>
    <cellStyle name="Обычный 18 4 3" xfId="3684" xr:uid="{00000000-0005-0000-0000-00002C170000}"/>
    <cellStyle name="Обычный 18 4 3 2" xfId="4700" xr:uid="{00000000-0005-0000-0000-00002D170000}"/>
    <cellStyle name="Обычный 18 4 3 2 2" xfId="7684" xr:uid="{00000000-0005-0000-0000-00002E170000}"/>
    <cellStyle name="Обычный 18 4 3 3" xfId="6711" xr:uid="{00000000-0005-0000-0000-00002F170000}"/>
    <cellStyle name="Обычный 18 4 4" xfId="4214" xr:uid="{00000000-0005-0000-0000-000030170000}"/>
    <cellStyle name="Обычный 18 4 4 2" xfId="7198" xr:uid="{00000000-0005-0000-0000-000031170000}"/>
    <cellStyle name="Обычный 18 4 5" xfId="6225" xr:uid="{00000000-0005-0000-0000-000032170000}"/>
    <cellStyle name="Обычный 18 5" xfId="3218" xr:uid="{00000000-0005-0000-0000-000033170000}"/>
    <cellStyle name="Обычный 18 5 2" xfId="3497" xr:uid="{00000000-0005-0000-0000-000034170000}"/>
    <cellStyle name="Обычный 18 5 2 2" xfId="4039" xr:uid="{00000000-0005-0000-0000-000035170000}"/>
    <cellStyle name="Обычный 18 5 2 2 2" xfId="5055" xr:uid="{00000000-0005-0000-0000-000036170000}"/>
    <cellStyle name="Обычный 18 5 2 2 2 2" xfId="8039" xr:uid="{00000000-0005-0000-0000-000037170000}"/>
    <cellStyle name="Обычный 18 5 2 2 3" xfId="7066" xr:uid="{00000000-0005-0000-0000-000038170000}"/>
    <cellStyle name="Обычный 18 5 2 3" xfId="4569" xr:uid="{00000000-0005-0000-0000-000039170000}"/>
    <cellStyle name="Обычный 18 5 2 3 2" xfId="7553" xr:uid="{00000000-0005-0000-0000-00003A170000}"/>
    <cellStyle name="Обычный 18 5 2 4" xfId="6580" xr:uid="{00000000-0005-0000-0000-00003B170000}"/>
    <cellStyle name="Обычный 18 5 3" xfId="3796" xr:uid="{00000000-0005-0000-0000-00003C170000}"/>
    <cellStyle name="Обычный 18 5 3 2" xfId="4812" xr:uid="{00000000-0005-0000-0000-00003D170000}"/>
    <cellStyle name="Обычный 18 5 3 2 2" xfId="7796" xr:uid="{00000000-0005-0000-0000-00003E170000}"/>
    <cellStyle name="Обычный 18 5 3 3" xfId="6823" xr:uid="{00000000-0005-0000-0000-00003F170000}"/>
    <cellStyle name="Обычный 18 5 4" xfId="4326" xr:uid="{00000000-0005-0000-0000-000040170000}"/>
    <cellStyle name="Обычный 18 5 4 2" xfId="7310" xr:uid="{00000000-0005-0000-0000-000041170000}"/>
    <cellStyle name="Обычный 18 5 5" xfId="6337" xr:uid="{00000000-0005-0000-0000-000042170000}"/>
    <cellStyle name="Обычный 18 6" xfId="3277" xr:uid="{00000000-0005-0000-0000-000043170000}"/>
    <cellStyle name="Обычный 18 6 2" xfId="3819" xr:uid="{00000000-0005-0000-0000-000044170000}"/>
    <cellStyle name="Обычный 18 6 2 2" xfId="4835" xr:uid="{00000000-0005-0000-0000-000045170000}"/>
    <cellStyle name="Обычный 18 6 2 2 2" xfId="7819" xr:uid="{00000000-0005-0000-0000-000046170000}"/>
    <cellStyle name="Обычный 18 6 2 3" xfId="6846" xr:uid="{00000000-0005-0000-0000-000047170000}"/>
    <cellStyle name="Обычный 18 6 3" xfId="4349" xr:uid="{00000000-0005-0000-0000-000048170000}"/>
    <cellStyle name="Обычный 18 6 3 2" xfId="7333" xr:uid="{00000000-0005-0000-0000-000049170000}"/>
    <cellStyle name="Обычный 18 6 4" xfId="6360" xr:uid="{00000000-0005-0000-0000-00004A170000}"/>
    <cellStyle name="Обычный 18 7" xfId="3576" xr:uid="{00000000-0005-0000-0000-00004B170000}"/>
    <cellStyle name="Обычный 18 7 2" xfId="4592" xr:uid="{00000000-0005-0000-0000-00004C170000}"/>
    <cellStyle name="Обычный 18 7 2 2" xfId="7576" xr:uid="{00000000-0005-0000-0000-00004D170000}"/>
    <cellStyle name="Обычный 18 7 3" xfId="6603" xr:uid="{00000000-0005-0000-0000-00004E170000}"/>
    <cellStyle name="Обычный 18 8" xfId="4106" xr:uid="{00000000-0005-0000-0000-00004F170000}"/>
    <cellStyle name="Обычный 18 8 2" xfId="7090" xr:uid="{00000000-0005-0000-0000-000050170000}"/>
    <cellStyle name="Обычный 18 9" xfId="6117" xr:uid="{00000000-0005-0000-0000-000051170000}"/>
    <cellStyle name="Обычный 19" xfId="2375" xr:uid="{00000000-0005-0000-0000-000052170000}"/>
    <cellStyle name="Обычный 19 10" xfId="8700" xr:uid="{00000000-0005-0000-0000-000053170000}"/>
    <cellStyle name="Обычный 19 2" xfId="2705" xr:uid="{00000000-0005-0000-0000-000054170000}"/>
    <cellStyle name="Обычный 19 2 2" xfId="2908" xr:uid="{00000000-0005-0000-0000-000055170000}"/>
    <cellStyle name="Обычный 19 2 2 2" xfId="3174" xr:uid="{00000000-0005-0000-0000-000056170000}"/>
    <cellStyle name="Обычный 19 2 2 2 2" xfId="3471" xr:uid="{00000000-0005-0000-0000-000057170000}"/>
    <cellStyle name="Обычный 19 2 2 2 2 2" xfId="4013" xr:uid="{00000000-0005-0000-0000-000058170000}"/>
    <cellStyle name="Обычный 19 2 2 2 2 2 2" xfId="5029" xr:uid="{00000000-0005-0000-0000-000059170000}"/>
    <cellStyle name="Обычный 19 2 2 2 2 2 2 2" xfId="8013" xr:uid="{00000000-0005-0000-0000-00005A170000}"/>
    <cellStyle name="Обычный 19 2 2 2 2 2 3" xfId="7040" xr:uid="{00000000-0005-0000-0000-00005B170000}"/>
    <cellStyle name="Обычный 19 2 2 2 2 3" xfId="4543" xr:uid="{00000000-0005-0000-0000-00005C170000}"/>
    <cellStyle name="Обычный 19 2 2 2 2 3 2" xfId="7527" xr:uid="{00000000-0005-0000-0000-00005D170000}"/>
    <cellStyle name="Обычный 19 2 2 2 2 4" xfId="6554" xr:uid="{00000000-0005-0000-0000-00005E170000}"/>
    <cellStyle name="Обычный 19 2 2 2 3" xfId="3770" xr:uid="{00000000-0005-0000-0000-00005F170000}"/>
    <cellStyle name="Обычный 19 2 2 2 3 2" xfId="4786" xr:uid="{00000000-0005-0000-0000-000060170000}"/>
    <cellStyle name="Обычный 19 2 2 2 3 2 2" xfId="7770" xr:uid="{00000000-0005-0000-0000-000061170000}"/>
    <cellStyle name="Обычный 19 2 2 2 3 3" xfId="6797" xr:uid="{00000000-0005-0000-0000-000062170000}"/>
    <cellStyle name="Обычный 19 2 2 2 4" xfId="4300" xr:uid="{00000000-0005-0000-0000-000063170000}"/>
    <cellStyle name="Обычный 19 2 2 2 4 2" xfId="7284" xr:uid="{00000000-0005-0000-0000-000064170000}"/>
    <cellStyle name="Обычный 19 2 2 2 5" xfId="6311" xr:uid="{00000000-0005-0000-0000-000065170000}"/>
    <cellStyle name="Обычный 19 2 2 3" xfId="3363" xr:uid="{00000000-0005-0000-0000-000066170000}"/>
    <cellStyle name="Обычный 19 2 2 3 2" xfId="3905" xr:uid="{00000000-0005-0000-0000-000067170000}"/>
    <cellStyle name="Обычный 19 2 2 3 2 2" xfId="4921" xr:uid="{00000000-0005-0000-0000-000068170000}"/>
    <cellStyle name="Обычный 19 2 2 3 2 2 2" xfId="7905" xr:uid="{00000000-0005-0000-0000-000069170000}"/>
    <cellStyle name="Обычный 19 2 2 3 2 3" xfId="6932" xr:uid="{00000000-0005-0000-0000-00006A170000}"/>
    <cellStyle name="Обычный 19 2 2 3 3" xfId="4435" xr:uid="{00000000-0005-0000-0000-00006B170000}"/>
    <cellStyle name="Обычный 19 2 2 3 3 2" xfId="7419" xr:uid="{00000000-0005-0000-0000-00006C170000}"/>
    <cellStyle name="Обычный 19 2 2 3 4" xfId="6446" xr:uid="{00000000-0005-0000-0000-00006D170000}"/>
    <cellStyle name="Обычный 19 2 2 4" xfId="3662" xr:uid="{00000000-0005-0000-0000-00006E170000}"/>
    <cellStyle name="Обычный 19 2 2 4 2" xfId="4678" xr:uid="{00000000-0005-0000-0000-00006F170000}"/>
    <cellStyle name="Обычный 19 2 2 4 2 2" xfId="7662" xr:uid="{00000000-0005-0000-0000-000070170000}"/>
    <cellStyle name="Обычный 19 2 2 4 3" xfId="6689" xr:uid="{00000000-0005-0000-0000-000071170000}"/>
    <cellStyle name="Обычный 19 2 2 5" xfId="4192" xr:uid="{00000000-0005-0000-0000-000072170000}"/>
    <cellStyle name="Обычный 19 2 2 5 2" xfId="7176" xr:uid="{00000000-0005-0000-0000-000073170000}"/>
    <cellStyle name="Обычный 19 2 2 6" xfId="6203" xr:uid="{00000000-0005-0000-0000-000074170000}"/>
    <cellStyle name="Обычный 19 2 3" xfId="3120" xr:uid="{00000000-0005-0000-0000-000075170000}"/>
    <cellStyle name="Обычный 19 2 3 2" xfId="3417" xr:uid="{00000000-0005-0000-0000-000076170000}"/>
    <cellStyle name="Обычный 19 2 3 2 2" xfId="3959" xr:uid="{00000000-0005-0000-0000-000077170000}"/>
    <cellStyle name="Обычный 19 2 3 2 2 2" xfId="4975" xr:uid="{00000000-0005-0000-0000-000078170000}"/>
    <cellStyle name="Обычный 19 2 3 2 2 2 2" xfId="7959" xr:uid="{00000000-0005-0000-0000-000079170000}"/>
    <cellStyle name="Обычный 19 2 3 2 2 3" xfId="6986" xr:uid="{00000000-0005-0000-0000-00007A170000}"/>
    <cellStyle name="Обычный 19 2 3 2 3" xfId="4489" xr:uid="{00000000-0005-0000-0000-00007B170000}"/>
    <cellStyle name="Обычный 19 2 3 2 3 2" xfId="7473" xr:uid="{00000000-0005-0000-0000-00007C170000}"/>
    <cellStyle name="Обычный 19 2 3 2 4" xfId="6500" xr:uid="{00000000-0005-0000-0000-00007D170000}"/>
    <cellStyle name="Обычный 19 2 3 3" xfId="3716" xr:uid="{00000000-0005-0000-0000-00007E170000}"/>
    <cellStyle name="Обычный 19 2 3 3 2" xfId="4732" xr:uid="{00000000-0005-0000-0000-00007F170000}"/>
    <cellStyle name="Обычный 19 2 3 3 2 2" xfId="7716" xr:uid="{00000000-0005-0000-0000-000080170000}"/>
    <cellStyle name="Обычный 19 2 3 3 3" xfId="6743" xr:uid="{00000000-0005-0000-0000-000081170000}"/>
    <cellStyle name="Обычный 19 2 3 4" xfId="4246" xr:uid="{00000000-0005-0000-0000-000082170000}"/>
    <cellStyle name="Обычный 19 2 3 4 2" xfId="7230" xr:uid="{00000000-0005-0000-0000-000083170000}"/>
    <cellStyle name="Обычный 19 2 3 5" xfId="6257" xr:uid="{00000000-0005-0000-0000-000084170000}"/>
    <cellStyle name="Обычный 19 2 4" xfId="3309" xr:uid="{00000000-0005-0000-0000-000085170000}"/>
    <cellStyle name="Обычный 19 2 4 2" xfId="3851" xr:uid="{00000000-0005-0000-0000-000086170000}"/>
    <cellStyle name="Обычный 19 2 4 2 2" xfId="4867" xr:uid="{00000000-0005-0000-0000-000087170000}"/>
    <cellStyle name="Обычный 19 2 4 2 2 2" xfId="7851" xr:uid="{00000000-0005-0000-0000-000088170000}"/>
    <cellStyle name="Обычный 19 2 4 2 3" xfId="6878" xr:uid="{00000000-0005-0000-0000-000089170000}"/>
    <cellStyle name="Обычный 19 2 4 3" xfId="4381" xr:uid="{00000000-0005-0000-0000-00008A170000}"/>
    <cellStyle name="Обычный 19 2 4 3 2" xfId="7365" xr:uid="{00000000-0005-0000-0000-00008B170000}"/>
    <cellStyle name="Обычный 19 2 4 4" xfId="6392" xr:uid="{00000000-0005-0000-0000-00008C170000}"/>
    <cellStyle name="Обычный 19 2 5" xfId="3608" xr:uid="{00000000-0005-0000-0000-00008D170000}"/>
    <cellStyle name="Обычный 19 2 5 2" xfId="4624" xr:uid="{00000000-0005-0000-0000-00008E170000}"/>
    <cellStyle name="Обычный 19 2 5 2 2" xfId="7608" xr:uid="{00000000-0005-0000-0000-00008F170000}"/>
    <cellStyle name="Обычный 19 2 5 3" xfId="6635" xr:uid="{00000000-0005-0000-0000-000090170000}"/>
    <cellStyle name="Обычный 19 2 6" xfId="4138" xr:uid="{00000000-0005-0000-0000-000091170000}"/>
    <cellStyle name="Обычный 19 2 6 2" xfId="7122" xr:uid="{00000000-0005-0000-0000-000092170000}"/>
    <cellStyle name="Обычный 19 2 7" xfId="6149" xr:uid="{00000000-0005-0000-0000-000093170000}"/>
    <cellStyle name="Обычный 19 3" xfId="2878" xr:uid="{00000000-0005-0000-0000-000094170000}"/>
    <cellStyle name="Обычный 19 3 2" xfId="3151" xr:uid="{00000000-0005-0000-0000-000095170000}"/>
    <cellStyle name="Обычный 19 3 2 2" xfId="3448" xr:uid="{00000000-0005-0000-0000-000096170000}"/>
    <cellStyle name="Обычный 19 3 2 2 2" xfId="3990" xr:uid="{00000000-0005-0000-0000-000097170000}"/>
    <cellStyle name="Обычный 19 3 2 2 2 2" xfId="5006" xr:uid="{00000000-0005-0000-0000-000098170000}"/>
    <cellStyle name="Обычный 19 3 2 2 2 2 2" xfId="7990" xr:uid="{00000000-0005-0000-0000-000099170000}"/>
    <cellStyle name="Обычный 19 3 2 2 2 3" xfId="7017" xr:uid="{00000000-0005-0000-0000-00009A170000}"/>
    <cellStyle name="Обычный 19 3 2 2 3" xfId="4520" xr:uid="{00000000-0005-0000-0000-00009B170000}"/>
    <cellStyle name="Обычный 19 3 2 2 3 2" xfId="7504" xr:uid="{00000000-0005-0000-0000-00009C170000}"/>
    <cellStyle name="Обычный 19 3 2 2 4" xfId="6531" xr:uid="{00000000-0005-0000-0000-00009D170000}"/>
    <cellStyle name="Обычный 19 3 2 3" xfId="3747" xr:uid="{00000000-0005-0000-0000-00009E170000}"/>
    <cellStyle name="Обычный 19 3 2 3 2" xfId="4763" xr:uid="{00000000-0005-0000-0000-00009F170000}"/>
    <cellStyle name="Обычный 19 3 2 3 2 2" xfId="7747" xr:uid="{00000000-0005-0000-0000-0000A0170000}"/>
    <cellStyle name="Обычный 19 3 2 3 3" xfId="6774" xr:uid="{00000000-0005-0000-0000-0000A1170000}"/>
    <cellStyle name="Обычный 19 3 2 4" xfId="4277" xr:uid="{00000000-0005-0000-0000-0000A2170000}"/>
    <cellStyle name="Обычный 19 3 2 4 2" xfId="7261" xr:uid="{00000000-0005-0000-0000-0000A3170000}"/>
    <cellStyle name="Обычный 19 3 2 5" xfId="6288" xr:uid="{00000000-0005-0000-0000-0000A4170000}"/>
    <cellStyle name="Обычный 19 3 3" xfId="3340" xr:uid="{00000000-0005-0000-0000-0000A5170000}"/>
    <cellStyle name="Обычный 19 3 3 2" xfId="3882" xr:uid="{00000000-0005-0000-0000-0000A6170000}"/>
    <cellStyle name="Обычный 19 3 3 2 2" xfId="4898" xr:uid="{00000000-0005-0000-0000-0000A7170000}"/>
    <cellStyle name="Обычный 19 3 3 2 2 2" xfId="7882" xr:uid="{00000000-0005-0000-0000-0000A8170000}"/>
    <cellStyle name="Обычный 19 3 3 2 3" xfId="6909" xr:uid="{00000000-0005-0000-0000-0000A9170000}"/>
    <cellStyle name="Обычный 19 3 3 3" xfId="4412" xr:uid="{00000000-0005-0000-0000-0000AA170000}"/>
    <cellStyle name="Обычный 19 3 3 3 2" xfId="7396" xr:uid="{00000000-0005-0000-0000-0000AB170000}"/>
    <cellStyle name="Обычный 19 3 3 4" xfId="6423" xr:uid="{00000000-0005-0000-0000-0000AC170000}"/>
    <cellStyle name="Обычный 19 3 4" xfId="3639" xr:uid="{00000000-0005-0000-0000-0000AD170000}"/>
    <cellStyle name="Обычный 19 3 4 2" xfId="4655" xr:uid="{00000000-0005-0000-0000-0000AE170000}"/>
    <cellStyle name="Обычный 19 3 4 2 2" xfId="7639" xr:uid="{00000000-0005-0000-0000-0000AF170000}"/>
    <cellStyle name="Обычный 19 3 4 3" xfId="6666" xr:uid="{00000000-0005-0000-0000-0000B0170000}"/>
    <cellStyle name="Обычный 19 3 5" xfId="4169" xr:uid="{00000000-0005-0000-0000-0000B1170000}"/>
    <cellStyle name="Обычный 19 3 5 2" xfId="7153" xr:uid="{00000000-0005-0000-0000-0000B2170000}"/>
    <cellStyle name="Обычный 19 3 6" xfId="6180" xr:uid="{00000000-0005-0000-0000-0000B3170000}"/>
    <cellStyle name="Обычный 19 4" xfId="3097" xr:uid="{00000000-0005-0000-0000-0000B4170000}"/>
    <cellStyle name="Обычный 19 4 2" xfId="3394" xr:uid="{00000000-0005-0000-0000-0000B5170000}"/>
    <cellStyle name="Обычный 19 4 2 2" xfId="3936" xr:uid="{00000000-0005-0000-0000-0000B6170000}"/>
    <cellStyle name="Обычный 19 4 2 2 2" xfId="4952" xr:uid="{00000000-0005-0000-0000-0000B7170000}"/>
    <cellStyle name="Обычный 19 4 2 2 2 2" xfId="7936" xr:uid="{00000000-0005-0000-0000-0000B8170000}"/>
    <cellStyle name="Обычный 19 4 2 2 3" xfId="6963" xr:uid="{00000000-0005-0000-0000-0000B9170000}"/>
    <cellStyle name="Обычный 19 4 2 3" xfId="4466" xr:uid="{00000000-0005-0000-0000-0000BA170000}"/>
    <cellStyle name="Обычный 19 4 2 3 2" xfId="7450" xr:uid="{00000000-0005-0000-0000-0000BB170000}"/>
    <cellStyle name="Обычный 19 4 2 4" xfId="6477" xr:uid="{00000000-0005-0000-0000-0000BC170000}"/>
    <cellStyle name="Обычный 19 4 3" xfId="3693" xr:uid="{00000000-0005-0000-0000-0000BD170000}"/>
    <cellStyle name="Обычный 19 4 3 2" xfId="4709" xr:uid="{00000000-0005-0000-0000-0000BE170000}"/>
    <cellStyle name="Обычный 19 4 3 2 2" xfId="7693" xr:uid="{00000000-0005-0000-0000-0000BF170000}"/>
    <cellStyle name="Обычный 19 4 3 3" xfId="6720" xr:uid="{00000000-0005-0000-0000-0000C0170000}"/>
    <cellStyle name="Обычный 19 4 4" xfId="4223" xr:uid="{00000000-0005-0000-0000-0000C1170000}"/>
    <cellStyle name="Обычный 19 4 4 2" xfId="7207" xr:uid="{00000000-0005-0000-0000-0000C2170000}"/>
    <cellStyle name="Обычный 19 4 5" xfId="6234" xr:uid="{00000000-0005-0000-0000-0000C3170000}"/>
    <cellStyle name="Обычный 19 5" xfId="3219" xr:uid="{00000000-0005-0000-0000-0000C4170000}"/>
    <cellStyle name="Обычный 19 5 2" xfId="3498" xr:uid="{00000000-0005-0000-0000-0000C5170000}"/>
    <cellStyle name="Обычный 19 5 2 2" xfId="4040" xr:uid="{00000000-0005-0000-0000-0000C6170000}"/>
    <cellStyle name="Обычный 19 5 2 2 2" xfId="5056" xr:uid="{00000000-0005-0000-0000-0000C7170000}"/>
    <cellStyle name="Обычный 19 5 2 2 2 2" xfId="8040" xr:uid="{00000000-0005-0000-0000-0000C8170000}"/>
    <cellStyle name="Обычный 19 5 2 2 3" xfId="7067" xr:uid="{00000000-0005-0000-0000-0000C9170000}"/>
    <cellStyle name="Обычный 19 5 2 3" xfId="4570" xr:uid="{00000000-0005-0000-0000-0000CA170000}"/>
    <cellStyle name="Обычный 19 5 2 3 2" xfId="7554" xr:uid="{00000000-0005-0000-0000-0000CB170000}"/>
    <cellStyle name="Обычный 19 5 2 4" xfId="6581" xr:uid="{00000000-0005-0000-0000-0000CC170000}"/>
    <cellStyle name="Обычный 19 5 3" xfId="3797" xr:uid="{00000000-0005-0000-0000-0000CD170000}"/>
    <cellStyle name="Обычный 19 5 3 2" xfId="4813" xr:uid="{00000000-0005-0000-0000-0000CE170000}"/>
    <cellStyle name="Обычный 19 5 3 2 2" xfId="7797" xr:uid="{00000000-0005-0000-0000-0000CF170000}"/>
    <cellStyle name="Обычный 19 5 3 3" xfId="6824" xr:uid="{00000000-0005-0000-0000-0000D0170000}"/>
    <cellStyle name="Обычный 19 5 4" xfId="4327" xr:uid="{00000000-0005-0000-0000-0000D1170000}"/>
    <cellStyle name="Обычный 19 5 4 2" xfId="7311" xr:uid="{00000000-0005-0000-0000-0000D2170000}"/>
    <cellStyle name="Обычный 19 5 5" xfId="6338" xr:uid="{00000000-0005-0000-0000-0000D3170000}"/>
    <cellStyle name="Обычный 19 6" xfId="3286" xr:uid="{00000000-0005-0000-0000-0000D4170000}"/>
    <cellStyle name="Обычный 19 6 2" xfId="3828" xr:uid="{00000000-0005-0000-0000-0000D5170000}"/>
    <cellStyle name="Обычный 19 6 2 2" xfId="4844" xr:uid="{00000000-0005-0000-0000-0000D6170000}"/>
    <cellStyle name="Обычный 19 6 2 2 2" xfId="7828" xr:uid="{00000000-0005-0000-0000-0000D7170000}"/>
    <cellStyle name="Обычный 19 6 2 3" xfId="6855" xr:uid="{00000000-0005-0000-0000-0000D8170000}"/>
    <cellStyle name="Обычный 19 6 3" xfId="4358" xr:uid="{00000000-0005-0000-0000-0000D9170000}"/>
    <cellStyle name="Обычный 19 6 3 2" xfId="7342" xr:uid="{00000000-0005-0000-0000-0000DA170000}"/>
    <cellStyle name="Обычный 19 6 4" xfId="6369" xr:uid="{00000000-0005-0000-0000-0000DB170000}"/>
    <cellStyle name="Обычный 19 7" xfId="3585" xr:uid="{00000000-0005-0000-0000-0000DC170000}"/>
    <cellStyle name="Обычный 19 7 2" xfId="4601" xr:uid="{00000000-0005-0000-0000-0000DD170000}"/>
    <cellStyle name="Обычный 19 7 2 2" xfId="7585" xr:uid="{00000000-0005-0000-0000-0000DE170000}"/>
    <cellStyle name="Обычный 19 7 3" xfId="6612" xr:uid="{00000000-0005-0000-0000-0000DF170000}"/>
    <cellStyle name="Обычный 19 8" xfId="4115" xr:uid="{00000000-0005-0000-0000-0000E0170000}"/>
    <cellStyle name="Обычный 19 8 2" xfId="7099" xr:uid="{00000000-0005-0000-0000-0000E1170000}"/>
    <cellStyle name="Обычный 19 9" xfId="6126" xr:uid="{00000000-0005-0000-0000-0000E2170000}"/>
    <cellStyle name="Обычный 2" xfId="2" xr:uid="{00000000-0005-0000-0000-0000E3170000}"/>
    <cellStyle name="Обычный 2 2" xfId="3" xr:uid="{00000000-0005-0000-0000-0000E4170000}"/>
    <cellStyle name="Обычный 2 2 2" xfId="125" xr:uid="{00000000-0005-0000-0000-0000E5170000}"/>
    <cellStyle name="Обычный 2 2 2 2" xfId="1046" xr:uid="{00000000-0005-0000-0000-0000E6170000}"/>
    <cellStyle name="Обычный 2 2 2 2 2" xfId="8702" xr:uid="{00000000-0005-0000-0000-0000E7170000}"/>
    <cellStyle name="Обычный 2 2 2 2 3" xfId="2338" xr:uid="{00000000-0005-0000-0000-0000E8170000}"/>
    <cellStyle name="Обычный 2 2 2 3" xfId="2706" xr:uid="{00000000-0005-0000-0000-0000E9170000}"/>
    <cellStyle name="Обычный 2 2 2 4" xfId="8701" xr:uid="{00000000-0005-0000-0000-0000EA170000}"/>
    <cellStyle name="Обычный 2 2 2 5" xfId="1748" xr:uid="{00000000-0005-0000-0000-0000EB170000}"/>
    <cellStyle name="Обычный 2 2 3" xfId="103" xr:uid="{00000000-0005-0000-0000-0000EC170000}"/>
    <cellStyle name="Обычный 2 2 3 2" xfId="5074" xr:uid="{00000000-0005-0000-0000-0000ED170000}"/>
    <cellStyle name="Обычный 2 2 4" xfId="1998" xr:uid="{00000000-0005-0000-0000-0000EE170000}"/>
    <cellStyle name="Обычный 2 2 5" xfId="5078" xr:uid="{00000000-0005-0000-0000-0000EF170000}"/>
    <cellStyle name="Обычный 2 2 6" xfId="1767" xr:uid="{00000000-0005-0000-0000-0000F0170000}"/>
    <cellStyle name="Обычный 2 2 7" xfId="1704" xr:uid="{00000000-0005-0000-0000-0000F1170000}"/>
    <cellStyle name="Обычный 2 3" xfId="20" xr:uid="{00000000-0005-0000-0000-0000F2170000}"/>
    <cellStyle name="Обычный 2 3 2" xfId="1037" xr:uid="{00000000-0005-0000-0000-0000F3170000}"/>
    <cellStyle name="Обычный 2 3 3" xfId="5077" xr:uid="{00000000-0005-0000-0000-0000F4170000}"/>
    <cellStyle name="Обычный 2 3 4" xfId="1955" xr:uid="{00000000-0005-0000-0000-0000F5170000}"/>
    <cellStyle name="Обычный 2 3 5" xfId="5081" xr:uid="{00000000-0005-0000-0000-0000F6170000}"/>
    <cellStyle name="Обычный 2 3 6" xfId="1791" xr:uid="{00000000-0005-0000-0000-0000F7170000}"/>
    <cellStyle name="Обычный 2 3 7" xfId="1760" xr:uid="{00000000-0005-0000-0000-0000F8170000}"/>
    <cellStyle name="Обычный 2 3 7 2" xfId="5423" xr:uid="{00000000-0005-0000-0000-0000F9170000}"/>
    <cellStyle name="Обычный 2 3 8" xfId="8703" xr:uid="{00000000-0005-0000-0000-0000FA170000}"/>
    <cellStyle name="Обычный 2 4" xfId="12" xr:uid="{00000000-0005-0000-0000-0000FB170000}"/>
    <cellStyle name="Обычный 2 4 2" xfId="2171" xr:uid="{00000000-0005-0000-0000-0000FC170000}"/>
    <cellStyle name="Обычный 2 4 2 2" xfId="8704" xr:uid="{00000000-0005-0000-0000-0000FD170000}"/>
    <cellStyle name="Обычный 2 4 3" xfId="2339" xr:uid="{00000000-0005-0000-0000-0000FE170000}"/>
    <cellStyle name="Обычный 2 4 3 2" xfId="8705" xr:uid="{00000000-0005-0000-0000-0000FF170000}"/>
    <cellStyle name="Обычный 2 4 4" xfId="2707" xr:uid="{00000000-0005-0000-0000-000000180000}"/>
    <cellStyle name="Обычный 2 4 5" xfId="2145" xr:uid="{00000000-0005-0000-0000-000001180000}"/>
    <cellStyle name="Обычный 2 4 6" xfId="1774" xr:uid="{00000000-0005-0000-0000-000002180000}"/>
    <cellStyle name="Обычный 2 5" xfId="7" xr:uid="{00000000-0005-0000-0000-000003180000}"/>
    <cellStyle name="Обычный 2 5 2" xfId="1834" xr:uid="{00000000-0005-0000-0000-000004180000}"/>
    <cellStyle name="Обычный 2 6" xfId="1102" xr:uid="{00000000-0005-0000-0000-000005180000}"/>
    <cellStyle name="Обычный 2 6 2" xfId="1201" xr:uid="{00000000-0005-0000-0000-000006180000}"/>
    <cellStyle name="Обычный 2 6 3" xfId="1765" xr:uid="{00000000-0005-0000-0000-000007180000}"/>
    <cellStyle name="Обычный 2 7" xfId="8066" xr:uid="{00000000-0005-0000-0000-000008180000}"/>
    <cellStyle name="Обычный 2 7 2" xfId="8706" xr:uid="{00000000-0005-0000-0000-000009180000}"/>
    <cellStyle name="Обычный 2 8" xfId="8707" xr:uid="{00000000-0005-0000-0000-00000A180000}"/>
    <cellStyle name="Обычный 2 9" xfId="8072" xr:uid="{00000000-0005-0000-0000-00000B180000}"/>
    <cellStyle name="Обычный 2_02.09" xfId="8708" xr:uid="{00000000-0005-0000-0000-00000C180000}"/>
    <cellStyle name="Обычный 20" xfId="2708" xr:uid="{00000000-0005-0000-0000-00000D180000}"/>
    <cellStyle name="Обычный 20 2" xfId="8709" xr:uid="{00000000-0005-0000-0000-00000E180000}"/>
    <cellStyle name="Обычный 21" xfId="2709" xr:uid="{00000000-0005-0000-0000-00000F180000}"/>
    <cellStyle name="Обычный 21 2" xfId="8710" xr:uid="{00000000-0005-0000-0000-000010180000}"/>
    <cellStyle name="Обычный 22" xfId="2710" xr:uid="{00000000-0005-0000-0000-000011180000}"/>
    <cellStyle name="Обычный 22 2" xfId="2711" xr:uid="{00000000-0005-0000-0000-000012180000}"/>
    <cellStyle name="Обычный 22 3" xfId="8711" xr:uid="{00000000-0005-0000-0000-000013180000}"/>
    <cellStyle name="Обычный 23" xfId="2712" xr:uid="{00000000-0005-0000-0000-000014180000}"/>
    <cellStyle name="Обычный 23 2" xfId="8712" xr:uid="{00000000-0005-0000-0000-000015180000}"/>
    <cellStyle name="Обычный 24" xfId="2713" xr:uid="{00000000-0005-0000-0000-000016180000}"/>
    <cellStyle name="Обычный 24 2" xfId="8713" xr:uid="{00000000-0005-0000-0000-000017180000}"/>
    <cellStyle name="Обычный 25" xfId="2714" xr:uid="{00000000-0005-0000-0000-000018180000}"/>
    <cellStyle name="Обычный 25 2" xfId="8714" xr:uid="{00000000-0005-0000-0000-000019180000}"/>
    <cellStyle name="Обычный 26" xfId="2715" xr:uid="{00000000-0005-0000-0000-00001A180000}"/>
    <cellStyle name="Обычный 26 2" xfId="8715" xr:uid="{00000000-0005-0000-0000-00001B180000}"/>
    <cellStyle name="Обычный 27" xfId="2385" xr:uid="{00000000-0005-0000-0000-00001C180000}"/>
    <cellStyle name="Обычный 27 2" xfId="8716" xr:uid="{00000000-0005-0000-0000-00001D180000}"/>
    <cellStyle name="Обычный 28" xfId="2384" xr:uid="{00000000-0005-0000-0000-00001E180000}"/>
    <cellStyle name="Обычный 28 2" xfId="2887" xr:uid="{00000000-0005-0000-0000-00001F180000}"/>
    <cellStyle name="Обычный 28 2 2" xfId="3160" xr:uid="{00000000-0005-0000-0000-000020180000}"/>
    <cellStyle name="Обычный 28 2 2 2" xfId="3457" xr:uid="{00000000-0005-0000-0000-000021180000}"/>
    <cellStyle name="Обычный 28 2 2 2 2" xfId="3999" xr:uid="{00000000-0005-0000-0000-000022180000}"/>
    <cellStyle name="Обычный 28 2 2 2 2 2" xfId="5015" xr:uid="{00000000-0005-0000-0000-000023180000}"/>
    <cellStyle name="Обычный 28 2 2 2 2 2 2" xfId="7999" xr:uid="{00000000-0005-0000-0000-000024180000}"/>
    <cellStyle name="Обычный 28 2 2 2 2 3" xfId="7026" xr:uid="{00000000-0005-0000-0000-000025180000}"/>
    <cellStyle name="Обычный 28 2 2 2 3" xfId="4529" xr:uid="{00000000-0005-0000-0000-000026180000}"/>
    <cellStyle name="Обычный 28 2 2 2 3 2" xfId="7513" xr:uid="{00000000-0005-0000-0000-000027180000}"/>
    <cellStyle name="Обычный 28 2 2 2 4" xfId="6540" xr:uid="{00000000-0005-0000-0000-000028180000}"/>
    <cellStyle name="Обычный 28 2 2 3" xfId="3756" xr:uid="{00000000-0005-0000-0000-000029180000}"/>
    <cellStyle name="Обычный 28 2 2 3 2" xfId="4772" xr:uid="{00000000-0005-0000-0000-00002A180000}"/>
    <cellStyle name="Обычный 28 2 2 3 2 2" xfId="7756" xr:uid="{00000000-0005-0000-0000-00002B180000}"/>
    <cellStyle name="Обычный 28 2 2 3 3" xfId="6783" xr:uid="{00000000-0005-0000-0000-00002C180000}"/>
    <cellStyle name="Обычный 28 2 2 4" xfId="4286" xr:uid="{00000000-0005-0000-0000-00002D180000}"/>
    <cellStyle name="Обычный 28 2 2 4 2" xfId="7270" xr:uid="{00000000-0005-0000-0000-00002E180000}"/>
    <cellStyle name="Обычный 28 2 2 5" xfId="6297" xr:uid="{00000000-0005-0000-0000-00002F180000}"/>
    <cellStyle name="Обычный 28 2 3" xfId="3349" xr:uid="{00000000-0005-0000-0000-000030180000}"/>
    <cellStyle name="Обычный 28 2 3 2" xfId="3891" xr:uid="{00000000-0005-0000-0000-000031180000}"/>
    <cellStyle name="Обычный 28 2 3 2 2" xfId="4907" xr:uid="{00000000-0005-0000-0000-000032180000}"/>
    <cellStyle name="Обычный 28 2 3 2 2 2" xfId="7891" xr:uid="{00000000-0005-0000-0000-000033180000}"/>
    <cellStyle name="Обычный 28 2 3 2 3" xfId="6918" xr:uid="{00000000-0005-0000-0000-000034180000}"/>
    <cellStyle name="Обычный 28 2 3 3" xfId="4421" xr:uid="{00000000-0005-0000-0000-000035180000}"/>
    <cellStyle name="Обычный 28 2 3 3 2" xfId="7405" xr:uid="{00000000-0005-0000-0000-000036180000}"/>
    <cellStyle name="Обычный 28 2 3 4" xfId="6432" xr:uid="{00000000-0005-0000-0000-000037180000}"/>
    <cellStyle name="Обычный 28 2 4" xfId="3648" xr:uid="{00000000-0005-0000-0000-000038180000}"/>
    <cellStyle name="Обычный 28 2 4 2" xfId="4664" xr:uid="{00000000-0005-0000-0000-000039180000}"/>
    <cellStyle name="Обычный 28 2 4 2 2" xfId="7648" xr:uid="{00000000-0005-0000-0000-00003A180000}"/>
    <cellStyle name="Обычный 28 2 4 3" xfId="6675" xr:uid="{00000000-0005-0000-0000-00003B180000}"/>
    <cellStyle name="Обычный 28 2 5" xfId="4178" xr:uid="{00000000-0005-0000-0000-00003C180000}"/>
    <cellStyle name="Обычный 28 2 5 2" xfId="7162" xr:uid="{00000000-0005-0000-0000-00003D180000}"/>
    <cellStyle name="Обычный 28 2 6" xfId="6189" xr:uid="{00000000-0005-0000-0000-00003E180000}"/>
    <cellStyle name="Обычный 28 3" xfId="3106" xr:uid="{00000000-0005-0000-0000-00003F180000}"/>
    <cellStyle name="Обычный 28 3 2" xfId="3403" xr:uid="{00000000-0005-0000-0000-000040180000}"/>
    <cellStyle name="Обычный 28 3 2 2" xfId="3945" xr:uid="{00000000-0005-0000-0000-000041180000}"/>
    <cellStyle name="Обычный 28 3 2 2 2" xfId="4961" xr:uid="{00000000-0005-0000-0000-000042180000}"/>
    <cellStyle name="Обычный 28 3 2 2 2 2" xfId="7945" xr:uid="{00000000-0005-0000-0000-000043180000}"/>
    <cellStyle name="Обычный 28 3 2 2 3" xfId="6972" xr:uid="{00000000-0005-0000-0000-000044180000}"/>
    <cellStyle name="Обычный 28 3 2 3" xfId="4475" xr:uid="{00000000-0005-0000-0000-000045180000}"/>
    <cellStyle name="Обычный 28 3 2 3 2" xfId="7459" xr:uid="{00000000-0005-0000-0000-000046180000}"/>
    <cellStyle name="Обычный 28 3 2 4" xfId="6486" xr:uid="{00000000-0005-0000-0000-000047180000}"/>
    <cellStyle name="Обычный 28 3 3" xfId="3702" xr:uid="{00000000-0005-0000-0000-000048180000}"/>
    <cellStyle name="Обычный 28 3 3 2" xfId="4718" xr:uid="{00000000-0005-0000-0000-000049180000}"/>
    <cellStyle name="Обычный 28 3 3 2 2" xfId="7702" xr:uid="{00000000-0005-0000-0000-00004A180000}"/>
    <cellStyle name="Обычный 28 3 3 3" xfId="6729" xr:uid="{00000000-0005-0000-0000-00004B180000}"/>
    <cellStyle name="Обычный 28 3 4" xfId="4232" xr:uid="{00000000-0005-0000-0000-00004C180000}"/>
    <cellStyle name="Обычный 28 3 4 2" xfId="7216" xr:uid="{00000000-0005-0000-0000-00004D180000}"/>
    <cellStyle name="Обычный 28 3 5" xfId="6243" xr:uid="{00000000-0005-0000-0000-00004E180000}"/>
    <cellStyle name="Обычный 28 4" xfId="3295" xr:uid="{00000000-0005-0000-0000-00004F180000}"/>
    <cellStyle name="Обычный 28 4 2" xfId="3837" xr:uid="{00000000-0005-0000-0000-000050180000}"/>
    <cellStyle name="Обычный 28 4 2 2" xfId="4853" xr:uid="{00000000-0005-0000-0000-000051180000}"/>
    <cellStyle name="Обычный 28 4 2 2 2" xfId="7837" xr:uid="{00000000-0005-0000-0000-000052180000}"/>
    <cellStyle name="Обычный 28 4 2 3" xfId="6864" xr:uid="{00000000-0005-0000-0000-000053180000}"/>
    <cellStyle name="Обычный 28 4 3" xfId="4367" xr:uid="{00000000-0005-0000-0000-000054180000}"/>
    <cellStyle name="Обычный 28 4 3 2" xfId="7351" xr:uid="{00000000-0005-0000-0000-000055180000}"/>
    <cellStyle name="Обычный 28 4 4" xfId="6378" xr:uid="{00000000-0005-0000-0000-000056180000}"/>
    <cellStyle name="Обычный 28 5" xfId="3594" xr:uid="{00000000-0005-0000-0000-000057180000}"/>
    <cellStyle name="Обычный 28 5 2" xfId="4610" xr:uid="{00000000-0005-0000-0000-000058180000}"/>
    <cellStyle name="Обычный 28 5 2 2" xfId="7594" xr:uid="{00000000-0005-0000-0000-000059180000}"/>
    <cellStyle name="Обычный 28 5 3" xfId="6621" xr:uid="{00000000-0005-0000-0000-00005A180000}"/>
    <cellStyle name="Обычный 28 6" xfId="4124" xr:uid="{00000000-0005-0000-0000-00005B180000}"/>
    <cellStyle name="Обычный 28 6 2" xfId="7108" xr:uid="{00000000-0005-0000-0000-00005C180000}"/>
    <cellStyle name="Обычный 28 7" xfId="6135" xr:uid="{00000000-0005-0000-0000-00005D180000}"/>
    <cellStyle name="Обычный 28 8" xfId="8717" xr:uid="{00000000-0005-0000-0000-00005E180000}"/>
    <cellStyle name="Обычный 29" xfId="2796" xr:uid="{00000000-0005-0000-0000-00005F180000}"/>
    <cellStyle name="Обычный 29 2" xfId="8718" xr:uid="{00000000-0005-0000-0000-000060180000}"/>
    <cellStyle name="Обычный 3" xfId="4" xr:uid="{00000000-0005-0000-0000-000061180000}"/>
    <cellStyle name="Обычный 3 2" xfId="13" xr:uid="{00000000-0005-0000-0000-000062180000}"/>
    <cellStyle name="Обычный 3 2 2" xfId="126" xr:uid="{00000000-0005-0000-0000-000063180000}"/>
    <cellStyle name="Обычный 3 3" xfId="120" xr:uid="{00000000-0005-0000-0000-000064180000}"/>
    <cellStyle name="Обычный 3 3 2" xfId="8719" xr:uid="{00000000-0005-0000-0000-000065180000}"/>
    <cellStyle name="Обычный 3 4" xfId="2146" xr:uid="{00000000-0005-0000-0000-000066180000}"/>
    <cellStyle name="Обычный 3 4 2" xfId="2340" xr:uid="{00000000-0005-0000-0000-000067180000}"/>
    <cellStyle name="Обычный 3 4 3" xfId="2716" xr:uid="{00000000-0005-0000-0000-000068180000}"/>
    <cellStyle name="Обычный 3 5" xfId="1843" xr:uid="{00000000-0005-0000-0000-000069180000}"/>
    <cellStyle name="Обычный 3 6" xfId="1705" xr:uid="{00000000-0005-0000-0000-00006A180000}"/>
    <cellStyle name="Обычный 30" xfId="2795" xr:uid="{00000000-0005-0000-0000-00006B180000}"/>
    <cellStyle name="Обычный 30 2" xfId="3133" xr:uid="{00000000-0005-0000-0000-00006C180000}"/>
    <cellStyle name="Обычный 30 2 2" xfId="3430" xr:uid="{00000000-0005-0000-0000-00006D180000}"/>
    <cellStyle name="Обычный 30 2 2 2" xfId="3972" xr:uid="{00000000-0005-0000-0000-00006E180000}"/>
    <cellStyle name="Обычный 30 2 2 2 2" xfId="4988" xr:uid="{00000000-0005-0000-0000-00006F180000}"/>
    <cellStyle name="Обычный 30 2 2 2 2 2" xfId="7972" xr:uid="{00000000-0005-0000-0000-000070180000}"/>
    <cellStyle name="Обычный 30 2 2 2 3" xfId="6999" xr:uid="{00000000-0005-0000-0000-000071180000}"/>
    <cellStyle name="Обычный 30 2 2 3" xfId="4502" xr:uid="{00000000-0005-0000-0000-000072180000}"/>
    <cellStyle name="Обычный 30 2 2 3 2" xfId="7486" xr:uid="{00000000-0005-0000-0000-000073180000}"/>
    <cellStyle name="Обычный 30 2 2 4" xfId="6513" xr:uid="{00000000-0005-0000-0000-000074180000}"/>
    <cellStyle name="Обычный 30 2 3" xfId="3729" xr:uid="{00000000-0005-0000-0000-000075180000}"/>
    <cellStyle name="Обычный 30 2 3 2" xfId="4745" xr:uid="{00000000-0005-0000-0000-000076180000}"/>
    <cellStyle name="Обычный 30 2 3 2 2" xfId="7729" xr:uid="{00000000-0005-0000-0000-000077180000}"/>
    <cellStyle name="Обычный 30 2 3 3" xfId="6756" xr:uid="{00000000-0005-0000-0000-000078180000}"/>
    <cellStyle name="Обычный 30 2 4" xfId="4259" xr:uid="{00000000-0005-0000-0000-000079180000}"/>
    <cellStyle name="Обычный 30 2 4 2" xfId="7243" xr:uid="{00000000-0005-0000-0000-00007A180000}"/>
    <cellStyle name="Обычный 30 2 5" xfId="6270" xr:uid="{00000000-0005-0000-0000-00007B180000}"/>
    <cellStyle name="Обычный 30 3" xfId="3322" xr:uid="{00000000-0005-0000-0000-00007C180000}"/>
    <cellStyle name="Обычный 30 3 2" xfId="3864" xr:uid="{00000000-0005-0000-0000-00007D180000}"/>
    <cellStyle name="Обычный 30 3 2 2" xfId="4880" xr:uid="{00000000-0005-0000-0000-00007E180000}"/>
    <cellStyle name="Обычный 30 3 2 2 2" xfId="7864" xr:uid="{00000000-0005-0000-0000-00007F180000}"/>
    <cellStyle name="Обычный 30 3 2 3" xfId="6891" xr:uid="{00000000-0005-0000-0000-000080180000}"/>
    <cellStyle name="Обычный 30 3 3" xfId="4394" xr:uid="{00000000-0005-0000-0000-000081180000}"/>
    <cellStyle name="Обычный 30 3 3 2" xfId="7378" xr:uid="{00000000-0005-0000-0000-000082180000}"/>
    <cellStyle name="Обычный 30 3 4" xfId="6405" xr:uid="{00000000-0005-0000-0000-000083180000}"/>
    <cellStyle name="Обычный 30 4" xfId="3621" xr:uid="{00000000-0005-0000-0000-000084180000}"/>
    <cellStyle name="Обычный 30 4 2" xfId="4637" xr:uid="{00000000-0005-0000-0000-000085180000}"/>
    <cellStyle name="Обычный 30 4 2 2" xfId="7621" xr:uid="{00000000-0005-0000-0000-000086180000}"/>
    <cellStyle name="Обычный 30 4 3" xfId="6648" xr:uid="{00000000-0005-0000-0000-000087180000}"/>
    <cellStyle name="Обычный 30 5" xfId="4151" xr:uid="{00000000-0005-0000-0000-000088180000}"/>
    <cellStyle name="Обычный 30 5 2" xfId="7135" xr:uid="{00000000-0005-0000-0000-000089180000}"/>
    <cellStyle name="Обычный 30 6" xfId="6162" xr:uid="{00000000-0005-0000-0000-00008A180000}"/>
    <cellStyle name="Обычный 30 7" xfId="8720" xr:uid="{00000000-0005-0000-0000-00008B180000}"/>
    <cellStyle name="Обычный 31" xfId="3037" xr:uid="{00000000-0005-0000-0000-00008C180000}"/>
    <cellStyle name="Обычный 31 2" xfId="8721" xr:uid="{00000000-0005-0000-0000-00008D180000}"/>
    <cellStyle name="Обычный 32" xfId="3036" xr:uid="{00000000-0005-0000-0000-00008E180000}"/>
    <cellStyle name="Обычный 32 2" xfId="3376" xr:uid="{00000000-0005-0000-0000-00008F180000}"/>
    <cellStyle name="Обычный 32 2 2" xfId="3918" xr:uid="{00000000-0005-0000-0000-000090180000}"/>
    <cellStyle name="Обычный 32 2 2 2" xfId="4934" xr:uid="{00000000-0005-0000-0000-000091180000}"/>
    <cellStyle name="Обычный 32 2 2 2 2" xfId="7918" xr:uid="{00000000-0005-0000-0000-000092180000}"/>
    <cellStyle name="Обычный 32 2 2 3" xfId="6945" xr:uid="{00000000-0005-0000-0000-000093180000}"/>
    <cellStyle name="Обычный 32 2 3" xfId="4448" xr:uid="{00000000-0005-0000-0000-000094180000}"/>
    <cellStyle name="Обычный 32 2 3 2" xfId="7432" xr:uid="{00000000-0005-0000-0000-000095180000}"/>
    <cellStyle name="Обычный 32 2 4" xfId="6459" xr:uid="{00000000-0005-0000-0000-000096180000}"/>
    <cellStyle name="Обычный 32 3" xfId="3675" xr:uid="{00000000-0005-0000-0000-000097180000}"/>
    <cellStyle name="Обычный 32 3 2" xfId="4691" xr:uid="{00000000-0005-0000-0000-000098180000}"/>
    <cellStyle name="Обычный 32 3 2 2" xfId="7675" xr:uid="{00000000-0005-0000-0000-000099180000}"/>
    <cellStyle name="Обычный 32 3 3" xfId="6702" xr:uid="{00000000-0005-0000-0000-00009A180000}"/>
    <cellStyle name="Обычный 32 4" xfId="4205" xr:uid="{00000000-0005-0000-0000-00009B180000}"/>
    <cellStyle name="Обычный 32 4 2" xfId="7189" xr:uid="{00000000-0005-0000-0000-00009C180000}"/>
    <cellStyle name="Обычный 32 5" xfId="6216" xr:uid="{00000000-0005-0000-0000-00009D180000}"/>
    <cellStyle name="Обычный 32 6" xfId="8722" xr:uid="{00000000-0005-0000-0000-00009E180000}"/>
    <cellStyle name="Обычный 33" xfId="3205" xr:uid="{00000000-0005-0000-0000-00009F180000}"/>
    <cellStyle name="Обычный 33 2" xfId="3484" xr:uid="{00000000-0005-0000-0000-0000A0180000}"/>
    <cellStyle name="Обычный 33 2 2" xfId="4026" xr:uid="{00000000-0005-0000-0000-0000A1180000}"/>
    <cellStyle name="Обычный 33 2 2 2" xfId="5042" xr:uid="{00000000-0005-0000-0000-0000A2180000}"/>
    <cellStyle name="Обычный 33 2 2 2 2" xfId="8026" xr:uid="{00000000-0005-0000-0000-0000A3180000}"/>
    <cellStyle name="Обычный 33 2 2 3" xfId="7053" xr:uid="{00000000-0005-0000-0000-0000A4180000}"/>
    <cellStyle name="Обычный 33 2 3" xfId="4556" xr:uid="{00000000-0005-0000-0000-0000A5180000}"/>
    <cellStyle name="Обычный 33 2 3 2" xfId="7540" xr:uid="{00000000-0005-0000-0000-0000A6180000}"/>
    <cellStyle name="Обычный 33 2 4" xfId="6567" xr:uid="{00000000-0005-0000-0000-0000A7180000}"/>
    <cellStyle name="Обычный 33 3" xfId="3783" xr:uid="{00000000-0005-0000-0000-0000A8180000}"/>
    <cellStyle name="Обычный 33 3 2" xfId="4799" xr:uid="{00000000-0005-0000-0000-0000A9180000}"/>
    <cellStyle name="Обычный 33 3 2 2" xfId="7783" xr:uid="{00000000-0005-0000-0000-0000AA180000}"/>
    <cellStyle name="Обычный 33 3 3" xfId="6810" xr:uid="{00000000-0005-0000-0000-0000AB180000}"/>
    <cellStyle name="Обычный 33 4" xfId="4313" xr:uid="{00000000-0005-0000-0000-0000AC180000}"/>
    <cellStyle name="Обычный 33 4 2" xfId="7297" xr:uid="{00000000-0005-0000-0000-0000AD180000}"/>
    <cellStyle name="Обычный 33 5" xfId="6324" xr:uid="{00000000-0005-0000-0000-0000AE180000}"/>
    <cellStyle name="Обычный 33 6" xfId="8723" xr:uid="{00000000-0005-0000-0000-0000AF180000}"/>
    <cellStyle name="Обычный 34" xfId="3233" xr:uid="{00000000-0005-0000-0000-0000B0180000}"/>
    <cellStyle name="Обычный 34 2" xfId="8724" xr:uid="{00000000-0005-0000-0000-0000B1180000}"/>
    <cellStyle name="Обычный 35" xfId="3232" xr:uid="{00000000-0005-0000-0000-0000B2180000}"/>
    <cellStyle name="Обычный 35 2" xfId="3810" xr:uid="{00000000-0005-0000-0000-0000B3180000}"/>
    <cellStyle name="Обычный 35 2 2" xfId="4826" xr:uid="{00000000-0005-0000-0000-0000B4180000}"/>
    <cellStyle name="Обычный 35 2 2 2" xfId="7810" xr:uid="{00000000-0005-0000-0000-0000B5180000}"/>
    <cellStyle name="Обычный 35 2 3" xfId="6837" xr:uid="{00000000-0005-0000-0000-0000B6180000}"/>
    <cellStyle name="Обычный 35 3" xfId="4340" xr:uid="{00000000-0005-0000-0000-0000B7180000}"/>
    <cellStyle name="Обычный 35 3 2" xfId="7324" xr:uid="{00000000-0005-0000-0000-0000B8180000}"/>
    <cellStyle name="Обычный 35 4" xfId="6351" xr:uid="{00000000-0005-0000-0000-0000B9180000}"/>
    <cellStyle name="Обычный 35 5" xfId="8725" xr:uid="{00000000-0005-0000-0000-0000BA180000}"/>
    <cellStyle name="Обычный 36" xfId="3525" xr:uid="{00000000-0005-0000-0000-0000BB180000}"/>
    <cellStyle name="Обычный 37" xfId="3524" xr:uid="{00000000-0005-0000-0000-0000BC180000}"/>
    <cellStyle name="Обычный 37 2" xfId="4583" xr:uid="{00000000-0005-0000-0000-0000BD180000}"/>
    <cellStyle name="Обычный 37 2 2" xfId="7567" xr:uid="{00000000-0005-0000-0000-0000BE180000}"/>
    <cellStyle name="Обычный 37 3" xfId="6594" xr:uid="{00000000-0005-0000-0000-0000BF180000}"/>
    <cellStyle name="Обычный 37 4" xfId="8726" xr:uid="{00000000-0005-0000-0000-0000C0180000}"/>
    <cellStyle name="Обычный 38" xfId="4053" xr:uid="{00000000-0005-0000-0000-0000C1180000}"/>
    <cellStyle name="Обычный 38 2" xfId="7080" xr:uid="{00000000-0005-0000-0000-0000C2180000}"/>
    <cellStyle name="Обычный 38 3" xfId="8727" xr:uid="{00000000-0005-0000-0000-0000C3180000}"/>
    <cellStyle name="Обычный 39" xfId="4055" xr:uid="{00000000-0005-0000-0000-0000C4180000}"/>
    <cellStyle name="Обычный 4" xfId="5" xr:uid="{00000000-0005-0000-0000-0000C5180000}"/>
    <cellStyle name="Обычный 4 2" xfId="14" xr:uid="{00000000-0005-0000-0000-0000C6180000}"/>
    <cellStyle name="Обычный 4 2 2" xfId="127" xr:uid="{00000000-0005-0000-0000-0000C7180000}"/>
    <cellStyle name="Обычный 4 2 2 2" xfId="2341" xr:uid="{00000000-0005-0000-0000-0000C8180000}"/>
    <cellStyle name="Обычный 4 2 3" xfId="2717" xr:uid="{00000000-0005-0000-0000-0000C9180000}"/>
    <cellStyle name="Обычный 4 2 4" xfId="2147" xr:uid="{00000000-0005-0000-0000-0000CA180000}"/>
    <cellStyle name="Обычный 4 3" xfId="121" xr:uid="{00000000-0005-0000-0000-0000CB180000}"/>
    <cellStyle name="Обычный 4 3 2" xfId="8728" xr:uid="{00000000-0005-0000-0000-0000CC180000}"/>
    <cellStyle name="Обычный 4 3 3" xfId="1844" xr:uid="{00000000-0005-0000-0000-0000CD180000}"/>
    <cellStyle name="Обычный 4 4" xfId="65" xr:uid="{00000000-0005-0000-0000-0000CE180000}"/>
    <cellStyle name="Обычный 4 5" xfId="8069" xr:uid="{00000000-0005-0000-0000-0000CF180000}"/>
    <cellStyle name="Обычный 40" xfId="4054" xr:uid="{00000000-0005-0000-0000-0000D0180000}"/>
    <cellStyle name="Обычный 40 2" xfId="7081" xr:uid="{00000000-0005-0000-0000-0000D1180000}"/>
    <cellStyle name="Обычный 41" xfId="5069" xr:uid="{00000000-0005-0000-0000-0000D2180000}"/>
    <cellStyle name="Обычный 41 2" xfId="8053" xr:uid="{00000000-0005-0000-0000-0000D3180000}"/>
    <cellStyle name="Обычный 42" xfId="5070" xr:uid="{00000000-0005-0000-0000-0000D4180000}"/>
    <cellStyle name="Обычный 42 2" xfId="8054" xr:uid="{00000000-0005-0000-0000-0000D5180000}"/>
    <cellStyle name="Обычный 43" xfId="5071" xr:uid="{00000000-0005-0000-0000-0000D6180000}"/>
    <cellStyle name="Обычный 43 2" xfId="8055" xr:uid="{00000000-0005-0000-0000-0000D7180000}"/>
    <cellStyle name="Обычный 44" xfId="5072" xr:uid="{00000000-0005-0000-0000-0000D8180000}"/>
    <cellStyle name="Обычный 44 2" xfId="8056" xr:uid="{00000000-0005-0000-0000-0000D9180000}"/>
    <cellStyle name="Обычный 45" xfId="5073" xr:uid="{00000000-0005-0000-0000-0000DA180000}"/>
    <cellStyle name="Обычный 45 2" xfId="8057" xr:uid="{00000000-0005-0000-0000-0000DB180000}"/>
    <cellStyle name="Обычный 45 3" xfId="1771" xr:uid="{00000000-0005-0000-0000-0000DC180000}"/>
    <cellStyle name="Обычный 46" xfId="1792" xr:uid="{00000000-0005-0000-0000-0000DD180000}"/>
    <cellStyle name="Обычный 47" xfId="1587" xr:uid="{00000000-0005-0000-0000-0000DE180000}"/>
    <cellStyle name="Обычный 47 2" xfId="6103" xr:uid="{00000000-0005-0000-0000-0000DF180000}"/>
    <cellStyle name="Обычный 48" xfId="8067" xr:uid="{00000000-0005-0000-0000-0000E0180000}"/>
    <cellStyle name="Обычный 49" xfId="8827" xr:uid="{00000000-0005-0000-0000-0000E1180000}"/>
    <cellStyle name="Обычный 5" xfId="19" xr:uid="{00000000-0005-0000-0000-0000E2180000}"/>
    <cellStyle name="Обычный 5 2" xfId="246" xr:uid="{00000000-0005-0000-0000-0000E3180000}"/>
    <cellStyle name="Обычный 5 2 2" xfId="1047" xr:uid="{00000000-0005-0000-0000-0000E4180000}"/>
    <cellStyle name="Обычный 5 2 2 2" xfId="8730" xr:uid="{00000000-0005-0000-0000-0000E5180000}"/>
    <cellStyle name="Обычный 5 2 2 3" xfId="2342" xr:uid="{00000000-0005-0000-0000-0000E6180000}"/>
    <cellStyle name="Обычный 5 2 3" xfId="2718" xr:uid="{00000000-0005-0000-0000-0000E7180000}"/>
    <cellStyle name="Обычный 5 3" xfId="66" xr:uid="{00000000-0005-0000-0000-0000E8180000}"/>
    <cellStyle name="Обычный 5 3 2" xfId="8731" xr:uid="{00000000-0005-0000-0000-0000E9180000}"/>
    <cellStyle name="Обычный 5 3 3" xfId="1706" xr:uid="{00000000-0005-0000-0000-0000EA180000}"/>
    <cellStyle name="Обычный 5 4" xfId="8732" xr:uid="{00000000-0005-0000-0000-0000EB180000}"/>
    <cellStyle name="Обычный 5 5" xfId="8733" xr:uid="{00000000-0005-0000-0000-0000EC180000}"/>
    <cellStyle name="Обычный 5 6" xfId="8734" xr:uid="{00000000-0005-0000-0000-0000ED180000}"/>
    <cellStyle name="Обычный 5 7" xfId="8729" xr:uid="{00000000-0005-0000-0000-0000EE180000}"/>
    <cellStyle name="Обычный 50" xfId="1766" xr:uid="{00000000-0005-0000-0000-0000EF180000}"/>
    <cellStyle name="Обычный 50 2" xfId="1770" xr:uid="{00000000-0005-0000-0000-0000F0180000}"/>
    <cellStyle name="Обычный 51" xfId="1769" xr:uid="{00000000-0005-0000-0000-0000F1180000}"/>
    <cellStyle name="Обычный 52" xfId="8872" xr:uid="{00000000-0005-0000-0000-0000F2180000}"/>
    <cellStyle name="Обычный 53" xfId="1773" xr:uid="{00000000-0005-0000-0000-0000F3180000}"/>
    <cellStyle name="Обычный 6" xfId="21" xr:uid="{00000000-0005-0000-0000-0000F4180000}"/>
    <cellStyle name="Обычный 6 2" xfId="507" xr:uid="{00000000-0005-0000-0000-0000F5180000}"/>
    <cellStyle name="Обычный 6 2 2" xfId="2343" xr:uid="{00000000-0005-0000-0000-0000F6180000}"/>
    <cellStyle name="Обычный 6 2 3" xfId="2719" xr:uid="{00000000-0005-0000-0000-0000F7180000}"/>
    <cellStyle name="Обычный 6 2 4" xfId="2148" xr:uid="{00000000-0005-0000-0000-0000F8180000}"/>
    <cellStyle name="Обычный 6 2 5" xfId="8736" xr:uid="{00000000-0005-0000-0000-0000F9180000}"/>
    <cellStyle name="Обычный 6 2 6" xfId="1707" xr:uid="{00000000-0005-0000-0000-0000FA180000}"/>
    <cellStyle name="Обычный 6 3" xfId="1953" xr:uid="{00000000-0005-0000-0000-0000FB180000}"/>
    <cellStyle name="Обычный 6 3 2" xfId="8737" xr:uid="{00000000-0005-0000-0000-0000FC180000}"/>
    <cellStyle name="Обычный 6 4" xfId="8735" xr:uid="{00000000-0005-0000-0000-0000FD180000}"/>
    <cellStyle name="Обычный 7" xfId="9" xr:uid="{00000000-0005-0000-0000-0000FE180000}"/>
    <cellStyle name="Обычный 7 2" xfId="111" xr:uid="{00000000-0005-0000-0000-0000FF180000}"/>
    <cellStyle name="Обычный 7 2 2" xfId="6107" xr:uid="{00000000-0005-0000-0000-000000190000}"/>
    <cellStyle name="Обычный 7 2 3" xfId="8739" xr:uid="{00000000-0005-0000-0000-000001190000}"/>
    <cellStyle name="Обычный 7 2 4" xfId="1749" xr:uid="{00000000-0005-0000-0000-000002190000}"/>
    <cellStyle name="Обычный 7 3" xfId="1956" xr:uid="{00000000-0005-0000-0000-000003190000}"/>
    <cellStyle name="Обычный 7 4" xfId="1708" xr:uid="{00000000-0005-0000-0000-000004190000}"/>
    <cellStyle name="Обычный 7 4 2" xfId="6105" xr:uid="{00000000-0005-0000-0000-000005190000}"/>
    <cellStyle name="Обычный 7 5" xfId="8738" xr:uid="{00000000-0005-0000-0000-000006190000}"/>
    <cellStyle name="Обычный 8" xfId="8" xr:uid="{00000000-0005-0000-0000-000007190000}"/>
    <cellStyle name="Обычный 8 10" xfId="1954" xr:uid="{00000000-0005-0000-0000-000008190000}"/>
    <cellStyle name="Обычный 8 10 2" xfId="6110" xr:uid="{00000000-0005-0000-0000-000009190000}"/>
    <cellStyle name="Обычный 8 11" xfId="1709" xr:uid="{00000000-0005-0000-0000-00000A190000}"/>
    <cellStyle name="Обычный 8 12" xfId="6080" xr:uid="{00000000-0005-0000-0000-00000B190000}"/>
    <cellStyle name="Обычный 8 13" xfId="8740" xr:uid="{00000000-0005-0000-0000-00000C190000}"/>
    <cellStyle name="Обычный 8 2" xfId="64" xr:uid="{00000000-0005-0000-0000-00000D190000}"/>
    <cellStyle name="Обычный 8 2 10" xfId="3569" xr:uid="{00000000-0005-0000-0000-00000E190000}"/>
    <cellStyle name="Обычный 8 2 10 2" xfId="4586" xr:uid="{00000000-0005-0000-0000-00000F190000}"/>
    <cellStyle name="Обычный 8 2 10 2 2" xfId="7570" xr:uid="{00000000-0005-0000-0000-000010190000}"/>
    <cellStyle name="Обычный 8 2 10 3" xfId="6597" xr:uid="{00000000-0005-0000-0000-000011190000}"/>
    <cellStyle name="Обычный 8 2 11" xfId="4099" xr:uid="{00000000-0005-0000-0000-000012190000}"/>
    <cellStyle name="Обычный 8 2 11 2" xfId="7084" xr:uid="{00000000-0005-0000-0000-000013190000}"/>
    <cellStyle name="Обычный 8 2 12" xfId="2050" xr:uid="{00000000-0005-0000-0000-000014190000}"/>
    <cellStyle name="Обычный 8 2 12 2" xfId="6111" xr:uid="{00000000-0005-0000-0000-000015190000}"/>
    <cellStyle name="Обычный 8 2 13" xfId="6082" xr:uid="{00000000-0005-0000-0000-000016190000}"/>
    <cellStyle name="Обычный 8 2 14" xfId="1193" xr:uid="{00000000-0005-0000-0000-000017190000}"/>
    <cellStyle name="Обычный 8 2 2" xfId="1223" xr:uid="{00000000-0005-0000-0000-000018190000}"/>
    <cellStyle name="Обычный 8 2 2 10" xfId="4104" xr:uid="{00000000-0005-0000-0000-000019190000}"/>
    <cellStyle name="Обычный 8 2 2 10 2" xfId="7088" xr:uid="{00000000-0005-0000-0000-00001A190000}"/>
    <cellStyle name="Обычный 8 2 2 11" xfId="2093" xr:uid="{00000000-0005-0000-0000-00001B190000}"/>
    <cellStyle name="Обычный 8 2 2 11 2" xfId="6115" xr:uid="{00000000-0005-0000-0000-00001C190000}"/>
    <cellStyle name="Обычный 8 2 2 12" xfId="6086" xr:uid="{00000000-0005-0000-0000-00001D190000}"/>
    <cellStyle name="Обычный 8 2 2 2" xfId="1414" xr:uid="{00000000-0005-0000-0000-00001E190000}"/>
    <cellStyle name="Обычный 8 2 2 2 10" xfId="6097" xr:uid="{00000000-0005-0000-0000-00001F190000}"/>
    <cellStyle name="Обычный 8 2 2 2 2" xfId="2722" xr:uid="{00000000-0005-0000-0000-000020190000}"/>
    <cellStyle name="Обычный 8 2 2 2 2 2" xfId="2911" xr:uid="{00000000-0005-0000-0000-000021190000}"/>
    <cellStyle name="Обычный 8 2 2 2 2 2 2" xfId="3177" xr:uid="{00000000-0005-0000-0000-000022190000}"/>
    <cellStyle name="Обычный 8 2 2 2 2 2 2 2" xfId="3474" xr:uid="{00000000-0005-0000-0000-000023190000}"/>
    <cellStyle name="Обычный 8 2 2 2 2 2 2 2 2" xfId="4016" xr:uid="{00000000-0005-0000-0000-000024190000}"/>
    <cellStyle name="Обычный 8 2 2 2 2 2 2 2 2 2" xfId="5032" xr:uid="{00000000-0005-0000-0000-000025190000}"/>
    <cellStyle name="Обычный 8 2 2 2 2 2 2 2 2 2 2" xfId="8016" xr:uid="{00000000-0005-0000-0000-000026190000}"/>
    <cellStyle name="Обычный 8 2 2 2 2 2 2 2 2 3" xfId="7043" xr:uid="{00000000-0005-0000-0000-000027190000}"/>
    <cellStyle name="Обычный 8 2 2 2 2 2 2 2 3" xfId="4546" xr:uid="{00000000-0005-0000-0000-000028190000}"/>
    <cellStyle name="Обычный 8 2 2 2 2 2 2 2 3 2" xfId="7530" xr:uid="{00000000-0005-0000-0000-000029190000}"/>
    <cellStyle name="Обычный 8 2 2 2 2 2 2 2 4" xfId="6557" xr:uid="{00000000-0005-0000-0000-00002A190000}"/>
    <cellStyle name="Обычный 8 2 2 2 2 2 2 3" xfId="3773" xr:uid="{00000000-0005-0000-0000-00002B190000}"/>
    <cellStyle name="Обычный 8 2 2 2 2 2 2 3 2" xfId="4789" xr:uid="{00000000-0005-0000-0000-00002C190000}"/>
    <cellStyle name="Обычный 8 2 2 2 2 2 2 3 2 2" xfId="7773" xr:uid="{00000000-0005-0000-0000-00002D190000}"/>
    <cellStyle name="Обычный 8 2 2 2 2 2 2 3 3" xfId="6800" xr:uid="{00000000-0005-0000-0000-00002E190000}"/>
    <cellStyle name="Обычный 8 2 2 2 2 2 2 4" xfId="4303" xr:uid="{00000000-0005-0000-0000-00002F190000}"/>
    <cellStyle name="Обычный 8 2 2 2 2 2 2 4 2" xfId="7287" xr:uid="{00000000-0005-0000-0000-000030190000}"/>
    <cellStyle name="Обычный 8 2 2 2 2 2 2 5" xfId="6314" xr:uid="{00000000-0005-0000-0000-000031190000}"/>
    <cellStyle name="Обычный 8 2 2 2 2 2 3" xfId="3366" xr:uid="{00000000-0005-0000-0000-000032190000}"/>
    <cellStyle name="Обычный 8 2 2 2 2 2 3 2" xfId="3908" xr:uid="{00000000-0005-0000-0000-000033190000}"/>
    <cellStyle name="Обычный 8 2 2 2 2 2 3 2 2" xfId="4924" xr:uid="{00000000-0005-0000-0000-000034190000}"/>
    <cellStyle name="Обычный 8 2 2 2 2 2 3 2 2 2" xfId="7908" xr:uid="{00000000-0005-0000-0000-000035190000}"/>
    <cellStyle name="Обычный 8 2 2 2 2 2 3 2 3" xfId="6935" xr:uid="{00000000-0005-0000-0000-000036190000}"/>
    <cellStyle name="Обычный 8 2 2 2 2 2 3 3" xfId="4438" xr:uid="{00000000-0005-0000-0000-000037190000}"/>
    <cellStyle name="Обычный 8 2 2 2 2 2 3 3 2" xfId="7422" xr:uid="{00000000-0005-0000-0000-000038190000}"/>
    <cellStyle name="Обычный 8 2 2 2 2 2 3 4" xfId="6449" xr:uid="{00000000-0005-0000-0000-000039190000}"/>
    <cellStyle name="Обычный 8 2 2 2 2 2 4" xfId="3665" xr:uid="{00000000-0005-0000-0000-00003A190000}"/>
    <cellStyle name="Обычный 8 2 2 2 2 2 4 2" xfId="4681" xr:uid="{00000000-0005-0000-0000-00003B190000}"/>
    <cellStyle name="Обычный 8 2 2 2 2 2 4 2 2" xfId="7665" xr:uid="{00000000-0005-0000-0000-00003C190000}"/>
    <cellStyle name="Обычный 8 2 2 2 2 2 4 3" xfId="6692" xr:uid="{00000000-0005-0000-0000-00003D190000}"/>
    <cellStyle name="Обычный 8 2 2 2 2 2 5" xfId="4195" xr:uid="{00000000-0005-0000-0000-00003E190000}"/>
    <cellStyle name="Обычный 8 2 2 2 2 2 5 2" xfId="7179" xr:uid="{00000000-0005-0000-0000-00003F190000}"/>
    <cellStyle name="Обычный 8 2 2 2 2 2 6" xfId="6206" xr:uid="{00000000-0005-0000-0000-000040190000}"/>
    <cellStyle name="Обычный 8 2 2 2 2 3" xfId="3123" xr:uid="{00000000-0005-0000-0000-000041190000}"/>
    <cellStyle name="Обычный 8 2 2 2 2 3 2" xfId="3420" xr:uid="{00000000-0005-0000-0000-000042190000}"/>
    <cellStyle name="Обычный 8 2 2 2 2 3 2 2" xfId="3962" xr:uid="{00000000-0005-0000-0000-000043190000}"/>
    <cellStyle name="Обычный 8 2 2 2 2 3 2 2 2" xfId="4978" xr:uid="{00000000-0005-0000-0000-000044190000}"/>
    <cellStyle name="Обычный 8 2 2 2 2 3 2 2 2 2" xfId="7962" xr:uid="{00000000-0005-0000-0000-000045190000}"/>
    <cellStyle name="Обычный 8 2 2 2 2 3 2 2 3" xfId="6989" xr:uid="{00000000-0005-0000-0000-000046190000}"/>
    <cellStyle name="Обычный 8 2 2 2 2 3 2 3" xfId="4492" xr:uid="{00000000-0005-0000-0000-000047190000}"/>
    <cellStyle name="Обычный 8 2 2 2 2 3 2 3 2" xfId="7476" xr:uid="{00000000-0005-0000-0000-000048190000}"/>
    <cellStyle name="Обычный 8 2 2 2 2 3 2 4" xfId="6503" xr:uid="{00000000-0005-0000-0000-000049190000}"/>
    <cellStyle name="Обычный 8 2 2 2 2 3 3" xfId="3719" xr:uid="{00000000-0005-0000-0000-00004A190000}"/>
    <cellStyle name="Обычный 8 2 2 2 2 3 3 2" xfId="4735" xr:uid="{00000000-0005-0000-0000-00004B190000}"/>
    <cellStyle name="Обычный 8 2 2 2 2 3 3 2 2" xfId="7719" xr:uid="{00000000-0005-0000-0000-00004C190000}"/>
    <cellStyle name="Обычный 8 2 2 2 2 3 3 3" xfId="6746" xr:uid="{00000000-0005-0000-0000-00004D190000}"/>
    <cellStyle name="Обычный 8 2 2 2 2 3 4" xfId="4249" xr:uid="{00000000-0005-0000-0000-00004E190000}"/>
    <cellStyle name="Обычный 8 2 2 2 2 3 4 2" xfId="7233" xr:uid="{00000000-0005-0000-0000-00004F190000}"/>
    <cellStyle name="Обычный 8 2 2 2 2 3 5" xfId="6260" xr:uid="{00000000-0005-0000-0000-000050190000}"/>
    <cellStyle name="Обычный 8 2 2 2 2 4" xfId="3312" xr:uid="{00000000-0005-0000-0000-000051190000}"/>
    <cellStyle name="Обычный 8 2 2 2 2 4 2" xfId="3854" xr:uid="{00000000-0005-0000-0000-000052190000}"/>
    <cellStyle name="Обычный 8 2 2 2 2 4 2 2" xfId="4870" xr:uid="{00000000-0005-0000-0000-000053190000}"/>
    <cellStyle name="Обычный 8 2 2 2 2 4 2 2 2" xfId="7854" xr:uid="{00000000-0005-0000-0000-000054190000}"/>
    <cellStyle name="Обычный 8 2 2 2 2 4 2 3" xfId="6881" xr:uid="{00000000-0005-0000-0000-000055190000}"/>
    <cellStyle name="Обычный 8 2 2 2 2 4 3" xfId="4384" xr:uid="{00000000-0005-0000-0000-000056190000}"/>
    <cellStyle name="Обычный 8 2 2 2 2 4 3 2" xfId="7368" xr:uid="{00000000-0005-0000-0000-000057190000}"/>
    <cellStyle name="Обычный 8 2 2 2 2 4 4" xfId="6395" xr:uid="{00000000-0005-0000-0000-000058190000}"/>
    <cellStyle name="Обычный 8 2 2 2 2 5" xfId="3611" xr:uid="{00000000-0005-0000-0000-000059190000}"/>
    <cellStyle name="Обычный 8 2 2 2 2 5 2" xfId="4627" xr:uid="{00000000-0005-0000-0000-00005A190000}"/>
    <cellStyle name="Обычный 8 2 2 2 2 5 2 2" xfId="7611" xr:uid="{00000000-0005-0000-0000-00005B190000}"/>
    <cellStyle name="Обычный 8 2 2 2 2 5 3" xfId="6638" xr:uid="{00000000-0005-0000-0000-00005C190000}"/>
    <cellStyle name="Обычный 8 2 2 2 2 6" xfId="4141" xr:uid="{00000000-0005-0000-0000-00005D190000}"/>
    <cellStyle name="Обычный 8 2 2 2 2 6 2" xfId="7125" xr:uid="{00000000-0005-0000-0000-00005E190000}"/>
    <cellStyle name="Обычный 8 2 2 2 2 7" xfId="6152" xr:uid="{00000000-0005-0000-0000-00005F190000}"/>
    <cellStyle name="Обычный 8 2 2 2 3" xfId="2875" xr:uid="{00000000-0005-0000-0000-000060190000}"/>
    <cellStyle name="Обычный 8 2 2 2 3 2" xfId="3148" xr:uid="{00000000-0005-0000-0000-000061190000}"/>
    <cellStyle name="Обычный 8 2 2 2 3 2 2" xfId="3445" xr:uid="{00000000-0005-0000-0000-000062190000}"/>
    <cellStyle name="Обычный 8 2 2 2 3 2 2 2" xfId="3987" xr:uid="{00000000-0005-0000-0000-000063190000}"/>
    <cellStyle name="Обычный 8 2 2 2 3 2 2 2 2" xfId="5003" xr:uid="{00000000-0005-0000-0000-000064190000}"/>
    <cellStyle name="Обычный 8 2 2 2 3 2 2 2 2 2" xfId="7987" xr:uid="{00000000-0005-0000-0000-000065190000}"/>
    <cellStyle name="Обычный 8 2 2 2 3 2 2 2 3" xfId="7014" xr:uid="{00000000-0005-0000-0000-000066190000}"/>
    <cellStyle name="Обычный 8 2 2 2 3 2 2 3" xfId="4517" xr:uid="{00000000-0005-0000-0000-000067190000}"/>
    <cellStyle name="Обычный 8 2 2 2 3 2 2 3 2" xfId="7501" xr:uid="{00000000-0005-0000-0000-000068190000}"/>
    <cellStyle name="Обычный 8 2 2 2 3 2 2 4" xfId="6528" xr:uid="{00000000-0005-0000-0000-000069190000}"/>
    <cellStyle name="Обычный 8 2 2 2 3 2 3" xfId="3744" xr:uid="{00000000-0005-0000-0000-00006A190000}"/>
    <cellStyle name="Обычный 8 2 2 2 3 2 3 2" xfId="4760" xr:uid="{00000000-0005-0000-0000-00006B190000}"/>
    <cellStyle name="Обычный 8 2 2 2 3 2 3 2 2" xfId="7744" xr:uid="{00000000-0005-0000-0000-00006C190000}"/>
    <cellStyle name="Обычный 8 2 2 2 3 2 3 3" xfId="6771" xr:uid="{00000000-0005-0000-0000-00006D190000}"/>
    <cellStyle name="Обычный 8 2 2 2 3 2 4" xfId="4274" xr:uid="{00000000-0005-0000-0000-00006E190000}"/>
    <cellStyle name="Обычный 8 2 2 2 3 2 4 2" xfId="7258" xr:uid="{00000000-0005-0000-0000-00006F190000}"/>
    <cellStyle name="Обычный 8 2 2 2 3 2 5" xfId="6285" xr:uid="{00000000-0005-0000-0000-000070190000}"/>
    <cellStyle name="Обычный 8 2 2 2 3 3" xfId="3337" xr:uid="{00000000-0005-0000-0000-000071190000}"/>
    <cellStyle name="Обычный 8 2 2 2 3 3 2" xfId="3879" xr:uid="{00000000-0005-0000-0000-000072190000}"/>
    <cellStyle name="Обычный 8 2 2 2 3 3 2 2" xfId="4895" xr:uid="{00000000-0005-0000-0000-000073190000}"/>
    <cellStyle name="Обычный 8 2 2 2 3 3 2 2 2" xfId="7879" xr:uid="{00000000-0005-0000-0000-000074190000}"/>
    <cellStyle name="Обычный 8 2 2 2 3 3 2 3" xfId="6906" xr:uid="{00000000-0005-0000-0000-000075190000}"/>
    <cellStyle name="Обычный 8 2 2 2 3 3 3" xfId="4409" xr:uid="{00000000-0005-0000-0000-000076190000}"/>
    <cellStyle name="Обычный 8 2 2 2 3 3 3 2" xfId="7393" xr:uid="{00000000-0005-0000-0000-000077190000}"/>
    <cellStyle name="Обычный 8 2 2 2 3 3 4" xfId="6420" xr:uid="{00000000-0005-0000-0000-000078190000}"/>
    <cellStyle name="Обычный 8 2 2 2 3 4" xfId="3636" xr:uid="{00000000-0005-0000-0000-000079190000}"/>
    <cellStyle name="Обычный 8 2 2 2 3 4 2" xfId="4652" xr:uid="{00000000-0005-0000-0000-00007A190000}"/>
    <cellStyle name="Обычный 8 2 2 2 3 4 2 2" xfId="7636" xr:uid="{00000000-0005-0000-0000-00007B190000}"/>
    <cellStyle name="Обычный 8 2 2 2 3 4 3" xfId="6663" xr:uid="{00000000-0005-0000-0000-00007C190000}"/>
    <cellStyle name="Обычный 8 2 2 2 3 5" xfId="4166" xr:uid="{00000000-0005-0000-0000-00007D190000}"/>
    <cellStyle name="Обычный 8 2 2 2 3 5 2" xfId="7150" xr:uid="{00000000-0005-0000-0000-00007E190000}"/>
    <cellStyle name="Обычный 8 2 2 2 3 6" xfId="6177" xr:uid="{00000000-0005-0000-0000-00007F190000}"/>
    <cellStyle name="Обычный 8 2 2 2 4" xfId="3094" xr:uid="{00000000-0005-0000-0000-000080190000}"/>
    <cellStyle name="Обычный 8 2 2 2 4 2" xfId="3391" xr:uid="{00000000-0005-0000-0000-000081190000}"/>
    <cellStyle name="Обычный 8 2 2 2 4 2 2" xfId="3933" xr:uid="{00000000-0005-0000-0000-000082190000}"/>
    <cellStyle name="Обычный 8 2 2 2 4 2 2 2" xfId="4949" xr:uid="{00000000-0005-0000-0000-000083190000}"/>
    <cellStyle name="Обычный 8 2 2 2 4 2 2 2 2" xfId="7933" xr:uid="{00000000-0005-0000-0000-000084190000}"/>
    <cellStyle name="Обычный 8 2 2 2 4 2 2 3" xfId="6960" xr:uid="{00000000-0005-0000-0000-000085190000}"/>
    <cellStyle name="Обычный 8 2 2 2 4 2 3" xfId="4463" xr:uid="{00000000-0005-0000-0000-000086190000}"/>
    <cellStyle name="Обычный 8 2 2 2 4 2 3 2" xfId="7447" xr:uid="{00000000-0005-0000-0000-000087190000}"/>
    <cellStyle name="Обычный 8 2 2 2 4 2 4" xfId="6474" xr:uid="{00000000-0005-0000-0000-000088190000}"/>
    <cellStyle name="Обычный 8 2 2 2 4 3" xfId="3690" xr:uid="{00000000-0005-0000-0000-000089190000}"/>
    <cellStyle name="Обычный 8 2 2 2 4 3 2" xfId="4706" xr:uid="{00000000-0005-0000-0000-00008A190000}"/>
    <cellStyle name="Обычный 8 2 2 2 4 3 2 2" xfId="7690" xr:uid="{00000000-0005-0000-0000-00008B190000}"/>
    <cellStyle name="Обычный 8 2 2 2 4 3 3" xfId="6717" xr:uid="{00000000-0005-0000-0000-00008C190000}"/>
    <cellStyle name="Обычный 8 2 2 2 4 4" xfId="4220" xr:uid="{00000000-0005-0000-0000-00008D190000}"/>
    <cellStyle name="Обычный 8 2 2 2 4 4 2" xfId="7204" xr:uid="{00000000-0005-0000-0000-00008E190000}"/>
    <cellStyle name="Обычный 8 2 2 2 4 5" xfId="6231" xr:uid="{00000000-0005-0000-0000-00008F190000}"/>
    <cellStyle name="Обычный 8 2 2 2 5" xfId="3222" xr:uid="{00000000-0005-0000-0000-000090190000}"/>
    <cellStyle name="Обычный 8 2 2 2 5 2" xfId="3501" xr:uid="{00000000-0005-0000-0000-000091190000}"/>
    <cellStyle name="Обычный 8 2 2 2 5 2 2" xfId="4043" xr:uid="{00000000-0005-0000-0000-000092190000}"/>
    <cellStyle name="Обычный 8 2 2 2 5 2 2 2" xfId="5059" xr:uid="{00000000-0005-0000-0000-000093190000}"/>
    <cellStyle name="Обычный 8 2 2 2 5 2 2 2 2" xfId="8043" xr:uid="{00000000-0005-0000-0000-000094190000}"/>
    <cellStyle name="Обычный 8 2 2 2 5 2 2 3" xfId="7070" xr:uid="{00000000-0005-0000-0000-000095190000}"/>
    <cellStyle name="Обычный 8 2 2 2 5 2 3" xfId="4573" xr:uid="{00000000-0005-0000-0000-000096190000}"/>
    <cellStyle name="Обычный 8 2 2 2 5 2 3 2" xfId="7557" xr:uid="{00000000-0005-0000-0000-000097190000}"/>
    <cellStyle name="Обычный 8 2 2 2 5 2 4" xfId="6584" xr:uid="{00000000-0005-0000-0000-000098190000}"/>
    <cellStyle name="Обычный 8 2 2 2 5 3" xfId="3800" xr:uid="{00000000-0005-0000-0000-000099190000}"/>
    <cellStyle name="Обычный 8 2 2 2 5 3 2" xfId="4816" xr:uid="{00000000-0005-0000-0000-00009A190000}"/>
    <cellStyle name="Обычный 8 2 2 2 5 3 2 2" xfId="7800" xr:uid="{00000000-0005-0000-0000-00009B190000}"/>
    <cellStyle name="Обычный 8 2 2 2 5 3 3" xfId="6827" xr:uid="{00000000-0005-0000-0000-00009C190000}"/>
    <cellStyle name="Обычный 8 2 2 2 5 4" xfId="4330" xr:uid="{00000000-0005-0000-0000-00009D190000}"/>
    <cellStyle name="Обычный 8 2 2 2 5 4 2" xfId="7314" xr:uid="{00000000-0005-0000-0000-00009E190000}"/>
    <cellStyle name="Обычный 8 2 2 2 5 5" xfId="6341" xr:uid="{00000000-0005-0000-0000-00009F190000}"/>
    <cellStyle name="Обычный 8 2 2 2 6" xfId="3283" xr:uid="{00000000-0005-0000-0000-0000A0190000}"/>
    <cellStyle name="Обычный 8 2 2 2 6 2" xfId="3825" xr:uid="{00000000-0005-0000-0000-0000A1190000}"/>
    <cellStyle name="Обычный 8 2 2 2 6 2 2" xfId="4841" xr:uid="{00000000-0005-0000-0000-0000A2190000}"/>
    <cellStyle name="Обычный 8 2 2 2 6 2 2 2" xfId="7825" xr:uid="{00000000-0005-0000-0000-0000A3190000}"/>
    <cellStyle name="Обычный 8 2 2 2 6 2 3" xfId="6852" xr:uid="{00000000-0005-0000-0000-0000A4190000}"/>
    <cellStyle name="Обычный 8 2 2 2 6 3" xfId="4355" xr:uid="{00000000-0005-0000-0000-0000A5190000}"/>
    <cellStyle name="Обычный 8 2 2 2 6 3 2" xfId="7339" xr:uid="{00000000-0005-0000-0000-0000A6190000}"/>
    <cellStyle name="Обычный 8 2 2 2 6 4" xfId="6366" xr:uid="{00000000-0005-0000-0000-0000A7190000}"/>
    <cellStyle name="Обычный 8 2 2 2 7" xfId="3582" xr:uid="{00000000-0005-0000-0000-0000A8190000}"/>
    <cellStyle name="Обычный 8 2 2 2 7 2" xfId="4598" xr:uid="{00000000-0005-0000-0000-0000A9190000}"/>
    <cellStyle name="Обычный 8 2 2 2 7 2 2" xfId="7582" xr:uid="{00000000-0005-0000-0000-0000AA190000}"/>
    <cellStyle name="Обычный 8 2 2 2 7 3" xfId="6609" xr:uid="{00000000-0005-0000-0000-0000AB190000}"/>
    <cellStyle name="Обычный 8 2 2 2 8" xfId="4112" xr:uid="{00000000-0005-0000-0000-0000AC190000}"/>
    <cellStyle name="Обычный 8 2 2 2 8 2" xfId="7096" xr:uid="{00000000-0005-0000-0000-0000AD190000}"/>
    <cellStyle name="Обычный 8 2 2 2 9" xfId="2345" xr:uid="{00000000-0005-0000-0000-0000AE190000}"/>
    <cellStyle name="Обычный 8 2 2 2 9 2" xfId="6123" xr:uid="{00000000-0005-0000-0000-0000AF190000}"/>
    <cellStyle name="Обычный 8 2 2 3" xfId="2381" xr:uid="{00000000-0005-0000-0000-0000B0190000}"/>
    <cellStyle name="Обычный 8 2 2 3 2" xfId="2723" xr:uid="{00000000-0005-0000-0000-0000B1190000}"/>
    <cellStyle name="Обычный 8 2 2 3 2 2" xfId="2912" xr:uid="{00000000-0005-0000-0000-0000B2190000}"/>
    <cellStyle name="Обычный 8 2 2 3 2 2 2" xfId="3178" xr:uid="{00000000-0005-0000-0000-0000B3190000}"/>
    <cellStyle name="Обычный 8 2 2 3 2 2 2 2" xfId="3475" xr:uid="{00000000-0005-0000-0000-0000B4190000}"/>
    <cellStyle name="Обычный 8 2 2 3 2 2 2 2 2" xfId="4017" xr:uid="{00000000-0005-0000-0000-0000B5190000}"/>
    <cellStyle name="Обычный 8 2 2 3 2 2 2 2 2 2" xfId="5033" xr:uid="{00000000-0005-0000-0000-0000B6190000}"/>
    <cellStyle name="Обычный 8 2 2 3 2 2 2 2 2 2 2" xfId="8017" xr:uid="{00000000-0005-0000-0000-0000B7190000}"/>
    <cellStyle name="Обычный 8 2 2 3 2 2 2 2 2 3" xfId="7044" xr:uid="{00000000-0005-0000-0000-0000B8190000}"/>
    <cellStyle name="Обычный 8 2 2 3 2 2 2 2 3" xfId="4547" xr:uid="{00000000-0005-0000-0000-0000B9190000}"/>
    <cellStyle name="Обычный 8 2 2 3 2 2 2 2 3 2" xfId="7531" xr:uid="{00000000-0005-0000-0000-0000BA190000}"/>
    <cellStyle name="Обычный 8 2 2 3 2 2 2 2 4" xfId="6558" xr:uid="{00000000-0005-0000-0000-0000BB190000}"/>
    <cellStyle name="Обычный 8 2 2 3 2 2 2 3" xfId="3774" xr:uid="{00000000-0005-0000-0000-0000BC190000}"/>
    <cellStyle name="Обычный 8 2 2 3 2 2 2 3 2" xfId="4790" xr:uid="{00000000-0005-0000-0000-0000BD190000}"/>
    <cellStyle name="Обычный 8 2 2 3 2 2 2 3 2 2" xfId="7774" xr:uid="{00000000-0005-0000-0000-0000BE190000}"/>
    <cellStyle name="Обычный 8 2 2 3 2 2 2 3 3" xfId="6801" xr:uid="{00000000-0005-0000-0000-0000BF190000}"/>
    <cellStyle name="Обычный 8 2 2 3 2 2 2 4" xfId="4304" xr:uid="{00000000-0005-0000-0000-0000C0190000}"/>
    <cellStyle name="Обычный 8 2 2 3 2 2 2 4 2" xfId="7288" xr:uid="{00000000-0005-0000-0000-0000C1190000}"/>
    <cellStyle name="Обычный 8 2 2 3 2 2 2 5" xfId="6315" xr:uid="{00000000-0005-0000-0000-0000C2190000}"/>
    <cellStyle name="Обычный 8 2 2 3 2 2 3" xfId="3367" xr:uid="{00000000-0005-0000-0000-0000C3190000}"/>
    <cellStyle name="Обычный 8 2 2 3 2 2 3 2" xfId="3909" xr:uid="{00000000-0005-0000-0000-0000C4190000}"/>
    <cellStyle name="Обычный 8 2 2 3 2 2 3 2 2" xfId="4925" xr:uid="{00000000-0005-0000-0000-0000C5190000}"/>
    <cellStyle name="Обычный 8 2 2 3 2 2 3 2 2 2" xfId="7909" xr:uid="{00000000-0005-0000-0000-0000C6190000}"/>
    <cellStyle name="Обычный 8 2 2 3 2 2 3 2 3" xfId="6936" xr:uid="{00000000-0005-0000-0000-0000C7190000}"/>
    <cellStyle name="Обычный 8 2 2 3 2 2 3 3" xfId="4439" xr:uid="{00000000-0005-0000-0000-0000C8190000}"/>
    <cellStyle name="Обычный 8 2 2 3 2 2 3 3 2" xfId="7423" xr:uid="{00000000-0005-0000-0000-0000C9190000}"/>
    <cellStyle name="Обычный 8 2 2 3 2 2 3 4" xfId="6450" xr:uid="{00000000-0005-0000-0000-0000CA190000}"/>
    <cellStyle name="Обычный 8 2 2 3 2 2 4" xfId="3666" xr:uid="{00000000-0005-0000-0000-0000CB190000}"/>
    <cellStyle name="Обычный 8 2 2 3 2 2 4 2" xfId="4682" xr:uid="{00000000-0005-0000-0000-0000CC190000}"/>
    <cellStyle name="Обычный 8 2 2 3 2 2 4 2 2" xfId="7666" xr:uid="{00000000-0005-0000-0000-0000CD190000}"/>
    <cellStyle name="Обычный 8 2 2 3 2 2 4 3" xfId="6693" xr:uid="{00000000-0005-0000-0000-0000CE190000}"/>
    <cellStyle name="Обычный 8 2 2 3 2 2 5" xfId="4196" xr:uid="{00000000-0005-0000-0000-0000CF190000}"/>
    <cellStyle name="Обычный 8 2 2 3 2 2 5 2" xfId="7180" xr:uid="{00000000-0005-0000-0000-0000D0190000}"/>
    <cellStyle name="Обычный 8 2 2 3 2 2 6" xfId="6207" xr:uid="{00000000-0005-0000-0000-0000D1190000}"/>
    <cellStyle name="Обычный 8 2 2 3 2 3" xfId="3124" xr:uid="{00000000-0005-0000-0000-0000D2190000}"/>
    <cellStyle name="Обычный 8 2 2 3 2 3 2" xfId="3421" xr:uid="{00000000-0005-0000-0000-0000D3190000}"/>
    <cellStyle name="Обычный 8 2 2 3 2 3 2 2" xfId="3963" xr:uid="{00000000-0005-0000-0000-0000D4190000}"/>
    <cellStyle name="Обычный 8 2 2 3 2 3 2 2 2" xfId="4979" xr:uid="{00000000-0005-0000-0000-0000D5190000}"/>
    <cellStyle name="Обычный 8 2 2 3 2 3 2 2 2 2" xfId="7963" xr:uid="{00000000-0005-0000-0000-0000D6190000}"/>
    <cellStyle name="Обычный 8 2 2 3 2 3 2 2 3" xfId="6990" xr:uid="{00000000-0005-0000-0000-0000D7190000}"/>
    <cellStyle name="Обычный 8 2 2 3 2 3 2 3" xfId="4493" xr:uid="{00000000-0005-0000-0000-0000D8190000}"/>
    <cellStyle name="Обычный 8 2 2 3 2 3 2 3 2" xfId="7477" xr:uid="{00000000-0005-0000-0000-0000D9190000}"/>
    <cellStyle name="Обычный 8 2 2 3 2 3 2 4" xfId="6504" xr:uid="{00000000-0005-0000-0000-0000DA190000}"/>
    <cellStyle name="Обычный 8 2 2 3 2 3 3" xfId="3720" xr:uid="{00000000-0005-0000-0000-0000DB190000}"/>
    <cellStyle name="Обычный 8 2 2 3 2 3 3 2" xfId="4736" xr:uid="{00000000-0005-0000-0000-0000DC190000}"/>
    <cellStyle name="Обычный 8 2 2 3 2 3 3 2 2" xfId="7720" xr:uid="{00000000-0005-0000-0000-0000DD190000}"/>
    <cellStyle name="Обычный 8 2 2 3 2 3 3 3" xfId="6747" xr:uid="{00000000-0005-0000-0000-0000DE190000}"/>
    <cellStyle name="Обычный 8 2 2 3 2 3 4" xfId="4250" xr:uid="{00000000-0005-0000-0000-0000DF190000}"/>
    <cellStyle name="Обычный 8 2 2 3 2 3 4 2" xfId="7234" xr:uid="{00000000-0005-0000-0000-0000E0190000}"/>
    <cellStyle name="Обычный 8 2 2 3 2 3 5" xfId="6261" xr:uid="{00000000-0005-0000-0000-0000E1190000}"/>
    <cellStyle name="Обычный 8 2 2 3 2 4" xfId="3313" xr:uid="{00000000-0005-0000-0000-0000E2190000}"/>
    <cellStyle name="Обычный 8 2 2 3 2 4 2" xfId="3855" xr:uid="{00000000-0005-0000-0000-0000E3190000}"/>
    <cellStyle name="Обычный 8 2 2 3 2 4 2 2" xfId="4871" xr:uid="{00000000-0005-0000-0000-0000E4190000}"/>
    <cellStyle name="Обычный 8 2 2 3 2 4 2 2 2" xfId="7855" xr:uid="{00000000-0005-0000-0000-0000E5190000}"/>
    <cellStyle name="Обычный 8 2 2 3 2 4 2 3" xfId="6882" xr:uid="{00000000-0005-0000-0000-0000E6190000}"/>
    <cellStyle name="Обычный 8 2 2 3 2 4 3" xfId="4385" xr:uid="{00000000-0005-0000-0000-0000E7190000}"/>
    <cellStyle name="Обычный 8 2 2 3 2 4 3 2" xfId="7369" xr:uid="{00000000-0005-0000-0000-0000E8190000}"/>
    <cellStyle name="Обычный 8 2 2 3 2 4 4" xfId="6396" xr:uid="{00000000-0005-0000-0000-0000E9190000}"/>
    <cellStyle name="Обычный 8 2 2 3 2 5" xfId="3612" xr:uid="{00000000-0005-0000-0000-0000EA190000}"/>
    <cellStyle name="Обычный 8 2 2 3 2 5 2" xfId="4628" xr:uid="{00000000-0005-0000-0000-0000EB190000}"/>
    <cellStyle name="Обычный 8 2 2 3 2 5 2 2" xfId="7612" xr:uid="{00000000-0005-0000-0000-0000EC190000}"/>
    <cellStyle name="Обычный 8 2 2 3 2 5 3" xfId="6639" xr:uid="{00000000-0005-0000-0000-0000ED190000}"/>
    <cellStyle name="Обычный 8 2 2 3 2 6" xfId="4142" xr:uid="{00000000-0005-0000-0000-0000EE190000}"/>
    <cellStyle name="Обычный 8 2 2 3 2 6 2" xfId="7126" xr:uid="{00000000-0005-0000-0000-0000EF190000}"/>
    <cellStyle name="Обычный 8 2 2 3 2 7" xfId="6153" xr:uid="{00000000-0005-0000-0000-0000F0190000}"/>
    <cellStyle name="Обычный 8 2 2 3 3" xfId="2884" xr:uid="{00000000-0005-0000-0000-0000F1190000}"/>
    <cellStyle name="Обычный 8 2 2 3 3 2" xfId="3157" xr:uid="{00000000-0005-0000-0000-0000F2190000}"/>
    <cellStyle name="Обычный 8 2 2 3 3 2 2" xfId="3454" xr:uid="{00000000-0005-0000-0000-0000F3190000}"/>
    <cellStyle name="Обычный 8 2 2 3 3 2 2 2" xfId="3996" xr:uid="{00000000-0005-0000-0000-0000F4190000}"/>
    <cellStyle name="Обычный 8 2 2 3 3 2 2 2 2" xfId="5012" xr:uid="{00000000-0005-0000-0000-0000F5190000}"/>
    <cellStyle name="Обычный 8 2 2 3 3 2 2 2 2 2" xfId="7996" xr:uid="{00000000-0005-0000-0000-0000F6190000}"/>
    <cellStyle name="Обычный 8 2 2 3 3 2 2 2 3" xfId="7023" xr:uid="{00000000-0005-0000-0000-0000F7190000}"/>
    <cellStyle name="Обычный 8 2 2 3 3 2 2 3" xfId="4526" xr:uid="{00000000-0005-0000-0000-0000F8190000}"/>
    <cellStyle name="Обычный 8 2 2 3 3 2 2 3 2" xfId="7510" xr:uid="{00000000-0005-0000-0000-0000F9190000}"/>
    <cellStyle name="Обычный 8 2 2 3 3 2 2 4" xfId="6537" xr:uid="{00000000-0005-0000-0000-0000FA190000}"/>
    <cellStyle name="Обычный 8 2 2 3 3 2 3" xfId="3753" xr:uid="{00000000-0005-0000-0000-0000FB190000}"/>
    <cellStyle name="Обычный 8 2 2 3 3 2 3 2" xfId="4769" xr:uid="{00000000-0005-0000-0000-0000FC190000}"/>
    <cellStyle name="Обычный 8 2 2 3 3 2 3 2 2" xfId="7753" xr:uid="{00000000-0005-0000-0000-0000FD190000}"/>
    <cellStyle name="Обычный 8 2 2 3 3 2 3 3" xfId="6780" xr:uid="{00000000-0005-0000-0000-0000FE190000}"/>
    <cellStyle name="Обычный 8 2 2 3 3 2 4" xfId="4283" xr:uid="{00000000-0005-0000-0000-0000FF190000}"/>
    <cellStyle name="Обычный 8 2 2 3 3 2 4 2" xfId="7267" xr:uid="{00000000-0005-0000-0000-0000001A0000}"/>
    <cellStyle name="Обычный 8 2 2 3 3 2 5" xfId="6294" xr:uid="{00000000-0005-0000-0000-0000011A0000}"/>
    <cellStyle name="Обычный 8 2 2 3 3 3" xfId="3346" xr:uid="{00000000-0005-0000-0000-0000021A0000}"/>
    <cellStyle name="Обычный 8 2 2 3 3 3 2" xfId="3888" xr:uid="{00000000-0005-0000-0000-0000031A0000}"/>
    <cellStyle name="Обычный 8 2 2 3 3 3 2 2" xfId="4904" xr:uid="{00000000-0005-0000-0000-0000041A0000}"/>
    <cellStyle name="Обычный 8 2 2 3 3 3 2 2 2" xfId="7888" xr:uid="{00000000-0005-0000-0000-0000051A0000}"/>
    <cellStyle name="Обычный 8 2 2 3 3 3 2 3" xfId="6915" xr:uid="{00000000-0005-0000-0000-0000061A0000}"/>
    <cellStyle name="Обычный 8 2 2 3 3 3 3" xfId="4418" xr:uid="{00000000-0005-0000-0000-0000071A0000}"/>
    <cellStyle name="Обычный 8 2 2 3 3 3 3 2" xfId="7402" xr:uid="{00000000-0005-0000-0000-0000081A0000}"/>
    <cellStyle name="Обычный 8 2 2 3 3 3 4" xfId="6429" xr:uid="{00000000-0005-0000-0000-0000091A0000}"/>
    <cellStyle name="Обычный 8 2 2 3 3 4" xfId="3645" xr:uid="{00000000-0005-0000-0000-00000A1A0000}"/>
    <cellStyle name="Обычный 8 2 2 3 3 4 2" xfId="4661" xr:uid="{00000000-0005-0000-0000-00000B1A0000}"/>
    <cellStyle name="Обычный 8 2 2 3 3 4 2 2" xfId="7645" xr:uid="{00000000-0005-0000-0000-00000C1A0000}"/>
    <cellStyle name="Обычный 8 2 2 3 3 4 3" xfId="6672" xr:uid="{00000000-0005-0000-0000-00000D1A0000}"/>
    <cellStyle name="Обычный 8 2 2 3 3 5" xfId="4175" xr:uid="{00000000-0005-0000-0000-00000E1A0000}"/>
    <cellStyle name="Обычный 8 2 2 3 3 5 2" xfId="7159" xr:uid="{00000000-0005-0000-0000-00000F1A0000}"/>
    <cellStyle name="Обычный 8 2 2 3 3 6" xfId="6186" xr:uid="{00000000-0005-0000-0000-0000101A0000}"/>
    <cellStyle name="Обычный 8 2 2 3 4" xfId="3103" xr:uid="{00000000-0005-0000-0000-0000111A0000}"/>
    <cellStyle name="Обычный 8 2 2 3 4 2" xfId="3400" xr:uid="{00000000-0005-0000-0000-0000121A0000}"/>
    <cellStyle name="Обычный 8 2 2 3 4 2 2" xfId="3942" xr:uid="{00000000-0005-0000-0000-0000131A0000}"/>
    <cellStyle name="Обычный 8 2 2 3 4 2 2 2" xfId="4958" xr:uid="{00000000-0005-0000-0000-0000141A0000}"/>
    <cellStyle name="Обычный 8 2 2 3 4 2 2 2 2" xfId="7942" xr:uid="{00000000-0005-0000-0000-0000151A0000}"/>
    <cellStyle name="Обычный 8 2 2 3 4 2 2 3" xfId="6969" xr:uid="{00000000-0005-0000-0000-0000161A0000}"/>
    <cellStyle name="Обычный 8 2 2 3 4 2 3" xfId="4472" xr:uid="{00000000-0005-0000-0000-0000171A0000}"/>
    <cellStyle name="Обычный 8 2 2 3 4 2 3 2" xfId="7456" xr:uid="{00000000-0005-0000-0000-0000181A0000}"/>
    <cellStyle name="Обычный 8 2 2 3 4 2 4" xfId="6483" xr:uid="{00000000-0005-0000-0000-0000191A0000}"/>
    <cellStyle name="Обычный 8 2 2 3 4 3" xfId="3699" xr:uid="{00000000-0005-0000-0000-00001A1A0000}"/>
    <cellStyle name="Обычный 8 2 2 3 4 3 2" xfId="4715" xr:uid="{00000000-0005-0000-0000-00001B1A0000}"/>
    <cellStyle name="Обычный 8 2 2 3 4 3 2 2" xfId="7699" xr:uid="{00000000-0005-0000-0000-00001C1A0000}"/>
    <cellStyle name="Обычный 8 2 2 3 4 3 3" xfId="6726" xr:uid="{00000000-0005-0000-0000-00001D1A0000}"/>
    <cellStyle name="Обычный 8 2 2 3 4 4" xfId="4229" xr:uid="{00000000-0005-0000-0000-00001E1A0000}"/>
    <cellStyle name="Обычный 8 2 2 3 4 4 2" xfId="7213" xr:uid="{00000000-0005-0000-0000-00001F1A0000}"/>
    <cellStyle name="Обычный 8 2 2 3 4 5" xfId="6240" xr:uid="{00000000-0005-0000-0000-0000201A0000}"/>
    <cellStyle name="Обычный 8 2 2 3 5" xfId="3223" xr:uid="{00000000-0005-0000-0000-0000211A0000}"/>
    <cellStyle name="Обычный 8 2 2 3 5 2" xfId="3502" xr:uid="{00000000-0005-0000-0000-0000221A0000}"/>
    <cellStyle name="Обычный 8 2 2 3 5 2 2" xfId="4044" xr:uid="{00000000-0005-0000-0000-0000231A0000}"/>
    <cellStyle name="Обычный 8 2 2 3 5 2 2 2" xfId="5060" xr:uid="{00000000-0005-0000-0000-0000241A0000}"/>
    <cellStyle name="Обычный 8 2 2 3 5 2 2 2 2" xfId="8044" xr:uid="{00000000-0005-0000-0000-0000251A0000}"/>
    <cellStyle name="Обычный 8 2 2 3 5 2 2 3" xfId="7071" xr:uid="{00000000-0005-0000-0000-0000261A0000}"/>
    <cellStyle name="Обычный 8 2 2 3 5 2 3" xfId="4574" xr:uid="{00000000-0005-0000-0000-0000271A0000}"/>
    <cellStyle name="Обычный 8 2 2 3 5 2 3 2" xfId="7558" xr:uid="{00000000-0005-0000-0000-0000281A0000}"/>
    <cellStyle name="Обычный 8 2 2 3 5 2 4" xfId="6585" xr:uid="{00000000-0005-0000-0000-0000291A0000}"/>
    <cellStyle name="Обычный 8 2 2 3 5 3" xfId="3801" xr:uid="{00000000-0005-0000-0000-00002A1A0000}"/>
    <cellStyle name="Обычный 8 2 2 3 5 3 2" xfId="4817" xr:uid="{00000000-0005-0000-0000-00002B1A0000}"/>
    <cellStyle name="Обычный 8 2 2 3 5 3 2 2" xfId="7801" xr:uid="{00000000-0005-0000-0000-00002C1A0000}"/>
    <cellStyle name="Обычный 8 2 2 3 5 3 3" xfId="6828" xr:uid="{00000000-0005-0000-0000-00002D1A0000}"/>
    <cellStyle name="Обычный 8 2 2 3 5 4" xfId="4331" xr:uid="{00000000-0005-0000-0000-00002E1A0000}"/>
    <cellStyle name="Обычный 8 2 2 3 5 4 2" xfId="7315" xr:uid="{00000000-0005-0000-0000-00002F1A0000}"/>
    <cellStyle name="Обычный 8 2 2 3 5 5" xfId="6342" xr:uid="{00000000-0005-0000-0000-0000301A0000}"/>
    <cellStyle name="Обычный 8 2 2 3 6" xfId="3292" xr:uid="{00000000-0005-0000-0000-0000311A0000}"/>
    <cellStyle name="Обычный 8 2 2 3 6 2" xfId="3834" xr:uid="{00000000-0005-0000-0000-0000321A0000}"/>
    <cellStyle name="Обычный 8 2 2 3 6 2 2" xfId="4850" xr:uid="{00000000-0005-0000-0000-0000331A0000}"/>
    <cellStyle name="Обычный 8 2 2 3 6 2 2 2" xfId="7834" xr:uid="{00000000-0005-0000-0000-0000341A0000}"/>
    <cellStyle name="Обычный 8 2 2 3 6 2 3" xfId="6861" xr:uid="{00000000-0005-0000-0000-0000351A0000}"/>
    <cellStyle name="Обычный 8 2 2 3 6 3" xfId="4364" xr:uid="{00000000-0005-0000-0000-0000361A0000}"/>
    <cellStyle name="Обычный 8 2 2 3 6 3 2" xfId="7348" xr:uid="{00000000-0005-0000-0000-0000371A0000}"/>
    <cellStyle name="Обычный 8 2 2 3 6 4" xfId="6375" xr:uid="{00000000-0005-0000-0000-0000381A0000}"/>
    <cellStyle name="Обычный 8 2 2 3 7" xfId="3591" xr:uid="{00000000-0005-0000-0000-0000391A0000}"/>
    <cellStyle name="Обычный 8 2 2 3 7 2" xfId="4607" xr:uid="{00000000-0005-0000-0000-00003A1A0000}"/>
    <cellStyle name="Обычный 8 2 2 3 7 2 2" xfId="7591" xr:uid="{00000000-0005-0000-0000-00003B1A0000}"/>
    <cellStyle name="Обычный 8 2 2 3 7 3" xfId="6618" xr:uid="{00000000-0005-0000-0000-00003C1A0000}"/>
    <cellStyle name="Обычный 8 2 2 3 8" xfId="4121" xr:uid="{00000000-0005-0000-0000-00003D1A0000}"/>
    <cellStyle name="Обычный 8 2 2 3 8 2" xfId="7105" xr:uid="{00000000-0005-0000-0000-00003E1A0000}"/>
    <cellStyle name="Обычный 8 2 2 3 9" xfId="6132" xr:uid="{00000000-0005-0000-0000-00003F1A0000}"/>
    <cellStyle name="Обычный 8 2 2 4" xfId="2721" xr:uid="{00000000-0005-0000-0000-0000401A0000}"/>
    <cellStyle name="Обычный 8 2 2 4 2" xfId="2910" xr:uid="{00000000-0005-0000-0000-0000411A0000}"/>
    <cellStyle name="Обычный 8 2 2 4 2 2" xfId="3176" xr:uid="{00000000-0005-0000-0000-0000421A0000}"/>
    <cellStyle name="Обычный 8 2 2 4 2 2 2" xfId="3473" xr:uid="{00000000-0005-0000-0000-0000431A0000}"/>
    <cellStyle name="Обычный 8 2 2 4 2 2 2 2" xfId="4015" xr:uid="{00000000-0005-0000-0000-0000441A0000}"/>
    <cellStyle name="Обычный 8 2 2 4 2 2 2 2 2" xfId="5031" xr:uid="{00000000-0005-0000-0000-0000451A0000}"/>
    <cellStyle name="Обычный 8 2 2 4 2 2 2 2 2 2" xfId="8015" xr:uid="{00000000-0005-0000-0000-0000461A0000}"/>
    <cellStyle name="Обычный 8 2 2 4 2 2 2 2 3" xfId="7042" xr:uid="{00000000-0005-0000-0000-0000471A0000}"/>
    <cellStyle name="Обычный 8 2 2 4 2 2 2 3" xfId="4545" xr:uid="{00000000-0005-0000-0000-0000481A0000}"/>
    <cellStyle name="Обычный 8 2 2 4 2 2 2 3 2" xfId="7529" xr:uid="{00000000-0005-0000-0000-0000491A0000}"/>
    <cellStyle name="Обычный 8 2 2 4 2 2 2 4" xfId="6556" xr:uid="{00000000-0005-0000-0000-00004A1A0000}"/>
    <cellStyle name="Обычный 8 2 2 4 2 2 3" xfId="3772" xr:uid="{00000000-0005-0000-0000-00004B1A0000}"/>
    <cellStyle name="Обычный 8 2 2 4 2 2 3 2" xfId="4788" xr:uid="{00000000-0005-0000-0000-00004C1A0000}"/>
    <cellStyle name="Обычный 8 2 2 4 2 2 3 2 2" xfId="7772" xr:uid="{00000000-0005-0000-0000-00004D1A0000}"/>
    <cellStyle name="Обычный 8 2 2 4 2 2 3 3" xfId="6799" xr:uid="{00000000-0005-0000-0000-00004E1A0000}"/>
    <cellStyle name="Обычный 8 2 2 4 2 2 4" xfId="4302" xr:uid="{00000000-0005-0000-0000-00004F1A0000}"/>
    <cellStyle name="Обычный 8 2 2 4 2 2 4 2" xfId="7286" xr:uid="{00000000-0005-0000-0000-0000501A0000}"/>
    <cellStyle name="Обычный 8 2 2 4 2 2 5" xfId="6313" xr:uid="{00000000-0005-0000-0000-0000511A0000}"/>
    <cellStyle name="Обычный 8 2 2 4 2 3" xfId="3365" xr:uid="{00000000-0005-0000-0000-0000521A0000}"/>
    <cellStyle name="Обычный 8 2 2 4 2 3 2" xfId="3907" xr:uid="{00000000-0005-0000-0000-0000531A0000}"/>
    <cellStyle name="Обычный 8 2 2 4 2 3 2 2" xfId="4923" xr:uid="{00000000-0005-0000-0000-0000541A0000}"/>
    <cellStyle name="Обычный 8 2 2 4 2 3 2 2 2" xfId="7907" xr:uid="{00000000-0005-0000-0000-0000551A0000}"/>
    <cellStyle name="Обычный 8 2 2 4 2 3 2 3" xfId="6934" xr:uid="{00000000-0005-0000-0000-0000561A0000}"/>
    <cellStyle name="Обычный 8 2 2 4 2 3 3" xfId="4437" xr:uid="{00000000-0005-0000-0000-0000571A0000}"/>
    <cellStyle name="Обычный 8 2 2 4 2 3 3 2" xfId="7421" xr:uid="{00000000-0005-0000-0000-0000581A0000}"/>
    <cellStyle name="Обычный 8 2 2 4 2 3 4" xfId="6448" xr:uid="{00000000-0005-0000-0000-0000591A0000}"/>
    <cellStyle name="Обычный 8 2 2 4 2 4" xfId="3664" xr:uid="{00000000-0005-0000-0000-00005A1A0000}"/>
    <cellStyle name="Обычный 8 2 2 4 2 4 2" xfId="4680" xr:uid="{00000000-0005-0000-0000-00005B1A0000}"/>
    <cellStyle name="Обычный 8 2 2 4 2 4 2 2" xfId="7664" xr:uid="{00000000-0005-0000-0000-00005C1A0000}"/>
    <cellStyle name="Обычный 8 2 2 4 2 4 3" xfId="6691" xr:uid="{00000000-0005-0000-0000-00005D1A0000}"/>
    <cellStyle name="Обычный 8 2 2 4 2 5" xfId="4194" xr:uid="{00000000-0005-0000-0000-00005E1A0000}"/>
    <cellStyle name="Обычный 8 2 2 4 2 5 2" xfId="7178" xr:uid="{00000000-0005-0000-0000-00005F1A0000}"/>
    <cellStyle name="Обычный 8 2 2 4 2 6" xfId="6205" xr:uid="{00000000-0005-0000-0000-0000601A0000}"/>
    <cellStyle name="Обычный 8 2 2 4 3" xfId="3122" xr:uid="{00000000-0005-0000-0000-0000611A0000}"/>
    <cellStyle name="Обычный 8 2 2 4 3 2" xfId="3419" xr:uid="{00000000-0005-0000-0000-0000621A0000}"/>
    <cellStyle name="Обычный 8 2 2 4 3 2 2" xfId="3961" xr:uid="{00000000-0005-0000-0000-0000631A0000}"/>
    <cellStyle name="Обычный 8 2 2 4 3 2 2 2" xfId="4977" xr:uid="{00000000-0005-0000-0000-0000641A0000}"/>
    <cellStyle name="Обычный 8 2 2 4 3 2 2 2 2" xfId="7961" xr:uid="{00000000-0005-0000-0000-0000651A0000}"/>
    <cellStyle name="Обычный 8 2 2 4 3 2 2 3" xfId="6988" xr:uid="{00000000-0005-0000-0000-0000661A0000}"/>
    <cellStyle name="Обычный 8 2 2 4 3 2 3" xfId="4491" xr:uid="{00000000-0005-0000-0000-0000671A0000}"/>
    <cellStyle name="Обычный 8 2 2 4 3 2 3 2" xfId="7475" xr:uid="{00000000-0005-0000-0000-0000681A0000}"/>
    <cellStyle name="Обычный 8 2 2 4 3 2 4" xfId="6502" xr:uid="{00000000-0005-0000-0000-0000691A0000}"/>
    <cellStyle name="Обычный 8 2 2 4 3 3" xfId="3718" xr:uid="{00000000-0005-0000-0000-00006A1A0000}"/>
    <cellStyle name="Обычный 8 2 2 4 3 3 2" xfId="4734" xr:uid="{00000000-0005-0000-0000-00006B1A0000}"/>
    <cellStyle name="Обычный 8 2 2 4 3 3 2 2" xfId="7718" xr:uid="{00000000-0005-0000-0000-00006C1A0000}"/>
    <cellStyle name="Обычный 8 2 2 4 3 3 3" xfId="6745" xr:uid="{00000000-0005-0000-0000-00006D1A0000}"/>
    <cellStyle name="Обычный 8 2 2 4 3 4" xfId="4248" xr:uid="{00000000-0005-0000-0000-00006E1A0000}"/>
    <cellStyle name="Обычный 8 2 2 4 3 4 2" xfId="7232" xr:uid="{00000000-0005-0000-0000-00006F1A0000}"/>
    <cellStyle name="Обычный 8 2 2 4 3 5" xfId="6259" xr:uid="{00000000-0005-0000-0000-0000701A0000}"/>
    <cellStyle name="Обычный 8 2 2 4 4" xfId="3311" xr:uid="{00000000-0005-0000-0000-0000711A0000}"/>
    <cellStyle name="Обычный 8 2 2 4 4 2" xfId="3853" xr:uid="{00000000-0005-0000-0000-0000721A0000}"/>
    <cellStyle name="Обычный 8 2 2 4 4 2 2" xfId="4869" xr:uid="{00000000-0005-0000-0000-0000731A0000}"/>
    <cellStyle name="Обычный 8 2 2 4 4 2 2 2" xfId="7853" xr:uid="{00000000-0005-0000-0000-0000741A0000}"/>
    <cellStyle name="Обычный 8 2 2 4 4 2 3" xfId="6880" xr:uid="{00000000-0005-0000-0000-0000751A0000}"/>
    <cellStyle name="Обычный 8 2 2 4 4 3" xfId="4383" xr:uid="{00000000-0005-0000-0000-0000761A0000}"/>
    <cellStyle name="Обычный 8 2 2 4 4 3 2" xfId="7367" xr:uid="{00000000-0005-0000-0000-0000771A0000}"/>
    <cellStyle name="Обычный 8 2 2 4 4 4" xfId="6394" xr:uid="{00000000-0005-0000-0000-0000781A0000}"/>
    <cellStyle name="Обычный 8 2 2 4 5" xfId="3610" xr:uid="{00000000-0005-0000-0000-0000791A0000}"/>
    <cellStyle name="Обычный 8 2 2 4 5 2" xfId="4626" xr:uid="{00000000-0005-0000-0000-00007A1A0000}"/>
    <cellStyle name="Обычный 8 2 2 4 5 2 2" xfId="7610" xr:uid="{00000000-0005-0000-0000-00007B1A0000}"/>
    <cellStyle name="Обычный 8 2 2 4 5 3" xfId="6637" xr:uid="{00000000-0005-0000-0000-00007C1A0000}"/>
    <cellStyle name="Обычный 8 2 2 4 6" xfId="4140" xr:uid="{00000000-0005-0000-0000-00007D1A0000}"/>
    <cellStyle name="Обычный 8 2 2 4 6 2" xfId="7124" xr:uid="{00000000-0005-0000-0000-00007E1A0000}"/>
    <cellStyle name="Обычный 8 2 2 4 7" xfId="6151" xr:uid="{00000000-0005-0000-0000-00007F1A0000}"/>
    <cellStyle name="Обычный 8 2 2 5" xfId="2853" xr:uid="{00000000-0005-0000-0000-0000801A0000}"/>
    <cellStyle name="Обычный 8 2 2 5 2" xfId="3140" xr:uid="{00000000-0005-0000-0000-0000811A0000}"/>
    <cellStyle name="Обычный 8 2 2 5 2 2" xfId="3437" xr:uid="{00000000-0005-0000-0000-0000821A0000}"/>
    <cellStyle name="Обычный 8 2 2 5 2 2 2" xfId="3979" xr:uid="{00000000-0005-0000-0000-0000831A0000}"/>
    <cellStyle name="Обычный 8 2 2 5 2 2 2 2" xfId="4995" xr:uid="{00000000-0005-0000-0000-0000841A0000}"/>
    <cellStyle name="Обычный 8 2 2 5 2 2 2 2 2" xfId="7979" xr:uid="{00000000-0005-0000-0000-0000851A0000}"/>
    <cellStyle name="Обычный 8 2 2 5 2 2 2 3" xfId="7006" xr:uid="{00000000-0005-0000-0000-0000861A0000}"/>
    <cellStyle name="Обычный 8 2 2 5 2 2 3" xfId="4509" xr:uid="{00000000-0005-0000-0000-0000871A0000}"/>
    <cellStyle name="Обычный 8 2 2 5 2 2 3 2" xfId="7493" xr:uid="{00000000-0005-0000-0000-0000881A0000}"/>
    <cellStyle name="Обычный 8 2 2 5 2 2 4" xfId="6520" xr:uid="{00000000-0005-0000-0000-0000891A0000}"/>
    <cellStyle name="Обычный 8 2 2 5 2 3" xfId="3736" xr:uid="{00000000-0005-0000-0000-00008A1A0000}"/>
    <cellStyle name="Обычный 8 2 2 5 2 3 2" xfId="4752" xr:uid="{00000000-0005-0000-0000-00008B1A0000}"/>
    <cellStyle name="Обычный 8 2 2 5 2 3 2 2" xfId="7736" xr:uid="{00000000-0005-0000-0000-00008C1A0000}"/>
    <cellStyle name="Обычный 8 2 2 5 2 3 3" xfId="6763" xr:uid="{00000000-0005-0000-0000-00008D1A0000}"/>
    <cellStyle name="Обычный 8 2 2 5 2 4" xfId="4266" xr:uid="{00000000-0005-0000-0000-00008E1A0000}"/>
    <cellStyle name="Обычный 8 2 2 5 2 4 2" xfId="7250" xr:uid="{00000000-0005-0000-0000-00008F1A0000}"/>
    <cellStyle name="Обычный 8 2 2 5 2 5" xfId="6277" xr:uid="{00000000-0005-0000-0000-0000901A0000}"/>
    <cellStyle name="Обычный 8 2 2 5 3" xfId="3329" xr:uid="{00000000-0005-0000-0000-0000911A0000}"/>
    <cellStyle name="Обычный 8 2 2 5 3 2" xfId="3871" xr:uid="{00000000-0005-0000-0000-0000921A0000}"/>
    <cellStyle name="Обычный 8 2 2 5 3 2 2" xfId="4887" xr:uid="{00000000-0005-0000-0000-0000931A0000}"/>
    <cellStyle name="Обычный 8 2 2 5 3 2 2 2" xfId="7871" xr:uid="{00000000-0005-0000-0000-0000941A0000}"/>
    <cellStyle name="Обычный 8 2 2 5 3 2 3" xfId="6898" xr:uid="{00000000-0005-0000-0000-0000951A0000}"/>
    <cellStyle name="Обычный 8 2 2 5 3 3" xfId="4401" xr:uid="{00000000-0005-0000-0000-0000961A0000}"/>
    <cellStyle name="Обычный 8 2 2 5 3 3 2" xfId="7385" xr:uid="{00000000-0005-0000-0000-0000971A0000}"/>
    <cellStyle name="Обычный 8 2 2 5 3 4" xfId="6412" xr:uid="{00000000-0005-0000-0000-0000981A0000}"/>
    <cellStyle name="Обычный 8 2 2 5 4" xfId="3628" xr:uid="{00000000-0005-0000-0000-0000991A0000}"/>
    <cellStyle name="Обычный 8 2 2 5 4 2" xfId="4644" xr:uid="{00000000-0005-0000-0000-00009A1A0000}"/>
    <cellStyle name="Обычный 8 2 2 5 4 2 2" xfId="7628" xr:uid="{00000000-0005-0000-0000-00009B1A0000}"/>
    <cellStyle name="Обычный 8 2 2 5 4 3" xfId="6655" xr:uid="{00000000-0005-0000-0000-00009C1A0000}"/>
    <cellStyle name="Обычный 8 2 2 5 5" xfId="4158" xr:uid="{00000000-0005-0000-0000-00009D1A0000}"/>
    <cellStyle name="Обычный 8 2 2 5 5 2" xfId="7142" xr:uid="{00000000-0005-0000-0000-00009E1A0000}"/>
    <cellStyle name="Обычный 8 2 2 5 6" xfId="6169" xr:uid="{00000000-0005-0000-0000-00009F1A0000}"/>
    <cellStyle name="Обычный 8 2 2 6" xfId="3086" xr:uid="{00000000-0005-0000-0000-0000A01A0000}"/>
    <cellStyle name="Обычный 8 2 2 6 2" xfId="3383" xr:uid="{00000000-0005-0000-0000-0000A11A0000}"/>
    <cellStyle name="Обычный 8 2 2 6 2 2" xfId="3925" xr:uid="{00000000-0005-0000-0000-0000A21A0000}"/>
    <cellStyle name="Обычный 8 2 2 6 2 2 2" xfId="4941" xr:uid="{00000000-0005-0000-0000-0000A31A0000}"/>
    <cellStyle name="Обычный 8 2 2 6 2 2 2 2" xfId="7925" xr:uid="{00000000-0005-0000-0000-0000A41A0000}"/>
    <cellStyle name="Обычный 8 2 2 6 2 2 3" xfId="6952" xr:uid="{00000000-0005-0000-0000-0000A51A0000}"/>
    <cellStyle name="Обычный 8 2 2 6 2 3" xfId="4455" xr:uid="{00000000-0005-0000-0000-0000A61A0000}"/>
    <cellStyle name="Обычный 8 2 2 6 2 3 2" xfId="7439" xr:uid="{00000000-0005-0000-0000-0000A71A0000}"/>
    <cellStyle name="Обычный 8 2 2 6 2 4" xfId="6466" xr:uid="{00000000-0005-0000-0000-0000A81A0000}"/>
    <cellStyle name="Обычный 8 2 2 6 3" xfId="3682" xr:uid="{00000000-0005-0000-0000-0000A91A0000}"/>
    <cellStyle name="Обычный 8 2 2 6 3 2" xfId="4698" xr:uid="{00000000-0005-0000-0000-0000AA1A0000}"/>
    <cellStyle name="Обычный 8 2 2 6 3 2 2" xfId="7682" xr:uid="{00000000-0005-0000-0000-0000AB1A0000}"/>
    <cellStyle name="Обычный 8 2 2 6 3 3" xfId="6709" xr:uid="{00000000-0005-0000-0000-0000AC1A0000}"/>
    <cellStyle name="Обычный 8 2 2 6 4" xfId="4212" xr:uid="{00000000-0005-0000-0000-0000AD1A0000}"/>
    <cellStyle name="Обычный 8 2 2 6 4 2" xfId="7196" xr:uid="{00000000-0005-0000-0000-0000AE1A0000}"/>
    <cellStyle name="Обычный 8 2 2 6 5" xfId="6223" xr:uid="{00000000-0005-0000-0000-0000AF1A0000}"/>
    <cellStyle name="Обычный 8 2 2 7" xfId="3221" xr:uid="{00000000-0005-0000-0000-0000B01A0000}"/>
    <cellStyle name="Обычный 8 2 2 7 2" xfId="3500" xr:uid="{00000000-0005-0000-0000-0000B11A0000}"/>
    <cellStyle name="Обычный 8 2 2 7 2 2" xfId="4042" xr:uid="{00000000-0005-0000-0000-0000B21A0000}"/>
    <cellStyle name="Обычный 8 2 2 7 2 2 2" xfId="5058" xr:uid="{00000000-0005-0000-0000-0000B31A0000}"/>
    <cellStyle name="Обычный 8 2 2 7 2 2 2 2" xfId="8042" xr:uid="{00000000-0005-0000-0000-0000B41A0000}"/>
    <cellStyle name="Обычный 8 2 2 7 2 2 3" xfId="7069" xr:uid="{00000000-0005-0000-0000-0000B51A0000}"/>
    <cellStyle name="Обычный 8 2 2 7 2 3" xfId="4572" xr:uid="{00000000-0005-0000-0000-0000B61A0000}"/>
    <cellStyle name="Обычный 8 2 2 7 2 3 2" xfId="7556" xr:uid="{00000000-0005-0000-0000-0000B71A0000}"/>
    <cellStyle name="Обычный 8 2 2 7 2 4" xfId="6583" xr:uid="{00000000-0005-0000-0000-0000B81A0000}"/>
    <cellStyle name="Обычный 8 2 2 7 3" xfId="3799" xr:uid="{00000000-0005-0000-0000-0000B91A0000}"/>
    <cellStyle name="Обычный 8 2 2 7 3 2" xfId="4815" xr:uid="{00000000-0005-0000-0000-0000BA1A0000}"/>
    <cellStyle name="Обычный 8 2 2 7 3 2 2" xfId="7799" xr:uid="{00000000-0005-0000-0000-0000BB1A0000}"/>
    <cellStyle name="Обычный 8 2 2 7 3 3" xfId="6826" xr:uid="{00000000-0005-0000-0000-0000BC1A0000}"/>
    <cellStyle name="Обычный 8 2 2 7 4" xfId="4329" xr:uid="{00000000-0005-0000-0000-0000BD1A0000}"/>
    <cellStyle name="Обычный 8 2 2 7 4 2" xfId="7313" xr:uid="{00000000-0005-0000-0000-0000BE1A0000}"/>
    <cellStyle name="Обычный 8 2 2 7 5" xfId="6340" xr:uid="{00000000-0005-0000-0000-0000BF1A0000}"/>
    <cellStyle name="Обычный 8 2 2 8" xfId="3275" xr:uid="{00000000-0005-0000-0000-0000C01A0000}"/>
    <cellStyle name="Обычный 8 2 2 8 2" xfId="3817" xr:uid="{00000000-0005-0000-0000-0000C11A0000}"/>
    <cellStyle name="Обычный 8 2 2 8 2 2" xfId="4833" xr:uid="{00000000-0005-0000-0000-0000C21A0000}"/>
    <cellStyle name="Обычный 8 2 2 8 2 2 2" xfId="7817" xr:uid="{00000000-0005-0000-0000-0000C31A0000}"/>
    <cellStyle name="Обычный 8 2 2 8 2 3" xfId="6844" xr:uid="{00000000-0005-0000-0000-0000C41A0000}"/>
    <cellStyle name="Обычный 8 2 2 8 3" xfId="4347" xr:uid="{00000000-0005-0000-0000-0000C51A0000}"/>
    <cellStyle name="Обычный 8 2 2 8 3 2" xfId="7331" xr:uid="{00000000-0005-0000-0000-0000C61A0000}"/>
    <cellStyle name="Обычный 8 2 2 8 4" xfId="6358" xr:uid="{00000000-0005-0000-0000-0000C71A0000}"/>
    <cellStyle name="Обычный 8 2 2 9" xfId="3574" xr:uid="{00000000-0005-0000-0000-0000C81A0000}"/>
    <cellStyle name="Обычный 8 2 2 9 2" xfId="4590" xr:uid="{00000000-0005-0000-0000-0000C91A0000}"/>
    <cellStyle name="Обычный 8 2 2 9 2 2" xfId="7574" xr:uid="{00000000-0005-0000-0000-0000CA1A0000}"/>
    <cellStyle name="Обычный 8 2 2 9 3" xfId="6601" xr:uid="{00000000-0005-0000-0000-0000CB1A0000}"/>
    <cellStyle name="Обычный 8 2 3" xfId="1361" xr:uid="{00000000-0005-0000-0000-0000CC1A0000}"/>
    <cellStyle name="Обычный 8 2 3 10" xfId="6090" xr:uid="{00000000-0005-0000-0000-0000CD1A0000}"/>
    <cellStyle name="Обычный 8 2 3 2" xfId="1553" xr:uid="{00000000-0005-0000-0000-0000CE1A0000}"/>
    <cellStyle name="Обычный 8 2 3 2 2" xfId="2913" xr:uid="{00000000-0005-0000-0000-0000CF1A0000}"/>
    <cellStyle name="Обычный 8 2 3 2 2 2" xfId="3179" xr:uid="{00000000-0005-0000-0000-0000D01A0000}"/>
    <cellStyle name="Обычный 8 2 3 2 2 2 2" xfId="3476" xr:uid="{00000000-0005-0000-0000-0000D11A0000}"/>
    <cellStyle name="Обычный 8 2 3 2 2 2 2 2" xfId="4018" xr:uid="{00000000-0005-0000-0000-0000D21A0000}"/>
    <cellStyle name="Обычный 8 2 3 2 2 2 2 2 2" xfId="5034" xr:uid="{00000000-0005-0000-0000-0000D31A0000}"/>
    <cellStyle name="Обычный 8 2 3 2 2 2 2 2 2 2" xfId="8018" xr:uid="{00000000-0005-0000-0000-0000D41A0000}"/>
    <cellStyle name="Обычный 8 2 3 2 2 2 2 2 3" xfId="7045" xr:uid="{00000000-0005-0000-0000-0000D51A0000}"/>
    <cellStyle name="Обычный 8 2 3 2 2 2 2 3" xfId="4548" xr:uid="{00000000-0005-0000-0000-0000D61A0000}"/>
    <cellStyle name="Обычный 8 2 3 2 2 2 2 3 2" xfId="7532" xr:uid="{00000000-0005-0000-0000-0000D71A0000}"/>
    <cellStyle name="Обычный 8 2 3 2 2 2 2 4" xfId="6559" xr:uid="{00000000-0005-0000-0000-0000D81A0000}"/>
    <cellStyle name="Обычный 8 2 3 2 2 2 3" xfId="3775" xr:uid="{00000000-0005-0000-0000-0000D91A0000}"/>
    <cellStyle name="Обычный 8 2 3 2 2 2 3 2" xfId="4791" xr:uid="{00000000-0005-0000-0000-0000DA1A0000}"/>
    <cellStyle name="Обычный 8 2 3 2 2 2 3 2 2" xfId="7775" xr:uid="{00000000-0005-0000-0000-0000DB1A0000}"/>
    <cellStyle name="Обычный 8 2 3 2 2 2 3 3" xfId="6802" xr:uid="{00000000-0005-0000-0000-0000DC1A0000}"/>
    <cellStyle name="Обычный 8 2 3 2 2 2 4" xfId="4305" xr:uid="{00000000-0005-0000-0000-0000DD1A0000}"/>
    <cellStyle name="Обычный 8 2 3 2 2 2 4 2" xfId="7289" xr:uid="{00000000-0005-0000-0000-0000DE1A0000}"/>
    <cellStyle name="Обычный 8 2 3 2 2 2 5" xfId="6316" xr:uid="{00000000-0005-0000-0000-0000DF1A0000}"/>
    <cellStyle name="Обычный 8 2 3 2 2 3" xfId="3368" xr:uid="{00000000-0005-0000-0000-0000E01A0000}"/>
    <cellStyle name="Обычный 8 2 3 2 2 3 2" xfId="3910" xr:uid="{00000000-0005-0000-0000-0000E11A0000}"/>
    <cellStyle name="Обычный 8 2 3 2 2 3 2 2" xfId="4926" xr:uid="{00000000-0005-0000-0000-0000E21A0000}"/>
    <cellStyle name="Обычный 8 2 3 2 2 3 2 2 2" xfId="7910" xr:uid="{00000000-0005-0000-0000-0000E31A0000}"/>
    <cellStyle name="Обычный 8 2 3 2 2 3 2 3" xfId="6937" xr:uid="{00000000-0005-0000-0000-0000E41A0000}"/>
    <cellStyle name="Обычный 8 2 3 2 2 3 3" xfId="4440" xr:uid="{00000000-0005-0000-0000-0000E51A0000}"/>
    <cellStyle name="Обычный 8 2 3 2 2 3 3 2" xfId="7424" xr:uid="{00000000-0005-0000-0000-0000E61A0000}"/>
    <cellStyle name="Обычный 8 2 3 2 2 3 4" xfId="6451" xr:uid="{00000000-0005-0000-0000-0000E71A0000}"/>
    <cellStyle name="Обычный 8 2 3 2 2 4" xfId="3667" xr:uid="{00000000-0005-0000-0000-0000E81A0000}"/>
    <cellStyle name="Обычный 8 2 3 2 2 4 2" xfId="4683" xr:uid="{00000000-0005-0000-0000-0000E91A0000}"/>
    <cellStyle name="Обычный 8 2 3 2 2 4 2 2" xfId="7667" xr:uid="{00000000-0005-0000-0000-0000EA1A0000}"/>
    <cellStyle name="Обычный 8 2 3 2 2 4 3" xfId="6694" xr:uid="{00000000-0005-0000-0000-0000EB1A0000}"/>
    <cellStyle name="Обычный 8 2 3 2 2 5" xfId="4197" xr:uid="{00000000-0005-0000-0000-0000EC1A0000}"/>
    <cellStyle name="Обычный 8 2 3 2 2 5 2" xfId="7181" xr:uid="{00000000-0005-0000-0000-0000ED1A0000}"/>
    <cellStyle name="Обычный 8 2 3 2 2 6" xfId="6208" xr:uid="{00000000-0005-0000-0000-0000EE1A0000}"/>
    <cellStyle name="Обычный 8 2 3 2 3" xfId="3125" xr:uid="{00000000-0005-0000-0000-0000EF1A0000}"/>
    <cellStyle name="Обычный 8 2 3 2 3 2" xfId="3422" xr:uid="{00000000-0005-0000-0000-0000F01A0000}"/>
    <cellStyle name="Обычный 8 2 3 2 3 2 2" xfId="3964" xr:uid="{00000000-0005-0000-0000-0000F11A0000}"/>
    <cellStyle name="Обычный 8 2 3 2 3 2 2 2" xfId="4980" xr:uid="{00000000-0005-0000-0000-0000F21A0000}"/>
    <cellStyle name="Обычный 8 2 3 2 3 2 2 2 2" xfId="7964" xr:uid="{00000000-0005-0000-0000-0000F31A0000}"/>
    <cellStyle name="Обычный 8 2 3 2 3 2 2 3" xfId="6991" xr:uid="{00000000-0005-0000-0000-0000F41A0000}"/>
    <cellStyle name="Обычный 8 2 3 2 3 2 3" xfId="4494" xr:uid="{00000000-0005-0000-0000-0000F51A0000}"/>
    <cellStyle name="Обычный 8 2 3 2 3 2 3 2" xfId="7478" xr:uid="{00000000-0005-0000-0000-0000F61A0000}"/>
    <cellStyle name="Обычный 8 2 3 2 3 2 4" xfId="6505" xr:uid="{00000000-0005-0000-0000-0000F71A0000}"/>
    <cellStyle name="Обычный 8 2 3 2 3 3" xfId="3721" xr:uid="{00000000-0005-0000-0000-0000F81A0000}"/>
    <cellStyle name="Обычный 8 2 3 2 3 3 2" xfId="4737" xr:uid="{00000000-0005-0000-0000-0000F91A0000}"/>
    <cellStyle name="Обычный 8 2 3 2 3 3 2 2" xfId="7721" xr:uid="{00000000-0005-0000-0000-0000FA1A0000}"/>
    <cellStyle name="Обычный 8 2 3 2 3 3 3" xfId="6748" xr:uid="{00000000-0005-0000-0000-0000FB1A0000}"/>
    <cellStyle name="Обычный 8 2 3 2 3 4" xfId="4251" xr:uid="{00000000-0005-0000-0000-0000FC1A0000}"/>
    <cellStyle name="Обычный 8 2 3 2 3 4 2" xfId="7235" xr:uid="{00000000-0005-0000-0000-0000FD1A0000}"/>
    <cellStyle name="Обычный 8 2 3 2 3 5" xfId="6262" xr:uid="{00000000-0005-0000-0000-0000FE1A0000}"/>
    <cellStyle name="Обычный 8 2 3 2 4" xfId="3314" xr:uid="{00000000-0005-0000-0000-0000FF1A0000}"/>
    <cellStyle name="Обычный 8 2 3 2 4 2" xfId="3856" xr:uid="{00000000-0005-0000-0000-0000001B0000}"/>
    <cellStyle name="Обычный 8 2 3 2 4 2 2" xfId="4872" xr:uid="{00000000-0005-0000-0000-0000011B0000}"/>
    <cellStyle name="Обычный 8 2 3 2 4 2 2 2" xfId="7856" xr:uid="{00000000-0005-0000-0000-0000021B0000}"/>
    <cellStyle name="Обычный 8 2 3 2 4 2 3" xfId="6883" xr:uid="{00000000-0005-0000-0000-0000031B0000}"/>
    <cellStyle name="Обычный 8 2 3 2 4 3" xfId="4386" xr:uid="{00000000-0005-0000-0000-0000041B0000}"/>
    <cellStyle name="Обычный 8 2 3 2 4 3 2" xfId="7370" xr:uid="{00000000-0005-0000-0000-0000051B0000}"/>
    <cellStyle name="Обычный 8 2 3 2 4 4" xfId="6397" xr:uid="{00000000-0005-0000-0000-0000061B0000}"/>
    <cellStyle name="Обычный 8 2 3 2 5" xfId="3613" xr:uid="{00000000-0005-0000-0000-0000071B0000}"/>
    <cellStyle name="Обычный 8 2 3 2 5 2" xfId="4629" xr:uid="{00000000-0005-0000-0000-0000081B0000}"/>
    <cellStyle name="Обычный 8 2 3 2 5 2 2" xfId="7613" xr:uid="{00000000-0005-0000-0000-0000091B0000}"/>
    <cellStyle name="Обычный 8 2 3 2 5 3" xfId="6640" xr:uid="{00000000-0005-0000-0000-00000A1B0000}"/>
    <cellStyle name="Обычный 8 2 3 2 6" xfId="4143" xr:uid="{00000000-0005-0000-0000-00000B1B0000}"/>
    <cellStyle name="Обычный 8 2 3 2 6 2" xfId="7127" xr:uid="{00000000-0005-0000-0000-00000C1B0000}"/>
    <cellStyle name="Обычный 8 2 3 2 7" xfId="2724" xr:uid="{00000000-0005-0000-0000-00000D1B0000}"/>
    <cellStyle name="Обычный 8 2 3 2 7 2" xfId="6154" xr:uid="{00000000-0005-0000-0000-00000E1B0000}"/>
    <cellStyle name="Обычный 8 2 3 2 8" xfId="6101" xr:uid="{00000000-0005-0000-0000-00000F1B0000}"/>
    <cellStyle name="Обычный 8 2 3 3" xfId="2874" xr:uid="{00000000-0005-0000-0000-0000101B0000}"/>
    <cellStyle name="Обычный 8 2 3 3 2" xfId="3147" xr:uid="{00000000-0005-0000-0000-0000111B0000}"/>
    <cellStyle name="Обычный 8 2 3 3 2 2" xfId="3444" xr:uid="{00000000-0005-0000-0000-0000121B0000}"/>
    <cellStyle name="Обычный 8 2 3 3 2 2 2" xfId="3986" xr:uid="{00000000-0005-0000-0000-0000131B0000}"/>
    <cellStyle name="Обычный 8 2 3 3 2 2 2 2" xfId="5002" xr:uid="{00000000-0005-0000-0000-0000141B0000}"/>
    <cellStyle name="Обычный 8 2 3 3 2 2 2 2 2" xfId="7986" xr:uid="{00000000-0005-0000-0000-0000151B0000}"/>
    <cellStyle name="Обычный 8 2 3 3 2 2 2 3" xfId="7013" xr:uid="{00000000-0005-0000-0000-0000161B0000}"/>
    <cellStyle name="Обычный 8 2 3 3 2 2 3" xfId="4516" xr:uid="{00000000-0005-0000-0000-0000171B0000}"/>
    <cellStyle name="Обычный 8 2 3 3 2 2 3 2" xfId="7500" xr:uid="{00000000-0005-0000-0000-0000181B0000}"/>
    <cellStyle name="Обычный 8 2 3 3 2 2 4" xfId="6527" xr:uid="{00000000-0005-0000-0000-0000191B0000}"/>
    <cellStyle name="Обычный 8 2 3 3 2 3" xfId="3743" xr:uid="{00000000-0005-0000-0000-00001A1B0000}"/>
    <cellStyle name="Обычный 8 2 3 3 2 3 2" xfId="4759" xr:uid="{00000000-0005-0000-0000-00001B1B0000}"/>
    <cellStyle name="Обычный 8 2 3 3 2 3 2 2" xfId="7743" xr:uid="{00000000-0005-0000-0000-00001C1B0000}"/>
    <cellStyle name="Обычный 8 2 3 3 2 3 3" xfId="6770" xr:uid="{00000000-0005-0000-0000-00001D1B0000}"/>
    <cellStyle name="Обычный 8 2 3 3 2 4" xfId="4273" xr:uid="{00000000-0005-0000-0000-00001E1B0000}"/>
    <cellStyle name="Обычный 8 2 3 3 2 4 2" xfId="7257" xr:uid="{00000000-0005-0000-0000-00001F1B0000}"/>
    <cellStyle name="Обычный 8 2 3 3 2 5" xfId="6284" xr:uid="{00000000-0005-0000-0000-0000201B0000}"/>
    <cellStyle name="Обычный 8 2 3 3 3" xfId="3336" xr:uid="{00000000-0005-0000-0000-0000211B0000}"/>
    <cellStyle name="Обычный 8 2 3 3 3 2" xfId="3878" xr:uid="{00000000-0005-0000-0000-0000221B0000}"/>
    <cellStyle name="Обычный 8 2 3 3 3 2 2" xfId="4894" xr:uid="{00000000-0005-0000-0000-0000231B0000}"/>
    <cellStyle name="Обычный 8 2 3 3 3 2 2 2" xfId="7878" xr:uid="{00000000-0005-0000-0000-0000241B0000}"/>
    <cellStyle name="Обычный 8 2 3 3 3 2 3" xfId="6905" xr:uid="{00000000-0005-0000-0000-0000251B0000}"/>
    <cellStyle name="Обычный 8 2 3 3 3 3" xfId="4408" xr:uid="{00000000-0005-0000-0000-0000261B0000}"/>
    <cellStyle name="Обычный 8 2 3 3 3 3 2" xfId="7392" xr:uid="{00000000-0005-0000-0000-0000271B0000}"/>
    <cellStyle name="Обычный 8 2 3 3 3 4" xfId="6419" xr:uid="{00000000-0005-0000-0000-0000281B0000}"/>
    <cellStyle name="Обычный 8 2 3 3 4" xfId="3635" xr:uid="{00000000-0005-0000-0000-0000291B0000}"/>
    <cellStyle name="Обычный 8 2 3 3 4 2" xfId="4651" xr:uid="{00000000-0005-0000-0000-00002A1B0000}"/>
    <cellStyle name="Обычный 8 2 3 3 4 2 2" xfId="7635" xr:uid="{00000000-0005-0000-0000-00002B1B0000}"/>
    <cellStyle name="Обычный 8 2 3 3 4 3" xfId="6662" xr:uid="{00000000-0005-0000-0000-00002C1B0000}"/>
    <cellStyle name="Обычный 8 2 3 3 5" xfId="4165" xr:uid="{00000000-0005-0000-0000-00002D1B0000}"/>
    <cellStyle name="Обычный 8 2 3 3 5 2" xfId="7149" xr:uid="{00000000-0005-0000-0000-00002E1B0000}"/>
    <cellStyle name="Обычный 8 2 3 3 6" xfId="6176" xr:uid="{00000000-0005-0000-0000-00002F1B0000}"/>
    <cellStyle name="Обычный 8 2 3 4" xfId="3093" xr:uid="{00000000-0005-0000-0000-0000301B0000}"/>
    <cellStyle name="Обычный 8 2 3 4 2" xfId="3390" xr:uid="{00000000-0005-0000-0000-0000311B0000}"/>
    <cellStyle name="Обычный 8 2 3 4 2 2" xfId="3932" xr:uid="{00000000-0005-0000-0000-0000321B0000}"/>
    <cellStyle name="Обычный 8 2 3 4 2 2 2" xfId="4948" xr:uid="{00000000-0005-0000-0000-0000331B0000}"/>
    <cellStyle name="Обычный 8 2 3 4 2 2 2 2" xfId="7932" xr:uid="{00000000-0005-0000-0000-0000341B0000}"/>
    <cellStyle name="Обычный 8 2 3 4 2 2 3" xfId="6959" xr:uid="{00000000-0005-0000-0000-0000351B0000}"/>
    <cellStyle name="Обычный 8 2 3 4 2 3" xfId="4462" xr:uid="{00000000-0005-0000-0000-0000361B0000}"/>
    <cellStyle name="Обычный 8 2 3 4 2 3 2" xfId="7446" xr:uid="{00000000-0005-0000-0000-0000371B0000}"/>
    <cellStyle name="Обычный 8 2 3 4 2 4" xfId="6473" xr:uid="{00000000-0005-0000-0000-0000381B0000}"/>
    <cellStyle name="Обычный 8 2 3 4 3" xfId="3689" xr:uid="{00000000-0005-0000-0000-0000391B0000}"/>
    <cellStyle name="Обычный 8 2 3 4 3 2" xfId="4705" xr:uid="{00000000-0005-0000-0000-00003A1B0000}"/>
    <cellStyle name="Обычный 8 2 3 4 3 2 2" xfId="7689" xr:uid="{00000000-0005-0000-0000-00003B1B0000}"/>
    <cellStyle name="Обычный 8 2 3 4 3 3" xfId="6716" xr:uid="{00000000-0005-0000-0000-00003C1B0000}"/>
    <cellStyle name="Обычный 8 2 3 4 4" xfId="4219" xr:uid="{00000000-0005-0000-0000-00003D1B0000}"/>
    <cellStyle name="Обычный 8 2 3 4 4 2" xfId="7203" xr:uid="{00000000-0005-0000-0000-00003E1B0000}"/>
    <cellStyle name="Обычный 8 2 3 4 5" xfId="6230" xr:uid="{00000000-0005-0000-0000-00003F1B0000}"/>
    <cellStyle name="Обычный 8 2 3 5" xfId="3224" xr:uid="{00000000-0005-0000-0000-0000401B0000}"/>
    <cellStyle name="Обычный 8 2 3 5 2" xfId="3503" xr:uid="{00000000-0005-0000-0000-0000411B0000}"/>
    <cellStyle name="Обычный 8 2 3 5 2 2" xfId="4045" xr:uid="{00000000-0005-0000-0000-0000421B0000}"/>
    <cellStyle name="Обычный 8 2 3 5 2 2 2" xfId="5061" xr:uid="{00000000-0005-0000-0000-0000431B0000}"/>
    <cellStyle name="Обычный 8 2 3 5 2 2 2 2" xfId="8045" xr:uid="{00000000-0005-0000-0000-0000441B0000}"/>
    <cellStyle name="Обычный 8 2 3 5 2 2 3" xfId="7072" xr:uid="{00000000-0005-0000-0000-0000451B0000}"/>
    <cellStyle name="Обычный 8 2 3 5 2 3" xfId="4575" xr:uid="{00000000-0005-0000-0000-0000461B0000}"/>
    <cellStyle name="Обычный 8 2 3 5 2 3 2" xfId="7559" xr:uid="{00000000-0005-0000-0000-0000471B0000}"/>
    <cellStyle name="Обычный 8 2 3 5 2 4" xfId="6586" xr:uid="{00000000-0005-0000-0000-0000481B0000}"/>
    <cellStyle name="Обычный 8 2 3 5 3" xfId="3802" xr:uid="{00000000-0005-0000-0000-0000491B0000}"/>
    <cellStyle name="Обычный 8 2 3 5 3 2" xfId="4818" xr:uid="{00000000-0005-0000-0000-00004A1B0000}"/>
    <cellStyle name="Обычный 8 2 3 5 3 2 2" xfId="7802" xr:uid="{00000000-0005-0000-0000-00004B1B0000}"/>
    <cellStyle name="Обычный 8 2 3 5 3 3" xfId="6829" xr:uid="{00000000-0005-0000-0000-00004C1B0000}"/>
    <cellStyle name="Обычный 8 2 3 5 4" xfId="4332" xr:uid="{00000000-0005-0000-0000-00004D1B0000}"/>
    <cellStyle name="Обычный 8 2 3 5 4 2" xfId="7316" xr:uid="{00000000-0005-0000-0000-00004E1B0000}"/>
    <cellStyle name="Обычный 8 2 3 5 5" xfId="6343" xr:uid="{00000000-0005-0000-0000-00004F1B0000}"/>
    <cellStyle name="Обычный 8 2 3 6" xfId="3282" xr:uid="{00000000-0005-0000-0000-0000501B0000}"/>
    <cellStyle name="Обычный 8 2 3 6 2" xfId="3824" xr:uid="{00000000-0005-0000-0000-0000511B0000}"/>
    <cellStyle name="Обычный 8 2 3 6 2 2" xfId="4840" xr:uid="{00000000-0005-0000-0000-0000521B0000}"/>
    <cellStyle name="Обычный 8 2 3 6 2 2 2" xfId="7824" xr:uid="{00000000-0005-0000-0000-0000531B0000}"/>
    <cellStyle name="Обычный 8 2 3 6 2 3" xfId="6851" xr:uid="{00000000-0005-0000-0000-0000541B0000}"/>
    <cellStyle name="Обычный 8 2 3 6 3" xfId="4354" xr:uid="{00000000-0005-0000-0000-0000551B0000}"/>
    <cellStyle name="Обычный 8 2 3 6 3 2" xfId="7338" xr:uid="{00000000-0005-0000-0000-0000561B0000}"/>
    <cellStyle name="Обычный 8 2 3 6 4" xfId="6365" xr:uid="{00000000-0005-0000-0000-0000571B0000}"/>
    <cellStyle name="Обычный 8 2 3 7" xfId="3581" xr:uid="{00000000-0005-0000-0000-0000581B0000}"/>
    <cellStyle name="Обычный 8 2 3 7 2" xfId="4597" xr:uid="{00000000-0005-0000-0000-0000591B0000}"/>
    <cellStyle name="Обычный 8 2 3 7 2 2" xfId="7581" xr:uid="{00000000-0005-0000-0000-00005A1B0000}"/>
    <cellStyle name="Обычный 8 2 3 7 3" xfId="6608" xr:uid="{00000000-0005-0000-0000-00005B1B0000}"/>
    <cellStyle name="Обычный 8 2 3 8" xfId="4111" xr:uid="{00000000-0005-0000-0000-00005C1B0000}"/>
    <cellStyle name="Обычный 8 2 3 8 2" xfId="7095" xr:uid="{00000000-0005-0000-0000-00005D1B0000}"/>
    <cellStyle name="Обычный 8 2 3 9" xfId="2344" xr:uid="{00000000-0005-0000-0000-00005E1B0000}"/>
    <cellStyle name="Обычный 8 2 3 9 2" xfId="6122" xr:uid="{00000000-0005-0000-0000-00005F1B0000}"/>
    <cellStyle name="Обычный 8 2 4" xfId="1390" xr:uid="{00000000-0005-0000-0000-0000601B0000}"/>
    <cellStyle name="Обычный 8 2 4 10" xfId="6093" xr:uid="{00000000-0005-0000-0000-0000611B0000}"/>
    <cellStyle name="Обычный 8 2 4 2" xfId="2725" xr:uid="{00000000-0005-0000-0000-0000621B0000}"/>
    <cellStyle name="Обычный 8 2 4 2 2" xfId="2914" xr:uid="{00000000-0005-0000-0000-0000631B0000}"/>
    <cellStyle name="Обычный 8 2 4 2 2 2" xfId="3180" xr:uid="{00000000-0005-0000-0000-0000641B0000}"/>
    <cellStyle name="Обычный 8 2 4 2 2 2 2" xfId="3477" xr:uid="{00000000-0005-0000-0000-0000651B0000}"/>
    <cellStyle name="Обычный 8 2 4 2 2 2 2 2" xfId="4019" xr:uid="{00000000-0005-0000-0000-0000661B0000}"/>
    <cellStyle name="Обычный 8 2 4 2 2 2 2 2 2" xfId="5035" xr:uid="{00000000-0005-0000-0000-0000671B0000}"/>
    <cellStyle name="Обычный 8 2 4 2 2 2 2 2 2 2" xfId="8019" xr:uid="{00000000-0005-0000-0000-0000681B0000}"/>
    <cellStyle name="Обычный 8 2 4 2 2 2 2 2 3" xfId="7046" xr:uid="{00000000-0005-0000-0000-0000691B0000}"/>
    <cellStyle name="Обычный 8 2 4 2 2 2 2 3" xfId="4549" xr:uid="{00000000-0005-0000-0000-00006A1B0000}"/>
    <cellStyle name="Обычный 8 2 4 2 2 2 2 3 2" xfId="7533" xr:uid="{00000000-0005-0000-0000-00006B1B0000}"/>
    <cellStyle name="Обычный 8 2 4 2 2 2 2 4" xfId="6560" xr:uid="{00000000-0005-0000-0000-00006C1B0000}"/>
    <cellStyle name="Обычный 8 2 4 2 2 2 3" xfId="3776" xr:uid="{00000000-0005-0000-0000-00006D1B0000}"/>
    <cellStyle name="Обычный 8 2 4 2 2 2 3 2" xfId="4792" xr:uid="{00000000-0005-0000-0000-00006E1B0000}"/>
    <cellStyle name="Обычный 8 2 4 2 2 2 3 2 2" xfId="7776" xr:uid="{00000000-0005-0000-0000-00006F1B0000}"/>
    <cellStyle name="Обычный 8 2 4 2 2 2 3 3" xfId="6803" xr:uid="{00000000-0005-0000-0000-0000701B0000}"/>
    <cellStyle name="Обычный 8 2 4 2 2 2 4" xfId="4306" xr:uid="{00000000-0005-0000-0000-0000711B0000}"/>
    <cellStyle name="Обычный 8 2 4 2 2 2 4 2" xfId="7290" xr:uid="{00000000-0005-0000-0000-0000721B0000}"/>
    <cellStyle name="Обычный 8 2 4 2 2 2 5" xfId="6317" xr:uid="{00000000-0005-0000-0000-0000731B0000}"/>
    <cellStyle name="Обычный 8 2 4 2 2 3" xfId="3369" xr:uid="{00000000-0005-0000-0000-0000741B0000}"/>
    <cellStyle name="Обычный 8 2 4 2 2 3 2" xfId="3911" xr:uid="{00000000-0005-0000-0000-0000751B0000}"/>
    <cellStyle name="Обычный 8 2 4 2 2 3 2 2" xfId="4927" xr:uid="{00000000-0005-0000-0000-0000761B0000}"/>
    <cellStyle name="Обычный 8 2 4 2 2 3 2 2 2" xfId="7911" xr:uid="{00000000-0005-0000-0000-0000771B0000}"/>
    <cellStyle name="Обычный 8 2 4 2 2 3 2 3" xfId="6938" xr:uid="{00000000-0005-0000-0000-0000781B0000}"/>
    <cellStyle name="Обычный 8 2 4 2 2 3 3" xfId="4441" xr:uid="{00000000-0005-0000-0000-0000791B0000}"/>
    <cellStyle name="Обычный 8 2 4 2 2 3 3 2" xfId="7425" xr:uid="{00000000-0005-0000-0000-00007A1B0000}"/>
    <cellStyle name="Обычный 8 2 4 2 2 3 4" xfId="6452" xr:uid="{00000000-0005-0000-0000-00007B1B0000}"/>
    <cellStyle name="Обычный 8 2 4 2 2 4" xfId="3668" xr:uid="{00000000-0005-0000-0000-00007C1B0000}"/>
    <cellStyle name="Обычный 8 2 4 2 2 4 2" xfId="4684" xr:uid="{00000000-0005-0000-0000-00007D1B0000}"/>
    <cellStyle name="Обычный 8 2 4 2 2 4 2 2" xfId="7668" xr:uid="{00000000-0005-0000-0000-00007E1B0000}"/>
    <cellStyle name="Обычный 8 2 4 2 2 4 3" xfId="6695" xr:uid="{00000000-0005-0000-0000-00007F1B0000}"/>
    <cellStyle name="Обычный 8 2 4 2 2 5" xfId="4198" xr:uid="{00000000-0005-0000-0000-0000801B0000}"/>
    <cellStyle name="Обычный 8 2 4 2 2 5 2" xfId="7182" xr:uid="{00000000-0005-0000-0000-0000811B0000}"/>
    <cellStyle name="Обычный 8 2 4 2 2 6" xfId="6209" xr:uid="{00000000-0005-0000-0000-0000821B0000}"/>
    <cellStyle name="Обычный 8 2 4 2 3" xfId="3126" xr:uid="{00000000-0005-0000-0000-0000831B0000}"/>
    <cellStyle name="Обычный 8 2 4 2 3 2" xfId="3423" xr:uid="{00000000-0005-0000-0000-0000841B0000}"/>
    <cellStyle name="Обычный 8 2 4 2 3 2 2" xfId="3965" xr:uid="{00000000-0005-0000-0000-0000851B0000}"/>
    <cellStyle name="Обычный 8 2 4 2 3 2 2 2" xfId="4981" xr:uid="{00000000-0005-0000-0000-0000861B0000}"/>
    <cellStyle name="Обычный 8 2 4 2 3 2 2 2 2" xfId="7965" xr:uid="{00000000-0005-0000-0000-0000871B0000}"/>
    <cellStyle name="Обычный 8 2 4 2 3 2 2 3" xfId="6992" xr:uid="{00000000-0005-0000-0000-0000881B0000}"/>
    <cellStyle name="Обычный 8 2 4 2 3 2 3" xfId="4495" xr:uid="{00000000-0005-0000-0000-0000891B0000}"/>
    <cellStyle name="Обычный 8 2 4 2 3 2 3 2" xfId="7479" xr:uid="{00000000-0005-0000-0000-00008A1B0000}"/>
    <cellStyle name="Обычный 8 2 4 2 3 2 4" xfId="6506" xr:uid="{00000000-0005-0000-0000-00008B1B0000}"/>
    <cellStyle name="Обычный 8 2 4 2 3 3" xfId="3722" xr:uid="{00000000-0005-0000-0000-00008C1B0000}"/>
    <cellStyle name="Обычный 8 2 4 2 3 3 2" xfId="4738" xr:uid="{00000000-0005-0000-0000-00008D1B0000}"/>
    <cellStyle name="Обычный 8 2 4 2 3 3 2 2" xfId="7722" xr:uid="{00000000-0005-0000-0000-00008E1B0000}"/>
    <cellStyle name="Обычный 8 2 4 2 3 3 3" xfId="6749" xr:uid="{00000000-0005-0000-0000-00008F1B0000}"/>
    <cellStyle name="Обычный 8 2 4 2 3 4" xfId="4252" xr:uid="{00000000-0005-0000-0000-0000901B0000}"/>
    <cellStyle name="Обычный 8 2 4 2 3 4 2" xfId="7236" xr:uid="{00000000-0005-0000-0000-0000911B0000}"/>
    <cellStyle name="Обычный 8 2 4 2 3 5" xfId="6263" xr:uid="{00000000-0005-0000-0000-0000921B0000}"/>
    <cellStyle name="Обычный 8 2 4 2 4" xfId="3315" xr:uid="{00000000-0005-0000-0000-0000931B0000}"/>
    <cellStyle name="Обычный 8 2 4 2 4 2" xfId="3857" xr:uid="{00000000-0005-0000-0000-0000941B0000}"/>
    <cellStyle name="Обычный 8 2 4 2 4 2 2" xfId="4873" xr:uid="{00000000-0005-0000-0000-0000951B0000}"/>
    <cellStyle name="Обычный 8 2 4 2 4 2 2 2" xfId="7857" xr:uid="{00000000-0005-0000-0000-0000961B0000}"/>
    <cellStyle name="Обычный 8 2 4 2 4 2 3" xfId="6884" xr:uid="{00000000-0005-0000-0000-0000971B0000}"/>
    <cellStyle name="Обычный 8 2 4 2 4 3" xfId="4387" xr:uid="{00000000-0005-0000-0000-0000981B0000}"/>
    <cellStyle name="Обычный 8 2 4 2 4 3 2" xfId="7371" xr:uid="{00000000-0005-0000-0000-0000991B0000}"/>
    <cellStyle name="Обычный 8 2 4 2 4 4" xfId="6398" xr:uid="{00000000-0005-0000-0000-00009A1B0000}"/>
    <cellStyle name="Обычный 8 2 4 2 5" xfId="3614" xr:uid="{00000000-0005-0000-0000-00009B1B0000}"/>
    <cellStyle name="Обычный 8 2 4 2 5 2" xfId="4630" xr:uid="{00000000-0005-0000-0000-00009C1B0000}"/>
    <cellStyle name="Обычный 8 2 4 2 5 2 2" xfId="7614" xr:uid="{00000000-0005-0000-0000-00009D1B0000}"/>
    <cellStyle name="Обычный 8 2 4 2 5 3" xfId="6641" xr:uid="{00000000-0005-0000-0000-00009E1B0000}"/>
    <cellStyle name="Обычный 8 2 4 2 6" xfId="4144" xr:uid="{00000000-0005-0000-0000-00009F1B0000}"/>
    <cellStyle name="Обычный 8 2 4 2 6 2" xfId="7128" xr:uid="{00000000-0005-0000-0000-0000A01B0000}"/>
    <cellStyle name="Обычный 8 2 4 2 7" xfId="6155" xr:uid="{00000000-0005-0000-0000-0000A11B0000}"/>
    <cellStyle name="Обычный 8 2 4 3" xfId="2883" xr:uid="{00000000-0005-0000-0000-0000A21B0000}"/>
    <cellStyle name="Обычный 8 2 4 3 2" xfId="3156" xr:uid="{00000000-0005-0000-0000-0000A31B0000}"/>
    <cellStyle name="Обычный 8 2 4 3 2 2" xfId="3453" xr:uid="{00000000-0005-0000-0000-0000A41B0000}"/>
    <cellStyle name="Обычный 8 2 4 3 2 2 2" xfId="3995" xr:uid="{00000000-0005-0000-0000-0000A51B0000}"/>
    <cellStyle name="Обычный 8 2 4 3 2 2 2 2" xfId="5011" xr:uid="{00000000-0005-0000-0000-0000A61B0000}"/>
    <cellStyle name="Обычный 8 2 4 3 2 2 2 2 2" xfId="7995" xr:uid="{00000000-0005-0000-0000-0000A71B0000}"/>
    <cellStyle name="Обычный 8 2 4 3 2 2 2 3" xfId="7022" xr:uid="{00000000-0005-0000-0000-0000A81B0000}"/>
    <cellStyle name="Обычный 8 2 4 3 2 2 3" xfId="4525" xr:uid="{00000000-0005-0000-0000-0000A91B0000}"/>
    <cellStyle name="Обычный 8 2 4 3 2 2 3 2" xfId="7509" xr:uid="{00000000-0005-0000-0000-0000AA1B0000}"/>
    <cellStyle name="Обычный 8 2 4 3 2 2 4" xfId="6536" xr:uid="{00000000-0005-0000-0000-0000AB1B0000}"/>
    <cellStyle name="Обычный 8 2 4 3 2 3" xfId="3752" xr:uid="{00000000-0005-0000-0000-0000AC1B0000}"/>
    <cellStyle name="Обычный 8 2 4 3 2 3 2" xfId="4768" xr:uid="{00000000-0005-0000-0000-0000AD1B0000}"/>
    <cellStyle name="Обычный 8 2 4 3 2 3 2 2" xfId="7752" xr:uid="{00000000-0005-0000-0000-0000AE1B0000}"/>
    <cellStyle name="Обычный 8 2 4 3 2 3 3" xfId="6779" xr:uid="{00000000-0005-0000-0000-0000AF1B0000}"/>
    <cellStyle name="Обычный 8 2 4 3 2 4" xfId="4282" xr:uid="{00000000-0005-0000-0000-0000B01B0000}"/>
    <cellStyle name="Обычный 8 2 4 3 2 4 2" xfId="7266" xr:uid="{00000000-0005-0000-0000-0000B11B0000}"/>
    <cellStyle name="Обычный 8 2 4 3 2 5" xfId="6293" xr:uid="{00000000-0005-0000-0000-0000B21B0000}"/>
    <cellStyle name="Обычный 8 2 4 3 3" xfId="3345" xr:uid="{00000000-0005-0000-0000-0000B31B0000}"/>
    <cellStyle name="Обычный 8 2 4 3 3 2" xfId="3887" xr:uid="{00000000-0005-0000-0000-0000B41B0000}"/>
    <cellStyle name="Обычный 8 2 4 3 3 2 2" xfId="4903" xr:uid="{00000000-0005-0000-0000-0000B51B0000}"/>
    <cellStyle name="Обычный 8 2 4 3 3 2 2 2" xfId="7887" xr:uid="{00000000-0005-0000-0000-0000B61B0000}"/>
    <cellStyle name="Обычный 8 2 4 3 3 2 3" xfId="6914" xr:uid="{00000000-0005-0000-0000-0000B71B0000}"/>
    <cellStyle name="Обычный 8 2 4 3 3 3" xfId="4417" xr:uid="{00000000-0005-0000-0000-0000B81B0000}"/>
    <cellStyle name="Обычный 8 2 4 3 3 3 2" xfId="7401" xr:uid="{00000000-0005-0000-0000-0000B91B0000}"/>
    <cellStyle name="Обычный 8 2 4 3 3 4" xfId="6428" xr:uid="{00000000-0005-0000-0000-0000BA1B0000}"/>
    <cellStyle name="Обычный 8 2 4 3 4" xfId="3644" xr:uid="{00000000-0005-0000-0000-0000BB1B0000}"/>
    <cellStyle name="Обычный 8 2 4 3 4 2" xfId="4660" xr:uid="{00000000-0005-0000-0000-0000BC1B0000}"/>
    <cellStyle name="Обычный 8 2 4 3 4 2 2" xfId="7644" xr:uid="{00000000-0005-0000-0000-0000BD1B0000}"/>
    <cellStyle name="Обычный 8 2 4 3 4 3" xfId="6671" xr:uid="{00000000-0005-0000-0000-0000BE1B0000}"/>
    <cellStyle name="Обычный 8 2 4 3 5" xfId="4174" xr:uid="{00000000-0005-0000-0000-0000BF1B0000}"/>
    <cellStyle name="Обычный 8 2 4 3 5 2" xfId="7158" xr:uid="{00000000-0005-0000-0000-0000C01B0000}"/>
    <cellStyle name="Обычный 8 2 4 3 6" xfId="6185" xr:uid="{00000000-0005-0000-0000-0000C11B0000}"/>
    <cellStyle name="Обычный 8 2 4 4" xfId="3102" xr:uid="{00000000-0005-0000-0000-0000C21B0000}"/>
    <cellStyle name="Обычный 8 2 4 4 2" xfId="3399" xr:uid="{00000000-0005-0000-0000-0000C31B0000}"/>
    <cellStyle name="Обычный 8 2 4 4 2 2" xfId="3941" xr:uid="{00000000-0005-0000-0000-0000C41B0000}"/>
    <cellStyle name="Обычный 8 2 4 4 2 2 2" xfId="4957" xr:uid="{00000000-0005-0000-0000-0000C51B0000}"/>
    <cellStyle name="Обычный 8 2 4 4 2 2 2 2" xfId="7941" xr:uid="{00000000-0005-0000-0000-0000C61B0000}"/>
    <cellStyle name="Обычный 8 2 4 4 2 2 3" xfId="6968" xr:uid="{00000000-0005-0000-0000-0000C71B0000}"/>
    <cellStyle name="Обычный 8 2 4 4 2 3" xfId="4471" xr:uid="{00000000-0005-0000-0000-0000C81B0000}"/>
    <cellStyle name="Обычный 8 2 4 4 2 3 2" xfId="7455" xr:uid="{00000000-0005-0000-0000-0000C91B0000}"/>
    <cellStyle name="Обычный 8 2 4 4 2 4" xfId="6482" xr:uid="{00000000-0005-0000-0000-0000CA1B0000}"/>
    <cellStyle name="Обычный 8 2 4 4 3" xfId="3698" xr:uid="{00000000-0005-0000-0000-0000CB1B0000}"/>
    <cellStyle name="Обычный 8 2 4 4 3 2" xfId="4714" xr:uid="{00000000-0005-0000-0000-0000CC1B0000}"/>
    <cellStyle name="Обычный 8 2 4 4 3 2 2" xfId="7698" xr:uid="{00000000-0005-0000-0000-0000CD1B0000}"/>
    <cellStyle name="Обычный 8 2 4 4 3 3" xfId="6725" xr:uid="{00000000-0005-0000-0000-0000CE1B0000}"/>
    <cellStyle name="Обычный 8 2 4 4 4" xfId="4228" xr:uid="{00000000-0005-0000-0000-0000CF1B0000}"/>
    <cellStyle name="Обычный 8 2 4 4 4 2" xfId="7212" xr:uid="{00000000-0005-0000-0000-0000D01B0000}"/>
    <cellStyle name="Обычный 8 2 4 4 5" xfId="6239" xr:uid="{00000000-0005-0000-0000-0000D11B0000}"/>
    <cellStyle name="Обычный 8 2 4 5" xfId="3225" xr:uid="{00000000-0005-0000-0000-0000D21B0000}"/>
    <cellStyle name="Обычный 8 2 4 5 2" xfId="3504" xr:uid="{00000000-0005-0000-0000-0000D31B0000}"/>
    <cellStyle name="Обычный 8 2 4 5 2 2" xfId="4046" xr:uid="{00000000-0005-0000-0000-0000D41B0000}"/>
    <cellStyle name="Обычный 8 2 4 5 2 2 2" xfId="5062" xr:uid="{00000000-0005-0000-0000-0000D51B0000}"/>
    <cellStyle name="Обычный 8 2 4 5 2 2 2 2" xfId="8046" xr:uid="{00000000-0005-0000-0000-0000D61B0000}"/>
    <cellStyle name="Обычный 8 2 4 5 2 2 3" xfId="7073" xr:uid="{00000000-0005-0000-0000-0000D71B0000}"/>
    <cellStyle name="Обычный 8 2 4 5 2 3" xfId="4576" xr:uid="{00000000-0005-0000-0000-0000D81B0000}"/>
    <cellStyle name="Обычный 8 2 4 5 2 3 2" xfId="7560" xr:uid="{00000000-0005-0000-0000-0000D91B0000}"/>
    <cellStyle name="Обычный 8 2 4 5 2 4" xfId="6587" xr:uid="{00000000-0005-0000-0000-0000DA1B0000}"/>
    <cellStyle name="Обычный 8 2 4 5 3" xfId="3803" xr:uid="{00000000-0005-0000-0000-0000DB1B0000}"/>
    <cellStyle name="Обычный 8 2 4 5 3 2" xfId="4819" xr:uid="{00000000-0005-0000-0000-0000DC1B0000}"/>
    <cellStyle name="Обычный 8 2 4 5 3 2 2" xfId="7803" xr:uid="{00000000-0005-0000-0000-0000DD1B0000}"/>
    <cellStyle name="Обычный 8 2 4 5 3 3" xfId="6830" xr:uid="{00000000-0005-0000-0000-0000DE1B0000}"/>
    <cellStyle name="Обычный 8 2 4 5 4" xfId="4333" xr:uid="{00000000-0005-0000-0000-0000DF1B0000}"/>
    <cellStyle name="Обычный 8 2 4 5 4 2" xfId="7317" xr:uid="{00000000-0005-0000-0000-0000E01B0000}"/>
    <cellStyle name="Обычный 8 2 4 5 5" xfId="6344" xr:uid="{00000000-0005-0000-0000-0000E11B0000}"/>
    <cellStyle name="Обычный 8 2 4 6" xfId="3291" xr:uid="{00000000-0005-0000-0000-0000E21B0000}"/>
    <cellStyle name="Обычный 8 2 4 6 2" xfId="3833" xr:uid="{00000000-0005-0000-0000-0000E31B0000}"/>
    <cellStyle name="Обычный 8 2 4 6 2 2" xfId="4849" xr:uid="{00000000-0005-0000-0000-0000E41B0000}"/>
    <cellStyle name="Обычный 8 2 4 6 2 2 2" xfId="7833" xr:uid="{00000000-0005-0000-0000-0000E51B0000}"/>
    <cellStyle name="Обычный 8 2 4 6 2 3" xfId="6860" xr:uid="{00000000-0005-0000-0000-0000E61B0000}"/>
    <cellStyle name="Обычный 8 2 4 6 3" xfId="4363" xr:uid="{00000000-0005-0000-0000-0000E71B0000}"/>
    <cellStyle name="Обычный 8 2 4 6 3 2" xfId="7347" xr:uid="{00000000-0005-0000-0000-0000E81B0000}"/>
    <cellStyle name="Обычный 8 2 4 6 4" xfId="6374" xr:uid="{00000000-0005-0000-0000-0000E91B0000}"/>
    <cellStyle name="Обычный 8 2 4 7" xfId="3590" xr:uid="{00000000-0005-0000-0000-0000EA1B0000}"/>
    <cellStyle name="Обычный 8 2 4 7 2" xfId="4606" xr:uid="{00000000-0005-0000-0000-0000EB1B0000}"/>
    <cellStyle name="Обычный 8 2 4 7 2 2" xfId="7590" xr:uid="{00000000-0005-0000-0000-0000EC1B0000}"/>
    <cellStyle name="Обычный 8 2 4 7 3" xfId="6617" xr:uid="{00000000-0005-0000-0000-0000ED1B0000}"/>
    <cellStyle name="Обычный 8 2 4 8" xfId="4120" xr:uid="{00000000-0005-0000-0000-0000EE1B0000}"/>
    <cellStyle name="Обычный 8 2 4 8 2" xfId="7104" xr:uid="{00000000-0005-0000-0000-0000EF1B0000}"/>
    <cellStyle name="Обычный 8 2 4 9" xfId="2380" xr:uid="{00000000-0005-0000-0000-0000F01B0000}"/>
    <cellStyle name="Обычный 8 2 4 9 2" xfId="6131" xr:uid="{00000000-0005-0000-0000-0000F11B0000}"/>
    <cellStyle name="Обычный 8 2 5" xfId="2720" xr:uid="{00000000-0005-0000-0000-0000F21B0000}"/>
    <cellStyle name="Обычный 8 2 5 2" xfId="2909" xr:uid="{00000000-0005-0000-0000-0000F31B0000}"/>
    <cellStyle name="Обычный 8 2 5 2 2" xfId="3175" xr:uid="{00000000-0005-0000-0000-0000F41B0000}"/>
    <cellStyle name="Обычный 8 2 5 2 2 2" xfId="3472" xr:uid="{00000000-0005-0000-0000-0000F51B0000}"/>
    <cellStyle name="Обычный 8 2 5 2 2 2 2" xfId="4014" xr:uid="{00000000-0005-0000-0000-0000F61B0000}"/>
    <cellStyle name="Обычный 8 2 5 2 2 2 2 2" xfId="5030" xr:uid="{00000000-0005-0000-0000-0000F71B0000}"/>
    <cellStyle name="Обычный 8 2 5 2 2 2 2 2 2" xfId="8014" xr:uid="{00000000-0005-0000-0000-0000F81B0000}"/>
    <cellStyle name="Обычный 8 2 5 2 2 2 2 3" xfId="7041" xr:uid="{00000000-0005-0000-0000-0000F91B0000}"/>
    <cellStyle name="Обычный 8 2 5 2 2 2 3" xfId="4544" xr:uid="{00000000-0005-0000-0000-0000FA1B0000}"/>
    <cellStyle name="Обычный 8 2 5 2 2 2 3 2" xfId="7528" xr:uid="{00000000-0005-0000-0000-0000FB1B0000}"/>
    <cellStyle name="Обычный 8 2 5 2 2 2 4" xfId="6555" xr:uid="{00000000-0005-0000-0000-0000FC1B0000}"/>
    <cellStyle name="Обычный 8 2 5 2 2 3" xfId="3771" xr:uid="{00000000-0005-0000-0000-0000FD1B0000}"/>
    <cellStyle name="Обычный 8 2 5 2 2 3 2" xfId="4787" xr:uid="{00000000-0005-0000-0000-0000FE1B0000}"/>
    <cellStyle name="Обычный 8 2 5 2 2 3 2 2" xfId="7771" xr:uid="{00000000-0005-0000-0000-0000FF1B0000}"/>
    <cellStyle name="Обычный 8 2 5 2 2 3 3" xfId="6798" xr:uid="{00000000-0005-0000-0000-0000001C0000}"/>
    <cellStyle name="Обычный 8 2 5 2 2 4" xfId="4301" xr:uid="{00000000-0005-0000-0000-0000011C0000}"/>
    <cellStyle name="Обычный 8 2 5 2 2 4 2" xfId="7285" xr:uid="{00000000-0005-0000-0000-0000021C0000}"/>
    <cellStyle name="Обычный 8 2 5 2 2 5" xfId="6312" xr:uid="{00000000-0005-0000-0000-0000031C0000}"/>
    <cellStyle name="Обычный 8 2 5 2 3" xfId="3364" xr:uid="{00000000-0005-0000-0000-0000041C0000}"/>
    <cellStyle name="Обычный 8 2 5 2 3 2" xfId="3906" xr:uid="{00000000-0005-0000-0000-0000051C0000}"/>
    <cellStyle name="Обычный 8 2 5 2 3 2 2" xfId="4922" xr:uid="{00000000-0005-0000-0000-0000061C0000}"/>
    <cellStyle name="Обычный 8 2 5 2 3 2 2 2" xfId="7906" xr:uid="{00000000-0005-0000-0000-0000071C0000}"/>
    <cellStyle name="Обычный 8 2 5 2 3 2 3" xfId="6933" xr:uid="{00000000-0005-0000-0000-0000081C0000}"/>
    <cellStyle name="Обычный 8 2 5 2 3 3" xfId="4436" xr:uid="{00000000-0005-0000-0000-0000091C0000}"/>
    <cellStyle name="Обычный 8 2 5 2 3 3 2" xfId="7420" xr:uid="{00000000-0005-0000-0000-00000A1C0000}"/>
    <cellStyle name="Обычный 8 2 5 2 3 4" xfId="6447" xr:uid="{00000000-0005-0000-0000-00000B1C0000}"/>
    <cellStyle name="Обычный 8 2 5 2 4" xfId="3663" xr:uid="{00000000-0005-0000-0000-00000C1C0000}"/>
    <cellStyle name="Обычный 8 2 5 2 4 2" xfId="4679" xr:uid="{00000000-0005-0000-0000-00000D1C0000}"/>
    <cellStyle name="Обычный 8 2 5 2 4 2 2" xfId="7663" xr:uid="{00000000-0005-0000-0000-00000E1C0000}"/>
    <cellStyle name="Обычный 8 2 5 2 4 3" xfId="6690" xr:uid="{00000000-0005-0000-0000-00000F1C0000}"/>
    <cellStyle name="Обычный 8 2 5 2 5" xfId="4193" xr:uid="{00000000-0005-0000-0000-0000101C0000}"/>
    <cellStyle name="Обычный 8 2 5 2 5 2" xfId="7177" xr:uid="{00000000-0005-0000-0000-0000111C0000}"/>
    <cellStyle name="Обычный 8 2 5 2 6" xfId="6204" xr:uid="{00000000-0005-0000-0000-0000121C0000}"/>
    <cellStyle name="Обычный 8 2 5 3" xfId="3121" xr:uid="{00000000-0005-0000-0000-0000131C0000}"/>
    <cellStyle name="Обычный 8 2 5 3 2" xfId="3418" xr:uid="{00000000-0005-0000-0000-0000141C0000}"/>
    <cellStyle name="Обычный 8 2 5 3 2 2" xfId="3960" xr:uid="{00000000-0005-0000-0000-0000151C0000}"/>
    <cellStyle name="Обычный 8 2 5 3 2 2 2" xfId="4976" xr:uid="{00000000-0005-0000-0000-0000161C0000}"/>
    <cellStyle name="Обычный 8 2 5 3 2 2 2 2" xfId="7960" xr:uid="{00000000-0005-0000-0000-0000171C0000}"/>
    <cellStyle name="Обычный 8 2 5 3 2 2 3" xfId="6987" xr:uid="{00000000-0005-0000-0000-0000181C0000}"/>
    <cellStyle name="Обычный 8 2 5 3 2 3" xfId="4490" xr:uid="{00000000-0005-0000-0000-0000191C0000}"/>
    <cellStyle name="Обычный 8 2 5 3 2 3 2" xfId="7474" xr:uid="{00000000-0005-0000-0000-00001A1C0000}"/>
    <cellStyle name="Обычный 8 2 5 3 2 4" xfId="6501" xr:uid="{00000000-0005-0000-0000-00001B1C0000}"/>
    <cellStyle name="Обычный 8 2 5 3 3" xfId="3717" xr:uid="{00000000-0005-0000-0000-00001C1C0000}"/>
    <cellStyle name="Обычный 8 2 5 3 3 2" xfId="4733" xr:uid="{00000000-0005-0000-0000-00001D1C0000}"/>
    <cellStyle name="Обычный 8 2 5 3 3 2 2" xfId="7717" xr:uid="{00000000-0005-0000-0000-00001E1C0000}"/>
    <cellStyle name="Обычный 8 2 5 3 3 3" xfId="6744" xr:uid="{00000000-0005-0000-0000-00001F1C0000}"/>
    <cellStyle name="Обычный 8 2 5 3 4" xfId="4247" xr:uid="{00000000-0005-0000-0000-0000201C0000}"/>
    <cellStyle name="Обычный 8 2 5 3 4 2" xfId="7231" xr:uid="{00000000-0005-0000-0000-0000211C0000}"/>
    <cellStyle name="Обычный 8 2 5 3 5" xfId="6258" xr:uid="{00000000-0005-0000-0000-0000221C0000}"/>
    <cellStyle name="Обычный 8 2 5 4" xfId="3310" xr:uid="{00000000-0005-0000-0000-0000231C0000}"/>
    <cellStyle name="Обычный 8 2 5 4 2" xfId="3852" xr:uid="{00000000-0005-0000-0000-0000241C0000}"/>
    <cellStyle name="Обычный 8 2 5 4 2 2" xfId="4868" xr:uid="{00000000-0005-0000-0000-0000251C0000}"/>
    <cellStyle name="Обычный 8 2 5 4 2 2 2" xfId="7852" xr:uid="{00000000-0005-0000-0000-0000261C0000}"/>
    <cellStyle name="Обычный 8 2 5 4 2 3" xfId="6879" xr:uid="{00000000-0005-0000-0000-0000271C0000}"/>
    <cellStyle name="Обычный 8 2 5 4 3" xfId="4382" xr:uid="{00000000-0005-0000-0000-0000281C0000}"/>
    <cellStyle name="Обычный 8 2 5 4 3 2" xfId="7366" xr:uid="{00000000-0005-0000-0000-0000291C0000}"/>
    <cellStyle name="Обычный 8 2 5 4 4" xfId="6393" xr:uid="{00000000-0005-0000-0000-00002A1C0000}"/>
    <cellStyle name="Обычный 8 2 5 5" xfId="3609" xr:uid="{00000000-0005-0000-0000-00002B1C0000}"/>
    <cellStyle name="Обычный 8 2 5 5 2" xfId="4625" xr:uid="{00000000-0005-0000-0000-00002C1C0000}"/>
    <cellStyle name="Обычный 8 2 5 5 2 2" xfId="7609" xr:uid="{00000000-0005-0000-0000-00002D1C0000}"/>
    <cellStyle name="Обычный 8 2 5 5 3" xfId="6636" xr:uid="{00000000-0005-0000-0000-00002E1C0000}"/>
    <cellStyle name="Обычный 8 2 5 6" xfId="4139" xr:uid="{00000000-0005-0000-0000-00002F1C0000}"/>
    <cellStyle name="Обычный 8 2 5 6 2" xfId="7123" xr:uid="{00000000-0005-0000-0000-0000301C0000}"/>
    <cellStyle name="Обычный 8 2 5 7" xfId="6150" xr:uid="{00000000-0005-0000-0000-0000311C0000}"/>
    <cellStyle name="Обычный 8 2 6" xfId="2845" xr:uid="{00000000-0005-0000-0000-0000321C0000}"/>
    <cellStyle name="Обычный 8 2 6 2" xfId="3136" xr:uid="{00000000-0005-0000-0000-0000331C0000}"/>
    <cellStyle name="Обычный 8 2 6 2 2" xfId="3433" xr:uid="{00000000-0005-0000-0000-0000341C0000}"/>
    <cellStyle name="Обычный 8 2 6 2 2 2" xfId="3975" xr:uid="{00000000-0005-0000-0000-0000351C0000}"/>
    <cellStyle name="Обычный 8 2 6 2 2 2 2" xfId="4991" xr:uid="{00000000-0005-0000-0000-0000361C0000}"/>
    <cellStyle name="Обычный 8 2 6 2 2 2 2 2" xfId="7975" xr:uid="{00000000-0005-0000-0000-0000371C0000}"/>
    <cellStyle name="Обычный 8 2 6 2 2 2 3" xfId="7002" xr:uid="{00000000-0005-0000-0000-0000381C0000}"/>
    <cellStyle name="Обычный 8 2 6 2 2 3" xfId="4505" xr:uid="{00000000-0005-0000-0000-0000391C0000}"/>
    <cellStyle name="Обычный 8 2 6 2 2 3 2" xfId="7489" xr:uid="{00000000-0005-0000-0000-00003A1C0000}"/>
    <cellStyle name="Обычный 8 2 6 2 2 4" xfId="6516" xr:uid="{00000000-0005-0000-0000-00003B1C0000}"/>
    <cellStyle name="Обычный 8 2 6 2 3" xfId="3732" xr:uid="{00000000-0005-0000-0000-00003C1C0000}"/>
    <cellStyle name="Обычный 8 2 6 2 3 2" xfId="4748" xr:uid="{00000000-0005-0000-0000-00003D1C0000}"/>
    <cellStyle name="Обычный 8 2 6 2 3 2 2" xfId="7732" xr:uid="{00000000-0005-0000-0000-00003E1C0000}"/>
    <cellStyle name="Обычный 8 2 6 2 3 3" xfId="6759" xr:uid="{00000000-0005-0000-0000-00003F1C0000}"/>
    <cellStyle name="Обычный 8 2 6 2 4" xfId="4262" xr:uid="{00000000-0005-0000-0000-0000401C0000}"/>
    <cellStyle name="Обычный 8 2 6 2 4 2" xfId="7246" xr:uid="{00000000-0005-0000-0000-0000411C0000}"/>
    <cellStyle name="Обычный 8 2 6 2 5" xfId="6273" xr:uid="{00000000-0005-0000-0000-0000421C0000}"/>
    <cellStyle name="Обычный 8 2 6 3" xfId="3325" xr:uid="{00000000-0005-0000-0000-0000431C0000}"/>
    <cellStyle name="Обычный 8 2 6 3 2" xfId="3867" xr:uid="{00000000-0005-0000-0000-0000441C0000}"/>
    <cellStyle name="Обычный 8 2 6 3 2 2" xfId="4883" xr:uid="{00000000-0005-0000-0000-0000451C0000}"/>
    <cellStyle name="Обычный 8 2 6 3 2 2 2" xfId="7867" xr:uid="{00000000-0005-0000-0000-0000461C0000}"/>
    <cellStyle name="Обычный 8 2 6 3 2 3" xfId="6894" xr:uid="{00000000-0005-0000-0000-0000471C0000}"/>
    <cellStyle name="Обычный 8 2 6 3 3" xfId="4397" xr:uid="{00000000-0005-0000-0000-0000481C0000}"/>
    <cellStyle name="Обычный 8 2 6 3 3 2" xfId="7381" xr:uid="{00000000-0005-0000-0000-0000491C0000}"/>
    <cellStyle name="Обычный 8 2 6 3 4" xfId="6408" xr:uid="{00000000-0005-0000-0000-00004A1C0000}"/>
    <cellStyle name="Обычный 8 2 6 4" xfId="3624" xr:uid="{00000000-0005-0000-0000-00004B1C0000}"/>
    <cellStyle name="Обычный 8 2 6 4 2" xfId="4640" xr:uid="{00000000-0005-0000-0000-00004C1C0000}"/>
    <cellStyle name="Обычный 8 2 6 4 2 2" xfId="7624" xr:uid="{00000000-0005-0000-0000-00004D1C0000}"/>
    <cellStyle name="Обычный 8 2 6 4 3" xfId="6651" xr:uid="{00000000-0005-0000-0000-00004E1C0000}"/>
    <cellStyle name="Обычный 8 2 6 5" xfId="4154" xr:uid="{00000000-0005-0000-0000-00004F1C0000}"/>
    <cellStyle name="Обычный 8 2 6 5 2" xfId="7138" xr:uid="{00000000-0005-0000-0000-0000501C0000}"/>
    <cellStyle name="Обычный 8 2 6 6" xfId="6165" xr:uid="{00000000-0005-0000-0000-0000511C0000}"/>
    <cellStyle name="Обычный 8 2 7" xfId="3081" xr:uid="{00000000-0005-0000-0000-0000521C0000}"/>
    <cellStyle name="Обычный 8 2 7 2" xfId="3379" xr:uid="{00000000-0005-0000-0000-0000531C0000}"/>
    <cellStyle name="Обычный 8 2 7 2 2" xfId="3921" xr:uid="{00000000-0005-0000-0000-0000541C0000}"/>
    <cellStyle name="Обычный 8 2 7 2 2 2" xfId="4937" xr:uid="{00000000-0005-0000-0000-0000551C0000}"/>
    <cellStyle name="Обычный 8 2 7 2 2 2 2" xfId="7921" xr:uid="{00000000-0005-0000-0000-0000561C0000}"/>
    <cellStyle name="Обычный 8 2 7 2 2 3" xfId="6948" xr:uid="{00000000-0005-0000-0000-0000571C0000}"/>
    <cellStyle name="Обычный 8 2 7 2 3" xfId="4451" xr:uid="{00000000-0005-0000-0000-0000581C0000}"/>
    <cellStyle name="Обычный 8 2 7 2 3 2" xfId="7435" xr:uid="{00000000-0005-0000-0000-0000591C0000}"/>
    <cellStyle name="Обычный 8 2 7 2 4" xfId="6462" xr:uid="{00000000-0005-0000-0000-00005A1C0000}"/>
    <cellStyle name="Обычный 8 2 7 3" xfId="3678" xr:uid="{00000000-0005-0000-0000-00005B1C0000}"/>
    <cellStyle name="Обычный 8 2 7 3 2" xfId="4694" xr:uid="{00000000-0005-0000-0000-00005C1C0000}"/>
    <cellStyle name="Обычный 8 2 7 3 2 2" xfId="7678" xr:uid="{00000000-0005-0000-0000-00005D1C0000}"/>
    <cellStyle name="Обычный 8 2 7 3 3" xfId="6705" xr:uid="{00000000-0005-0000-0000-00005E1C0000}"/>
    <cellStyle name="Обычный 8 2 7 4" xfId="4208" xr:uid="{00000000-0005-0000-0000-00005F1C0000}"/>
    <cellStyle name="Обычный 8 2 7 4 2" xfId="7192" xr:uid="{00000000-0005-0000-0000-0000601C0000}"/>
    <cellStyle name="Обычный 8 2 7 5" xfId="6219" xr:uid="{00000000-0005-0000-0000-0000611C0000}"/>
    <cellStyle name="Обычный 8 2 8" xfId="3220" xr:uid="{00000000-0005-0000-0000-0000621C0000}"/>
    <cellStyle name="Обычный 8 2 8 2" xfId="3499" xr:uid="{00000000-0005-0000-0000-0000631C0000}"/>
    <cellStyle name="Обычный 8 2 8 2 2" xfId="4041" xr:uid="{00000000-0005-0000-0000-0000641C0000}"/>
    <cellStyle name="Обычный 8 2 8 2 2 2" xfId="5057" xr:uid="{00000000-0005-0000-0000-0000651C0000}"/>
    <cellStyle name="Обычный 8 2 8 2 2 2 2" xfId="8041" xr:uid="{00000000-0005-0000-0000-0000661C0000}"/>
    <cellStyle name="Обычный 8 2 8 2 2 3" xfId="7068" xr:uid="{00000000-0005-0000-0000-0000671C0000}"/>
    <cellStyle name="Обычный 8 2 8 2 3" xfId="4571" xr:uid="{00000000-0005-0000-0000-0000681C0000}"/>
    <cellStyle name="Обычный 8 2 8 2 3 2" xfId="7555" xr:uid="{00000000-0005-0000-0000-0000691C0000}"/>
    <cellStyle name="Обычный 8 2 8 2 4" xfId="6582" xr:uid="{00000000-0005-0000-0000-00006A1C0000}"/>
    <cellStyle name="Обычный 8 2 8 3" xfId="3798" xr:uid="{00000000-0005-0000-0000-00006B1C0000}"/>
    <cellStyle name="Обычный 8 2 8 3 2" xfId="4814" xr:uid="{00000000-0005-0000-0000-00006C1C0000}"/>
    <cellStyle name="Обычный 8 2 8 3 2 2" xfId="7798" xr:uid="{00000000-0005-0000-0000-00006D1C0000}"/>
    <cellStyle name="Обычный 8 2 8 3 3" xfId="6825" xr:uid="{00000000-0005-0000-0000-00006E1C0000}"/>
    <cellStyle name="Обычный 8 2 8 4" xfId="4328" xr:uid="{00000000-0005-0000-0000-00006F1C0000}"/>
    <cellStyle name="Обычный 8 2 8 4 2" xfId="7312" xr:uid="{00000000-0005-0000-0000-0000701C0000}"/>
    <cellStyle name="Обычный 8 2 8 5" xfId="6339" xr:uid="{00000000-0005-0000-0000-0000711C0000}"/>
    <cellStyle name="Обычный 8 2 9" xfId="3270" xr:uid="{00000000-0005-0000-0000-0000721C0000}"/>
    <cellStyle name="Обычный 8 2 9 2" xfId="3813" xr:uid="{00000000-0005-0000-0000-0000731C0000}"/>
    <cellStyle name="Обычный 8 2 9 2 2" xfId="4829" xr:uid="{00000000-0005-0000-0000-0000741C0000}"/>
    <cellStyle name="Обычный 8 2 9 2 2 2" xfId="7813" xr:uid="{00000000-0005-0000-0000-0000751C0000}"/>
    <cellStyle name="Обычный 8 2 9 2 3" xfId="6840" xr:uid="{00000000-0005-0000-0000-0000761C0000}"/>
    <cellStyle name="Обычный 8 2 9 3" xfId="4343" xr:uid="{00000000-0005-0000-0000-0000771C0000}"/>
    <cellStyle name="Обычный 8 2 9 3 2" xfId="7327" xr:uid="{00000000-0005-0000-0000-0000781C0000}"/>
    <cellStyle name="Обычный 8 2 9 4" xfId="6354" xr:uid="{00000000-0005-0000-0000-0000791C0000}"/>
    <cellStyle name="Обычный 8 3" xfId="1020" xr:uid="{00000000-0005-0000-0000-00007A1C0000}"/>
    <cellStyle name="Обычный 8 3 10" xfId="4102" xr:uid="{00000000-0005-0000-0000-00007B1C0000}"/>
    <cellStyle name="Обычный 8 3 10 2" xfId="7086" xr:uid="{00000000-0005-0000-0000-00007C1C0000}"/>
    <cellStyle name="Обычный 8 3 11" xfId="2091" xr:uid="{00000000-0005-0000-0000-00007D1C0000}"/>
    <cellStyle name="Обычный 8 3 11 2" xfId="6113" xr:uid="{00000000-0005-0000-0000-00007E1C0000}"/>
    <cellStyle name="Обычный 8 3 12" xfId="6084" xr:uid="{00000000-0005-0000-0000-00007F1C0000}"/>
    <cellStyle name="Обычный 8 3 13" xfId="1199" xr:uid="{00000000-0005-0000-0000-0000801C0000}"/>
    <cellStyle name="Обычный 8 3 2" xfId="1392" xr:uid="{00000000-0005-0000-0000-0000811C0000}"/>
    <cellStyle name="Обычный 8 3 2 10" xfId="6095" xr:uid="{00000000-0005-0000-0000-0000821C0000}"/>
    <cellStyle name="Обычный 8 3 2 2" xfId="2727" xr:uid="{00000000-0005-0000-0000-0000831C0000}"/>
    <cellStyle name="Обычный 8 3 2 2 2" xfId="2916" xr:uid="{00000000-0005-0000-0000-0000841C0000}"/>
    <cellStyle name="Обычный 8 3 2 2 2 2" xfId="3182" xr:uid="{00000000-0005-0000-0000-0000851C0000}"/>
    <cellStyle name="Обычный 8 3 2 2 2 2 2" xfId="3479" xr:uid="{00000000-0005-0000-0000-0000861C0000}"/>
    <cellStyle name="Обычный 8 3 2 2 2 2 2 2" xfId="4021" xr:uid="{00000000-0005-0000-0000-0000871C0000}"/>
    <cellStyle name="Обычный 8 3 2 2 2 2 2 2 2" xfId="5037" xr:uid="{00000000-0005-0000-0000-0000881C0000}"/>
    <cellStyle name="Обычный 8 3 2 2 2 2 2 2 2 2" xfId="8021" xr:uid="{00000000-0005-0000-0000-0000891C0000}"/>
    <cellStyle name="Обычный 8 3 2 2 2 2 2 2 3" xfId="7048" xr:uid="{00000000-0005-0000-0000-00008A1C0000}"/>
    <cellStyle name="Обычный 8 3 2 2 2 2 2 3" xfId="4551" xr:uid="{00000000-0005-0000-0000-00008B1C0000}"/>
    <cellStyle name="Обычный 8 3 2 2 2 2 2 3 2" xfId="7535" xr:uid="{00000000-0005-0000-0000-00008C1C0000}"/>
    <cellStyle name="Обычный 8 3 2 2 2 2 2 4" xfId="6562" xr:uid="{00000000-0005-0000-0000-00008D1C0000}"/>
    <cellStyle name="Обычный 8 3 2 2 2 2 3" xfId="3778" xr:uid="{00000000-0005-0000-0000-00008E1C0000}"/>
    <cellStyle name="Обычный 8 3 2 2 2 2 3 2" xfId="4794" xr:uid="{00000000-0005-0000-0000-00008F1C0000}"/>
    <cellStyle name="Обычный 8 3 2 2 2 2 3 2 2" xfId="7778" xr:uid="{00000000-0005-0000-0000-0000901C0000}"/>
    <cellStyle name="Обычный 8 3 2 2 2 2 3 3" xfId="6805" xr:uid="{00000000-0005-0000-0000-0000911C0000}"/>
    <cellStyle name="Обычный 8 3 2 2 2 2 4" xfId="4308" xr:uid="{00000000-0005-0000-0000-0000921C0000}"/>
    <cellStyle name="Обычный 8 3 2 2 2 2 4 2" xfId="7292" xr:uid="{00000000-0005-0000-0000-0000931C0000}"/>
    <cellStyle name="Обычный 8 3 2 2 2 2 5" xfId="6319" xr:uid="{00000000-0005-0000-0000-0000941C0000}"/>
    <cellStyle name="Обычный 8 3 2 2 2 3" xfId="3371" xr:uid="{00000000-0005-0000-0000-0000951C0000}"/>
    <cellStyle name="Обычный 8 3 2 2 2 3 2" xfId="3913" xr:uid="{00000000-0005-0000-0000-0000961C0000}"/>
    <cellStyle name="Обычный 8 3 2 2 2 3 2 2" xfId="4929" xr:uid="{00000000-0005-0000-0000-0000971C0000}"/>
    <cellStyle name="Обычный 8 3 2 2 2 3 2 2 2" xfId="7913" xr:uid="{00000000-0005-0000-0000-0000981C0000}"/>
    <cellStyle name="Обычный 8 3 2 2 2 3 2 3" xfId="6940" xr:uid="{00000000-0005-0000-0000-0000991C0000}"/>
    <cellStyle name="Обычный 8 3 2 2 2 3 3" xfId="4443" xr:uid="{00000000-0005-0000-0000-00009A1C0000}"/>
    <cellStyle name="Обычный 8 3 2 2 2 3 3 2" xfId="7427" xr:uid="{00000000-0005-0000-0000-00009B1C0000}"/>
    <cellStyle name="Обычный 8 3 2 2 2 3 4" xfId="6454" xr:uid="{00000000-0005-0000-0000-00009C1C0000}"/>
    <cellStyle name="Обычный 8 3 2 2 2 4" xfId="3670" xr:uid="{00000000-0005-0000-0000-00009D1C0000}"/>
    <cellStyle name="Обычный 8 3 2 2 2 4 2" xfId="4686" xr:uid="{00000000-0005-0000-0000-00009E1C0000}"/>
    <cellStyle name="Обычный 8 3 2 2 2 4 2 2" xfId="7670" xr:uid="{00000000-0005-0000-0000-00009F1C0000}"/>
    <cellStyle name="Обычный 8 3 2 2 2 4 3" xfId="6697" xr:uid="{00000000-0005-0000-0000-0000A01C0000}"/>
    <cellStyle name="Обычный 8 3 2 2 2 5" xfId="4200" xr:uid="{00000000-0005-0000-0000-0000A11C0000}"/>
    <cellStyle name="Обычный 8 3 2 2 2 5 2" xfId="7184" xr:uid="{00000000-0005-0000-0000-0000A21C0000}"/>
    <cellStyle name="Обычный 8 3 2 2 2 6" xfId="6211" xr:uid="{00000000-0005-0000-0000-0000A31C0000}"/>
    <cellStyle name="Обычный 8 3 2 2 3" xfId="3128" xr:uid="{00000000-0005-0000-0000-0000A41C0000}"/>
    <cellStyle name="Обычный 8 3 2 2 3 2" xfId="3425" xr:uid="{00000000-0005-0000-0000-0000A51C0000}"/>
    <cellStyle name="Обычный 8 3 2 2 3 2 2" xfId="3967" xr:uid="{00000000-0005-0000-0000-0000A61C0000}"/>
    <cellStyle name="Обычный 8 3 2 2 3 2 2 2" xfId="4983" xr:uid="{00000000-0005-0000-0000-0000A71C0000}"/>
    <cellStyle name="Обычный 8 3 2 2 3 2 2 2 2" xfId="7967" xr:uid="{00000000-0005-0000-0000-0000A81C0000}"/>
    <cellStyle name="Обычный 8 3 2 2 3 2 2 3" xfId="6994" xr:uid="{00000000-0005-0000-0000-0000A91C0000}"/>
    <cellStyle name="Обычный 8 3 2 2 3 2 3" xfId="4497" xr:uid="{00000000-0005-0000-0000-0000AA1C0000}"/>
    <cellStyle name="Обычный 8 3 2 2 3 2 3 2" xfId="7481" xr:uid="{00000000-0005-0000-0000-0000AB1C0000}"/>
    <cellStyle name="Обычный 8 3 2 2 3 2 4" xfId="6508" xr:uid="{00000000-0005-0000-0000-0000AC1C0000}"/>
    <cellStyle name="Обычный 8 3 2 2 3 3" xfId="3724" xr:uid="{00000000-0005-0000-0000-0000AD1C0000}"/>
    <cellStyle name="Обычный 8 3 2 2 3 3 2" xfId="4740" xr:uid="{00000000-0005-0000-0000-0000AE1C0000}"/>
    <cellStyle name="Обычный 8 3 2 2 3 3 2 2" xfId="7724" xr:uid="{00000000-0005-0000-0000-0000AF1C0000}"/>
    <cellStyle name="Обычный 8 3 2 2 3 3 3" xfId="6751" xr:uid="{00000000-0005-0000-0000-0000B01C0000}"/>
    <cellStyle name="Обычный 8 3 2 2 3 4" xfId="4254" xr:uid="{00000000-0005-0000-0000-0000B11C0000}"/>
    <cellStyle name="Обычный 8 3 2 2 3 4 2" xfId="7238" xr:uid="{00000000-0005-0000-0000-0000B21C0000}"/>
    <cellStyle name="Обычный 8 3 2 2 3 5" xfId="6265" xr:uid="{00000000-0005-0000-0000-0000B31C0000}"/>
    <cellStyle name="Обычный 8 3 2 2 4" xfId="3317" xr:uid="{00000000-0005-0000-0000-0000B41C0000}"/>
    <cellStyle name="Обычный 8 3 2 2 4 2" xfId="3859" xr:uid="{00000000-0005-0000-0000-0000B51C0000}"/>
    <cellStyle name="Обычный 8 3 2 2 4 2 2" xfId="4875" xr:uid="{00000000-0005-0000-0000-0000B61C0000}"/>
    <cellStyle name="Обычный 8 3 2 2 4 2 2 2" xfId="7859" xr:uid="{00000000-0005-0000-0000-0000B71C0000}"/>
    <cellStyle name="Обычный 8 3 2 2 4 2 3" xfId="6886" xr:uid="{00000000-0005-0000-0000-0000B81C0000}"/>
    <cellStyle name="Обычный 8 3 2 2 4 3" xfId="4389" xr:uid="{00000000-0005-0000-0000-0000B91C0000}"/>
    <cellStyle name="Обычный 8 3 2 2 4 3 2" xfId="7373" xr:uid="{00000000-0005-0000-0000-0000BA1C0000}"/>
    <cellStyle name="Обычный 8 3 2 2 4 4" xfId="6400" xr:uid="{00000000-0005-0000-0000-0000BB1C0000}"/>
    <cellStyle name="Обычный 8 3 2 2 5" xfId="3616" xr:uid="{00000000-0005-0000-0000-0000BC1C0000}"/>
    <cellStyle name="Обычный 8 3 2 2 5 2" xfId="4632" xr:uid="{00000000-0005-0000-0000-0000BD1C0000}"/>
    <cellStyle name="Обычный 8 3 2 2 5 2 2" xfId="7616" xr:uid="{00000000-0005-0000-0000-0000BE1C0000}"/>
    <cellStyle name="Обычный 8 3 2 2 5 3" xfId="6643" xr:uid="{00000000-0005-0000-0000-0000BF1C0000}"/>
    <cellStyle name="Обычный 8 3 2 2 6" xfId="4146" xr:uid="{00000000-0005-0000-0000-0000C01C0000}"/>
    <cellStyle name="Обычный 8 3 2 2 6 2" xfId="7130" xr:uid="{00000000-0005-0000-0000-0000C11C0000}"/>
    <cellStyle name="Обычный 8 3 2 2 7" xfId="6157" xr:uid="{00000000-0005-0000-0000-0000C21C0000}"/>
    <cellStyle name="Обычный 8 3 2 3" xfId="2876" xr:uid="{00000000-0005-0000-0000-0000C31C0000}"/>
    <cellStyle name="Обычный 8 3 2 3 2" xfId="3149" xr:uid="{00000000-0005-0000-0000-0000C41C0000}"/>
    <cellStyle name="Обычный 8 3 2 3 2 2" xfId="3446" xr:uid="{00000000-0005-0000-0000-0000C51C0000}"/>
    <cellStyle name="Обычный 8 3 2 3 2 2 2" xfId="3988" xr:uid="{00000000-0005-0000-0000-0000C61C0000}"/>
    <cellStyle name="Обычный 8 3 2 3 2 2 2 2" xfId="5004" xr:uid="{00000000-0005-0000-0000-0000C71C0000}"/>
    <cellStyle name="Обычный 8 3 2 3 2 2 2 2 2" xfId="7988" xr:uid="{00000000-0005-0000-0000-0000C81C0000}"/>
    <cellStyle name="Обычный 8 3 2 3 2 2 2 3" xfId="7015" xr:uid="{00000000-0005-0000-0000-0000C91C0000}"/>
    <cellStyle name="Обычный 8 3 2 3 2 2 3" xfId="4518" xr:uid="{00000000-0005-0000-0000-0000CA1C0000}"/>
    <cellStyle name="Обычный 8 3 2 3 2 2 3 2" xfId="7502" xr:uid="{00000000-0005-0000-0000-0000CB1C0000}"/>
    <cellStyle name="Обычный 8 3 2 3 2 2 4" xfId="6529" xr:uid="{00000000-0005-0000-0000-0000CC1C0000}"/>
    <cellStyle name="Обычный 8 3 2 3 2 3" xfId="3745" xr:uid="{00000000-0005-0000-0000-0000CD1C0000}"/>
    <cellStyle name="Обычный 8 3 2 3 2 3 2" xfId="4761" xr:uid="{00000000-0005-0000-0000-0000CE1C0000}"/>
    <cellStyle name="Обычный 8 3 2 3 2 3 2 2" xfId="7745" xr:uid="{00000000-0005-0000-0000-0000CF1C0000}"/>
    <cellStyle name="Обычный 8 3 2 3 2 3 3" xfId="6772" xr:uid="{00000000-0005-0000-0000-0000D01C0000}"/>
    <cellStyle name="Обычный 8 3 2 3 2 4" xfId="4275" xr:uid="{00000000-0005-0000-0000-0000D11C0000}"/>
    <cellStyle name="Обычный 8 3 2 3 2 4 2" xfId="7259" xr:uid="{00000000-0005-0000-0000-0000D21C0000}"/>
    <cellStyle name="Обычный 8 3 2 3 2 5" xfId="6286" xr:uid="{00000000-0005-0000-0000-0000D31C0000}"/>
    <cellStyle name="Обычный 8 3 2 3 3" xfId="3338" xr:uid="{00000000-0005-0000-0000-0000D41C0000}"/>
    <cellStyle name="Обычный 8 3 2 3 3 2" xfId="3880" xr:uid="{00000000-0005-0000-0000-0000D51C0000}"/>
    <cellStyle name="Обычный 8 3 2 3 3 2 2" xfId="4896" xr:uid="{00000000-0005-0000-0000-0000D61C0000}"/>
    <cellStyle name="Обычный 8 3 2 3 3 2 2 2" xfId="7880" xr:uid="{00000000-0005-0000-0000-0000D71C0000}"/>
    <cellStyle name="Обычный 8 3 2 3 3 2 3" xfId="6907" xr:uid="{00000000-0005-0000-0000-0000D81C0000}"/>
    <cellStyle name="Обычный 8 3 2 3 3 3" xfId="4410" xr:uid="{00000000-0005-0000-0000-0000D91C0000}"/>
    <cellStyle name="Обычный 8 3 2 3 3 3 2" xfId="7394" xr:uid="{00000000-0005-0000-0000-0000DA1C0000}"/>
    <cellStyle name="Обычный 8 3 2 3 3 4" xfId="6421" xr:uid="{00000000-0005-0000-0000-0000DB1C0000}"/>
    <cellStyle name="Обычный 8 3 2 3 4" xfId="3637" xr:uid="{00000000-0005-0000-0000-0000DC1C0000}"/>
    <cellStyle name="Обычный 8 3 2 3 4 2" xfId="4653" xr:uid="{00000000-0005-0000-0000-0000DD1C0000}"/>
    <cellStyle name="Обычный 8 3 2 3 4 2 2" xfId="7637" xr:uid="{00000000-0005-0000-0000-0000DE1C0000}"/>
    <cellStyle name="Обычный 8 3 2 3 4 3" xfId="6664" xr:uid="{00000000-0005-0000-0000-0000DF1C0000}"/>
    <cellStyle name="Обычный 8 3 2 3 5" xfId="4167" xr:uid="{00000000-0005-0000-0000-0000E01C0000}"/>
    <cellStyle name="Обычный 8 3 2 3 5 2" xfId="7151" xr:uid="{00000000-0005-0000-0000-0000E11C0000}"/>
    <cellStyle name="Обычный 8 3 2 3 6" xfId="6178" xr:uid="{00000000-0005-0000-0000-0000E21C0000}"/>
    <cellStyle name="Обычный 8 3 2 4" xfId="3095" xr:uid="{00000000-0005-0000-0000-0000E31C0000}"/>
    <cellStyle name="Обычный 8 3 2 4 2" xfId="3392" xr:uid="{00000000-0005-0000-0000-0000E41C0000}"/>
    <cellStyle name="Обычный 8 3 2 4 2 2" xfId="3934" xr:uid="{00000000-0005-0000-0000-0000E51C0000}"/>
    <cellStyle name="Обычный 8 3 2 4 2 2 2" xfId="4950" xr:uid="{00000000-0005-0000-0000-0000E61C0000}"/>
    <cellStyle name="Обычный 8 3 2 4 2 2 2 2" xfId="7934" xr:uid="{00000000-0005-0000-0000-0000E71C0000}"/>
    <cellStyle name="Обычный 8 3 2 4 2 2 3" xfId="6961" xr:uid="{00000000-0005-0000-0000-0000E81C0000}"/>
    <cellStyle name="Обычный 8 3 2 4 2 3" xfId="4464" xr:uid="{00000000-0005-0000-0000-0000E91C0000}"/>
    <cellStyle name="Обычный 8 3 2 4 2 3 2" xfId="7448" xr:uid="{00000000-0005-0000-0000-0000EA1C0000}"/>
    <cellStyle name="Обычный 8 3 2 4 2 4" xfId="6475" xr:uid="{00000000-0005-0000-0000-0000EB1C0000}"/>
    <cellStyle name="Обычный 8 3 2 4 3" xfId="3691" xr:uid="{00000000-0005-0000-0000-0000EC1C0000}"/>
    <cellStyle name="Обычный 8 3 2 4 3 2" xfId="4707" xr:uid="{00000000-0005-0000-0000-0000ED1C0000}"/>
    <cellStyle name="Обычный 8 3 2 4 3 2 2" xfId="7691" xr:uid="{00000000-0005-0000-0000-0000EE1C0000}"/>
    <cellStyle name="Обычный 8 3 2 4 3 3" xfId="6718" xr:uid="{00000000-0005-0000-0000-0000EF1C0000}"/>
    <cellStyle name="Обычный 8 3 2 4 4" xfId="4221" xr:uid="{00000000-0005-0000-0000-0000F01C0000}"/>
    <cellStyle name="Обычный 8 3 2 4 4 2" xfId="7205" xr:uid="{00000000-0005-0000-0000-0000F11C0000}"/>
    <cellStyle name="Обычный 8 3 2 4 5" xfId="6232" xr:uid="{00000000-0005-0000-0000-0000F21C0000}"/>
    <cellStyle name="Обычный 8 3 2 5" xfId="3227" xr:uid="{00000000-0005-0000-0000-0000F31C0000}"/>
    <cellStyle name="Обычный 8 3 2 5 2" xfId="3506" xr:uid="{00000000-0005-0000-0000-0000F41C0000}"/>
    <cellStyle name="Обычный 8 3 2 5 2 2" xfId="4048" xr:uid="{00000000-0005-0000-0000-0000F51C0000}"/>
    <cellStyle name="Обычный 8 3 2 5 2 2 2" xfId="5064" xr:uid="{00000000-0005-0000-0000-0000F61C0000}"/>
    <cellStyle name="Обычный 8 3 2 5 2 2 2 2" xfId="8048" xr:uid="{00000000-0005-0000-0000-0000F71C0000}"/>
    <cellStyle name="Обычный 8 3 2 5 2 2 3" xfId="7075" xr:uid="{00000000-0005-0000-0000-0000F81C0000}"/>
    <cellStyle name="Обычный 8 3 2 5 2 3" xfId="4578" xr:uid="{00000000-0005-0000-0000-0000F91C0000}"/>
    <cellStyle name="Обычный 8 3 2 5 2 3 2" xfId="7562" xr:uid="{00000000-0005-0000-0000-0000FA1C0000}"/>
    <cellStyle name="Обычный 8 3 2 5 2 4" xfId="6589" xr:uid="{00000000-0005-0000-0000-0000FB1C0000}"/>
    <cellStyle name="Обычный 8 3 2 5 3" xfId="3805" xr:uid="{00000000-0005-0000-0000-0000FC1C0000}"/>
    <cellStyle name="Обычный 8 3 2 5 3 2" xfId="4821" xr:uid="{00000000-0005-0000-0000-0000FD1C0000}"/>
    <cellStyle name="Обычный 8 3 2 5 3 2 2" xfId="7805" xr:uid="{00000000-0005-0000-0000-0000FE1C0000}"/>
    <cellStyle name="Обычный 8 3 2 5 3 3" xfId="6832" xr:uid="{00000000-0005-0000-0000-0000FF1C0000}"/>
    <cellStyle name="Обычный 8 3 2 5 4" xfId="4335" xr:uid="{00000000-0005-0000-0000-0000001D0000}"/>
    <cellStyle name="Обычный 8 3 2 5 4 2" xfId="7319" xr:uid="{00000000-0005-0000-0000-0000011D0000}"/>
    <cellStyle name="Обычный 8 3 2 5 5" xfId="6346" xr:uid="{00000000-0005-0000-0000-0000021D0000}"/>
    <cellStyle name="Обычный 8 3 2 6" xfId="3284" xr:uid="{00000000-0005-0000-0000-0000031D0000}"/>
    <cellStyle name="Обычный 8 3 2 6 2" xfId="3826" xr:uid="{00000000-0005-0000-0000-0000041D0000}"/>
    <cellStyle name="Обычный 8 3 2 6 2 2" xfId="4842" xr:uid="{00000000-0005-0000-0000-0000051D0000}"/>
    <cellStyle name="Обычный 8 3 2 6 2 2 2" xfId="7826" xr:uid="{00000000-0005-0000-0000-0000061D0000}"/>
    <cellStyle name="Обычный 8 3 2 6 2 3" xfId="6853" xr:uid="{00000000-0005-0000-0000-0000071D0000}"/>
    <cellStyle name="Обычный 8 3 2 6 3" xfId="4356" xr:uid="{00000000-0005-0000-0000-0000081D0000}"/>
    <cellStyle name="Обычный 8 3 2 6 3 2" xfId="7340" xr:uid="{00000000-0005-0000-0000-0000091D0000}"/>
    <cellStyle name="Обычный 8 3 2 6 4" xfId="6367" xr:uid="{00000000-0005-0000-0000-00000A1D0000}"/>
    <cellStyle name="Обычный 8 3 2 7" xfId="3583" xr:uid="{00000000-0005-0000-0000-00000B1D0000}"/>
    <cellStyle name="Обычный 8 3 2 7 2" xfId="4599" xr:uid="{00000000-0005-0000-0000-00000C1D0000}"/>
    <cellStyle name="Обычный 8 3 2 7 2 2" xfId="7583" xr:uid="{00000000-0005-0000-0000-00000D1D0000}"/>
    <cellStyle name="Обычный 8 3 2 7 3" xfId="6610" xr:uid="{00000000-0005-0000-0000-00000E1D0000}"/>
    <cellStyle name="Обычный 8 3 2 8" xfId="4113" xr:uid="{00000000-0005-0000-0000-00000F1D0000}"/>
    <cellStyle name="Обычный 8 3 2 8 2" xfId="7097" xr:uid="{00000000-0005-0000-0000-0000101D0000}"/>
    <cellStyle name="Обычный 8 3 2 9" xfId="2346" xr:uid="{00000000-0005-0000-0000-0000111D0000}"/>
    <cellStyle name="Обычный 8 3 2 9 2" xfId="6124" xr:uid="{00000000-0005-0000-0000-0000121D0000}"/>
    <cellStyle name="Обычный 8 3 3" xfId="2382" xr:uid="{00000000-0005-0000-0000-0000131D0000}"/>
    <cellStyle name="Обычный 8 3 3 2" xfId="2728" xr:uid="{00000000-0005-0000-0000-0000141D0000}"/>
    <cellStyle name="Обычный 8 3 3 2 2" xfId="2917" xr:uid="{00000000-0005-0000-0000-0000151D0000}"/>
    <cellStyle name="Обычный 8 3 3 2 2 2" xfId="3183" xr:uid="{00000000-0005-0000-0000-0000161D0000}"/>
    <cellStyle name="Обычный 8 3 3 2 2 2 2" xfId="3480" xr:uid="{00000000-0005-0000-0000-0000171D0000}"/>
    <cellStyle name="Обычный 8 3 3 2 2 2 2 2" xfId="4022" xr:uid="{00000000-0005-0000-0000-0000181D0000}"/>
    <cellStyle name="Обычный 8 3 3 2 2 2 2 2 2" xfId="5038" xr:uid="{00000000-0005-0000-0000-0000191D0000}"/>
    <cellStyle name="Обычный 8 3 3 2 2 2 2 2 2 2" xfId="8022" xr:uid="{00000000-0005-0000-0000-00001A1D0000}"/>
    <cellStyle name="Обычный 8 3 3 2 2 2 2 2 3" xfId="7049" xr:uid="{00000000-0005-0000-0000-00001B1D0000}"/>
    <cellStyle name="Обычный 8 3 3 2 2 2 2 3" xfId="4552" xr:uid="{00000000-0005-0000-0000-00001C1D0000}"/>
    <cellStyle name="Обычный 8 3 3 2 2 2 2 3 2" xfId="7536" xr:uid="{00000000-0005-0000-0000-00001D1D0000}"/>
    <cellStyle name="Обычный 8 3 3 2 2 2 2 4" xfId="6563" xr:uid="{00000000-0005-0000-0000-00001E1D0000}"/>
    <cellStyle name="Обычный 8 3 3 2 2 2 3" xfId="3779" xr:uid="{00000000-0005-0000-0000-00001F1D0000}"/>
    <cellStyle name="Обычный 8 3 3 2 2 2 3 2" xfId="4795" xr:uid="{00000000-0005-0000-0000-0000201D0000}"/>
    <cellStyle name="Обычный 8 3 3 2 2 2 3 2 2" xfId="7779" xr:uid="{00000000-0005-0000-0000-0000211D0000}"/>
    <cellStyle name="Обычный 8 3 3 2 2 2 3 3" xfId="6806" xr:uid="{00000000-0005-0000-0000-0000221D0000}"/>
    <cellStyle name="Обычный 8 3 3 2 2 2 4" xfId="4309" xr:uid="{00000000-0005-0000-0000-0000231D0000}"/>
    <cellStyle name="Обычный 8 3 3 2 2 2 4 2" xfId="7293" xr:uid="{00000000-0005-0000-0000-0000241D0000}"/>
    <cellStyle name="Обычный 8 3 3 2 2 2 5" xfId="6320" xr:uid="{00000000-0005-0000-0000-0000251D0000}"/>
    <cellStyle name="Обычный 8 3 3 2 2 3" xfId="3372" xr:uid="{00000000-0005-0000-0000-0000261D0000}"/>
    <cellStyle name="Обычный 8 3 3 2 2 3 2" xfId="3914" xr:uid="{00000000-0005-0000-0000-0000271D0000}"/>
    <cellStyle name="Обычный 8 3 3 2 2 3 2 2" xfId="4930" xr:uid="{00000000-0005-0000-0000-0000281D0000}"/>
    <cellStyle name="Обычный 8 3 3 2 2 3 2 2 2" xfId="7914" xr:uid="{00000000-0005-0000-0000-0000291D0000}"/>
    <cellStyle name="Обычный 8 3 3 2 2 3 2 3" xfId="6941" xr:uid="{00000000-0005-0000-0000-00002A1D0000}"/>
    <cellStyle name="Обычный 8 3 3 2 2 3 3" xfId="4444" xr:uid="{00000000-0005-0000-0000-00002B1D0000}"/>
    <cellStyle name="Обычный 8 3 3 2 2 3 3 2" xfId="7428" xr:uid="{00000000-0005-0000-0000-00002C1D0000}"/>
    <cellStyle name="Обычный 8 3 3 2 2 3 4" xfId="6455" xr:uid="{00000000-0005-0000-0000-00002D1D0000}"/>
    <cellStyle name="Обычный 8 3 3 2 2 4" xfId="3671" xr:uid="{00000000-0005-0000-0000-00002E1D0000}"/>
    <cellStyle name="Обычный 8 3 3 2 2 4 2" xfId="4687" xr:uid="{00000000-0005-0000-0000-00002F1D0000}"/>
    <cellStyle name="Обычный 8 3 3 2 2 4 2 2" xfId="7671" xr:uid="{00000000-0005-0000-0000-0000301D0000}"/>
    <cellStyle name="Обычный 8 3 3 2 2 4 3" xfId="6698" xr:uid="{00000000-0005-0000-0000-0000311D0000}"/>
    <cellStyle name="Обычный 8 3 3 2 2 5" xfId="4201" xr:uid="{00000000-0005-0000-0000-0000321D0000}"/>
    <cellStyle name="Обычный 8 3 3 2 2 5 2" xfId="7185" xr:uid="{00000000-0005-0000-0000-0000331D0000}"/>
    <cellStyle name="Обычный 8 3 3 2 2 6" xfId="6212" xr:uid="{00000000-0005-0000-0000-0000341D0000}"/>
    <cellStyle name="Обычный 8 3 3 2 3" xfId="3129" xr:uid="{00000000-0005-0000-0000-0000351D0000}"/>
    <cellStyle name="Обычный 8 3 3 2 3 2" xfId="3426" xr:uid="{00000000-0005-0000-0000-0000361D0000}"/>
    <cellStyle name="Обычный 8 3 3 2 3 2 2" xfId="3968" xr:uid="{00000000-0005-0000-0000-0000371D0000}"/>
    <cellStyle name="Обычный 8 3 3 2 3 2 2 2" xfId="4984" xr:uid="{00000000-0005-0000-0000-0000381D0000}"/>
    <cellStyle name="Обычный 8 3 3 2 3 2 2 2 2" xfId="7968" xr:uid="{00000000-0005-0000-0000-0000391D0000}"/>
    <cellStyle name="Обычный 8 3 3 2 3 2 2 3" xfId="6995" xr:uid="{00000000-0005-0000-0000-00003A1D0000}"/>
    <cellStyle name="Обычный 8 3 3 2 3 2 3" xfId="4498" xr:uid="{00000000-0005-0000-0000-00003B1D0000}"/>
    <cellStyle name="Обычный 8 3 3 2 3 2 3 2" xfId="7482" xr:uid="{00000000-0005-0000-0000-00003C1D0000}"/>
    <cellStyle name="Обычный 8 3 3 2 3 2 4" xfId="6509" xr:uid="{00000000-0005-0000-0000-00003D1D0000}"/>
    <cellStyle name="Обычный 8 3 3 2 3 3" xfId="3725" xr:uid="{00000000-0005-0000-0000-00003E1D0000}"/>
    <cellStyle name="Обычный 8 3 3 2 3 3 2" xfId="4741" xr:uid="{00000000-0005-0000-0000-00003F1D0000}"/>
    <cellStyle name="Обычный 8 3 3 2 3 3 2 2" xfId="7725" xr:uid="{00000000-0005-0000-0000-0000401D0000}"/>
    <cellStyle name="Обычный 8 3 3 2 3 3 3" xfId="6752" xr:uid="{00000000-0005-0000-0000-0000411D0000}"/>
    <cellStyle name="Обычный 8 3 3 2 3 4" xfId="4255" xr:uid="{00000000-0005-0000-0000-0000421D0000}"/>
    <cellStyle name="Обычный 8 3 3 2 3 4 2" xfId="7239" xr:uid="{00000000-0005-0000-0000-0000431D0000}"/>
    <cellStyle name="Обычный 8 3 3 2 3 5" xfId="6266" xr:uid="{00000000-0005-0000-0000-0000441D0000}"/>
    <cellStyle name="Обычный 8 3 3 2 4" xfId="3318" xr:uid="{00000000-0005-0000-0000-0000451D0000}"/>
    <cellStyle name="Обычный 8 3 3 2 4 2" xfId="3860" xr:uid="{00000000-0005-0000-0000-0000461D0000}"/>
    <cellStyle name="Обычный 8 3 3 2 4 2 2" xfId="4876" xr:uid="{00000000-0005-0000-0000-0000471D0000}"/>
    <cellStyle name="Обычный 8 3 3 2 4 2 2 2" xfId="7860" xr:uid="{00000000-0005-0000-0000-0000481D0000}"/>
    <cellStyle name="Обычный 8 3 3 2 4 2 3" xfId="6887" xr:uid="{00000000-0005-0000-0000-0000491D0000}"/>
    <cellStyle name="Обычный 8 3 3 2 4 3" xfId="4390" xr:uid="{00000000-0005-0000-0000-00004A1D0000}"/>
    <cellStyle name="Обычный 8 3 3 2 4 3 2" xfId="7374" xr:uid="{00000000-0005-0000-0000-00004B1D0000}"/>
    <cellStyle name="Обычный 8 3 3 2 4 4" xfId="6401" xr:uid="{00000000-0005-0000-0000-00004C1D0000}"/>
    <cellStyle name="Обычный 8 3 3 2 5" xfId="3617" xr:uid="{00000000-0005-0000-0000-00004D1D0000}"/>
    <cellStyle name="Обычный 8 3 3 2 5 2" xfId="4633" xr:uid="{00000000-0005-0000-0000-00004E1D0000}"/>
    <cellStyle name="Обычный 8 3 3 2 5 2 2" xfId="7617" xr:uid="{00000000-0005-0000-0000-00004F1D0000}"/>
    <cellStyle name="Обычный 8 3 3 2 5 3" xfId="6644" xr:uid="{00000000-0005-0000-0000-0000501D0000}"/>
    <cellStyle name="Обычный 8 3 3 2 6" xfId="4147" xr:uid="{00000000-0005-0000-0000-0000511D0000}"/>
    <cellStyle name="Обычный 8 3 3 2 6 2" xfId="7131" xr:uid="{00000000-0005-0000-0000-0000521D0000}"/>
    <cellStyle name="Обычный 8 3 3 2 7" xfId="6158" xr:uid="{00000000-0005-0000-0000-0000531D0000}"/>
    <cellStyle name="Обычный 8 3 3 3" xfId="2885" xr:uid="{00000000-0005-0000-0000-0000541D0000}"/>
    <cellStyle name="Обычный 8 3 3 3 2" xfId="3158" xr:uid="{00000000-0005-0000-0000-0000551D0000}"/>
    <cellStyle name="Обычный 8 3 3 3 2 2" xfId="3455" xr:uid="{00000000-0005-0000-0000-0000561D0000}"/>
    <cellStyle name="Обычный 8 3 3 3 2 2 2" xfId="3997" xr:uid="{00000000-0005-0000-0000-0000571D0000}"/>
    <cellStyle name="Обычный 8 3 3 3 2 2 2 2" xfId="5013" xr:uid="{00000000-0005-0000-0000-0000581D0000}"/>
    <cellStyle name="Обычный 8 3 3 3 2 2 2 2 2" xfId="7997" xr:uid="{00000000-0005-0000-0000-0000591D0000}"/>
    <cellStyle name="Обычный 8 3 3 3 2 2 2 3" xfId="7024" xr:uid="{00000000-0005-0000-0000-00005A1D0000}"/>
    <cellStyle name="Обычный 8 3 3 3 2 2 3" xfId="4527" xr:uid="{00000000-0005-0000-0000-00005B1D0000}"/>
    <cellStyle name="Обычный 8 3 3 3 2 2 3 2" xfId="7511" xr:uid="{00000000-0005-0000-0000-00005C1D0000}"/>
    <cellStyle name="Обычный 8 3 3 3 2 2 4" xfId="6538" xr:uid="{00000000-0005-0000-0000-00005D1D0000}"/>
    <cellStyle name="Обычный 8 3 3 3 2 3" xfId="3754" xr:uid="{00000000-0005-0000-0000-00005E1D0000}"/>
    <cellStyle name="Обычный 8 3 3 3 2 3 2" xfId="4770" xr:uid="{00000000-0005-0000-0000-00005F1D0000}"/>
    <cellStyle name="Обычный 8 3 3 3 2 3 2 2" xfId="7754" xr:uid="{00000000-0005-0000-0000-0000601D0000}"/>
    <cellStyle name="Обычный 8 3 3 3 2 3 3" xfId="6781" xr:uid="{00000000-0005-0000-0000-0000611D0000}"/>
    <cellStyle name="Обычный 8 3 3 3 2 4" xfId="4284" xr:uid="{00000000-0005-0000-0000-0000621D0000}"/>
    <cellStyle name="Обычный 8 3 3 3 2 4 2" xfId="7268" xr:uid="{00000000-0005-0000-0000-0000631D0000}"/>
    <cellStyle name="Обычный 8 3 3 3 2 5" xfId="6295" xr:uid="{00000000-0005-0000-0000-0000641D0000}"/>
    <cellStyle name="Обычный 8 3 3 3 3" xfId="3347" xr:uid="{00000000-0005-0000-0000-0000651D0000}"/>
    <cellStyle name="Обычный 8 3 3 3 3 2" xfId="3889" xr:uid="{00000000-0005-0000-0000-0000661D0000}"/>
    <cellStyle name="Обычный 8 3 3 3 3 2 2" xfId="4905" xr:uid="{00000000-0005-0000-0000-0000671D0000}"/>
    <cellStyle name="Обычный 8 3 3 3 3 2 2 2" xfId="7889" xr:uid="{00000000-0005-0000-0000-0000681D0000}"/>
    <cellStyle name="Обычный 8 3 3 3 3 2 3" xfId="6916" xr:uid="{00000000-0005-0000-0000-0000691D0000}"/>
    <cellStyle name="Обычный 8 3 3 3 3 3" xfId="4419" xr:uid="{00000000-0005-0000-0000-00006A1D0000}"/>
    <cellStyle name="Обычный 8 3 3 3 3 3 2" xfId="7403" xr:uid="{00000000-0005-0000-0000-00006B1D0000}"/>
    <cellStyle name="Обычный 8 3 3 3 3 4" xfId="6430" xr:uid="{00000000-0005-0000-0000-00006C1D0000}"/>
    <cellStyle name="Обычный 8 3 3 3 4" xfId="3646" xr:uid="{00000000-0005-0000-0000-00006D1D0000}"/>
    <cellStyle name="Обычный 8 3 3 3 4 2" xfId="4662" xr:uid="{00000000-0005-0000-0000-00006E1D0000}"/>
    <cellStyle name="Обычный 8 3 3 3 4 2 2" xfId="7646" xr:uid="{00000000-0005-0000-0000-00006F1D0000}"/>
    <cellStyle name="Обычный 8 3 3 3 4 3" xfId="6673" xr:uid="{00000000-0005-0000-0000-0000701D0000}"/>
    <cellStyle name="Обычный 8 3 3 3 5" xfId="4176" xr:uid="{00000000-0005-0000-0000-0000711D0000}"/>
    <cellStyle name="Обычный 8 3 3 3 5 2" xfId="7160" xr:uid="{00000000-0005-0000-0000-0000721D0000}"/>
    <cellStyle name="Обычный 8 3 3 3 6" xfId="6187" xr:uid="{00000000-0005-0000-0000-0000731D0000}"/>
    <cellStyle name="Обычный 8 3 3 4" xfId="3104" xr:uid="{00000000-0005-0000-0000-0000741D0000}"/>
    <cellStyle name="Обычный 8 3 3 4 2" xfId="3401" xr:uid="{00000000-0005-0000-0000-0000751D0000}"/>
    <cellStyle name="Обычный 8 3 3 4 2 2" xfId="3943" xr:uid="{00000000-0005-0000-0000-0000761D0000}"/>
    <cellStyle name="Обычный 8 3 3 4 2 2 2" xfId="4959" xr:uid="{00000000-0005-0000-0000-0000771D0000}"/>
    <cellStyle name="Обычный 8 3 3 4 2 2 2 2" xfId="7943" xr:uid="{00000000-0005-0000-0000-0000781D0000}"/>
    <cellStyle name="Обычный 8 3 3 4 2 2 3" xfId="6970" xr:uid="{00000000-0005-0000-0000-0000791D0000}"/>
    <cellStyle name="Обычный 8 3 3 4 2 3" xfId="4473" xr:uid="{00000000-0005-0000-0000-00007A1D0000}"/>
    <cellStyle name="Обычный 8 3 3 4 2 3 2" xfId="7457" xr:uid="{00000000-0005-0000-0000-00007B1D0000}"/>
    <cellStyle name="Обычный 8 3 3 4 2 4" xfId="6484" xr:uid="{00000000-0005-0000-0000-00007C1D0000}"/>
    <cellStyle name="Обычный 8 3 3 4 3" xfId="3700" xr:uid="{00000000-0005-0000-0000-00007D1D0000}"/>
    <cellStyle name="Обычный 8 3 3 4 3 2" xfId="4716" xr:uid="{00000000-0005-0000-0000-00007E1D0000}"/>
    <cellStyle name="Обычный 8 3 3 4 3 2 2" xfId="7700" xr:uid="{00000000-0005-0000-0000-00007F1D0000}"/>
    <cellStyle name="Обычный 8 3 3 4 3 3" xfId="6727" xr:uid="{00000000-0005-0000-0000-0000801D0000}"/>
    <cellStyle name="Обычный 8 3 3 4 4" xfId="4230" xr:uid="{00000000-0005-0000-0000-0000811D0000}"/>
    <cellStyle name="Обычный 8 3 3 4 4 2" xfId="7214" xr:uid="{00000000-0005-0000-0000-0000821D0000}"/>
    <cellStyle name="Обычный 8 3 3 4 5" xfId="6241" xr:uid="{00000000-0005-0000-0000-0000831D0000}"/>
    <cellStyle name="Обычный 8 3 3 5" xfId="3228" xr:uid="{00000000-0005-0000-0000-0000841D0000}"/>
    <cellStyle name="Обычный 8 3 3 5 2" xfId="3507" xr:uid="{00000000-0005-0000-0000-0000851D0000}"/>
    <cellStyle name="Обычный 8 3 3 5 2 2" xfId="4049" xr:uid="{00000000-0005-0000-0000-0000861D0000}"/>
    <cellStyle name="Обычный 8 3 3 5 2 2 2" xfId="5065" xr:uid="{00000000-0005-0000-0000-0000871D0000}"/>
    <cellStyle name="Обычный 8 3 3 5 2 2 2 2" xfId="8049" xr:uid="{00000000-0005-0000-0000-0000881D0000}"/>
    <cellStyle name="Обычный 8 3 3 5 2 2 3" xfId="7076" xr:uid="{00000000-0005-0000-0000-0000891D0000}"/>
    <cellStyle name="Обычный 8 3 3 5 2 3" xfId="4579" xr:uid="{00000000-0005-0000-0000-00008A1D0000}"/>
    <cellStyle name="Обычный 8 3 3 5 2 3 2" xfId="7563" xr:uid="{00000000-0005-0000-0000-00008B1D0000}"/>
    <cellStyle name="Обычный 8 3 3 5 2 4" xfId="6590" xr:uid="{00000000-0005-0000-0000-00008C1D0000}"/>
    <cellStyle name="Обычный 8 3 3 5 3" xfId="3806" xr:uid="{00000000-0005-0000-0000-00008D1D0000}"/>
    <cellStyle name="Обычный 8 3 3 5 3 2" xfId="4822" xr:uid="{00000000-0005-0000-0000-00008E1D0000}"/>
    <cellStyle name="Обычный 8 3 3 5 3 2 2" xfId="7806" xr:uid="{00000000-0005-0000-0000-00008F1D0000}"/>
    <cellStyle name="Обычный 8 3 3 5 3 3" xfId="6833" xr:uid="{00000000-0005-0000-0000-0000901D0000}"/>
    <cellStyle name="Обычный 8 3 3 5 4" xfId="4336" xr:uid="{00000000-0005-0000-0000-0000911D0000}"/>
    <cellStyle name="Обычный 8 3 3 5 4 2" xfId="7320" xr:uid="{00000000-0005-0000-0000-0000921D0000}"/>
    <cellStyle name="Обычный 8 3 3 5 5" xfId="6347" xr:uid="{00000000-0005-0000-0000-0000931D0000}"/>
    <cellStyle name="Обычный 8 3 3 6" xfId="3293" xr:uid="{00000000-0005-0000-0000-0000941D0000}"/>
    <cellStyle name="Обычный 8 3 3 6 2" xfId="3835" xr:uid="{00000000-0005-0000-0000-0000951D0000}"/>
    <cellStyle name="Обычный 8 3 3 6 2 2" xfId="4851" xr:uid="{00000000-0005-0000-0000-0000961D0000}"/>
    <cellStyle name="Обычный 8 3 3 6 2 2 2" xfId="7835" xr:uid="{00000000-0005-0000-0000-0000971D0000}"/>
    <cellStyle name="Обычный 8 3 3 6 2 3" xfId="6862" xr:uid="{00000000-0005-0000-0000-0000981D0000}"/>
    <cellStyle name="Обычный 8 3 3 6 3" xfId="4365" xr:uid="{00000000-0005-0000-0000-0000991D0000}"/>
    <cellStyle name="Обычный 8 3 3 6 3 2" xfId="7349" xr:uid="{00000000-0005-0000-0000-00009A1D0000}"/>
    <cellStyle name="Обычный 8 3 3 6 4" xfId="6376" xr:uid="{00000000-0005-0000-0000-00009B1D0000}"/>
    <cellStyle name="Обычный 8 3 3 7" xfId="3592" xr:uid="{00000000-0005-0000-0000-00009C1D0000}"/>
    <cellStyle name="Обычный 8 3 3 7 2" xfId="4608" xr:uid="{00000000-0005-0000-0000-00009D1D0000}"/>
    <cellStyle name="Обычный 8 3 3 7 2 2" xfId="7592" xr:uid="{00000000-0005-0000-0000-00009E1D0000}"/>
    <cellStyle name="Обычный 8 3 3 7 3" xfId="6619" xr:uid="{00000000-0005-0000-0000-00009F1D0000}"/>
    <cellStyle name="Обычный 8 3 3 8" xfId="4122" xr:uid="{00000000-0005-0000-0000-0000A01D0000}"/>
    <cellStyle name="Обычный 8 3 3 8 2" xfId="7106" xr:uid="{00000000-0005-0000-0000-0000A11D0000}"/>
    <cellStyle name="Обычный 8 3 3 9" xfId="6133" xr:uid="{00000000-0005-0000-0000-0000A21D0000}"/>
    <cellStyle name="Обычный 8 3 4" xfId="2726" xr:uid="{00000000-0005-0000-0000-0000A31D0000}"/>
    <cellStyle name="Обычный 8 3 4 2" xfId="2915" xr:uid="{00000000-0005-0000-0000-0000A41D0000}"/>
    <cellStyle name="Обычный 8 3 4 2 2" xfId="3181" xr:uid="{00000000-0005-0000-0000-0000A51D0000}"/>
    <cellStyle name="Обычный 8 3 4 2 2 2" xfId="3478" xr:uid="{00000000-0005-0000-0000-0000A61D0000}"/>
    <cellStyle name="Обычный 8 3 4 2 2 2 2" xfId="4020" xr:uid="{00000000-0005-0000-0000-0000A71D0000}"/>
    <cellStyle name="Обычный 8 3 4 2 2 2 2 2" xfId="5036" xr:uid="{00000000-0005-0000-0000-0000A81D0000}"/>
    <cellStyle name="Обычный 8 3 4 2 2 2 2 2 2" xfId="8020" xr:uid="{00000000-0005-0000-0000-0000A91D0000}"/>
    <cellStyle name="Обычный 8 3 4 2 2 2 2 3" xfId="7047" xr:uid="{00000000-0005-0000-0000-0000AA1D0000}"/>
    <cellStyle name="Обычный 8 3 4 2 2 2 3" xfId="4550" xr:uid="{00000000-0005-0000-0000-0000AB1D0000}"/>
    <cellStyle name="Обычный 8 3 4 2 2 2 3 2" xfId="7534" xr:uid="{00000000-0005-0000-0000-0000AC1D0000}"/>
    <cellStyle name="Обычный 8 3 4 2 2 2 4" xfId="6561" xr:uid="{00000000-0005-0000-0000-0000AD1D0000}"/>
    <cellStyle name="Обычный 8 3 4 2 2 3" xfId="3777" xr:uid="{00000000-0005-0000-0000-0000AE1D0000}"/>
    <cellStyle name="Обычный 8 3 4 2 2 3 2" xfId="4793" xr:uid="{00000000-0005-0000-0000-0000AF1D0000}"/>
    <cellStyle name="Обычный 8 3 4 2 2 3 2 2" xfId="7777" xr:uid="{00000000-0005-0000-0000-0000B01D0000}"/>
    <cellStyle name="Обычный 8 3 4 2 2 3 3" xfId="6804" xr:uid="{00000000-0005-0000-0000-0000B11D0000}"/>
    <cellStyle name="Обычный 8 3 4 2 2 4" xfId="4307" xr:uid="{00000000-0005-0000-0000-0000B21D0000}"/>
    <cellStyle name="Обычный 8 3 4 2 2 4 2" xfId="7291" xr:uid="{00000000-0005-0000-0000-0000B31D0000}"/>
    <cellStyle name="Обычный 8 3 4 2 2 5" xfId="6318" xr:uid="{00000000-0005-0000-0000-0000B41D0000}"/>
    <cellStyle name="Обычный 8 3 4 2 3" xfId="3370" xr:uid="{00000000-0005-0000-0000-0000B51D0000}"/>
    <cellStyle name="Обычный 8 3 4 2 3 2" xfId="3912" xr:uid="{00000000-0005-0000-0000-0000B61D0000}"/>
    <cellStyle name="Обычный 8 3 4 2 3 2 2" xfId="4928" xr:uid="{00000000-0005-0000-0000-0000B71D0000}"/>
    <cellStyle name="Обычный 8 3 4 2 3 2 2 2" xfId="7912" xr:uid="{00000000-0005-0000-0000-0000B81D0000}"/>
    <cellStyle name="Обычный 8 3 4 2 3 2 3" xfId="6939" xr:uid="{00000000-0005-0000-0000-0000B91D0000}"/>
    <cellStyle name="Обычный 8 3 4 2 3 3" xfId="4442" xr:uid="{00000000-0005-0000-0000-0000BA1D0000}"/>
    <cellStyle name="Обычный 8 3 4 2 3 3 2" xfId="7426" xr:uid="{00000000-0005-0000-0000-0000BB1D0000}"/>
    <cellStyle name="Обычный 8 3 4 2 3 4" xfId="6453" xr:uid="{00000000-0005-0000-0000-0000BC1D0000}"/>
    <cellStyle name="Обычный 8 3 4 2 4" xfId="3669" xr:uid="{00000000-0005-0000-0000-0000BD1D0000}"/>
    <cellStyle name="Обычный 8 3 4 2 4 2" xfId="4685" xr:uid="{00000000-0005-0000-0000-0000BE1D0000}"/>
    <cellStyle name="Обычный 8 3 4 2 4 2 2" xfId="7669" xr:uid="{00000000-0005-0000-0000-0000BF1D0000}"/>
    <cellStyle name="Обычный 8 3 4 2 4 3" xfId="6696" xr:uid="{00000000-0005-0000-0000-0000C01D0000}"/>
    <cellStyle name="Обычный 8 3 4 2 5" xfId="4199" xr:uid="{00000000-0005-0000-0000-0000C11D0000}"/>
    <cellStyle name="Обычный 8 3 4 2 5 2" xfId="7183" xr:uid="{00000000-0005-0000-0000-0000C21D0000}"/>
    <cellStyle name="Обычный 8 3 4 2 6" xfId="6210" xr:uid="{00000000-0005-0000-0000-0000C31D0000}"/>
    <cellStyle name="Обычный 8 3 4 3" xfId="3127" xr:uid="{00000000-0005-0000-0000-0000C41D0000}"/>
    <cellStyle name="Обычный 8 3 4 3 2" xfId="3424" xr:uid="{00000000-0005-0000-0000-0000C51D0000}"/>
    <cellStyle name="Обычный 8 3 4 3 2 2" xfId="3966" xr:uid="{00000000-0005-0000-0000-0000C61D0000}"/>
    <cellStyle name="Обычный 8 3 4 3 2 2 2" xfId="4982" xr:uid="{00000000-0005-0000-0000-0000C71D0000}"/>
    <cellStyle name="Обычный 8 3 4 3 2 2 2 2" xfId="7966" xr:uid="{00000000-0005-0000-0000-0000C81D0000}"/>
    <cellStyle name="Обычный 8 3 4 3 2 2 3" xfId="6993" xr:uid="{00000000-0005-0000-0000-0000C91D0000}"/>
    <cellStyle name="Обычный 8 3 4 3 2 3" xfId="4496" xr:uid="{00000000-0005-0000-0000-0000CA1D0000}"/>
    <cellStyle name="Обычный 8 3 4 3 2 3 2" xfId="7480" xr:uid="{00000000-0005-0000-0000-0000CB1D0000}"/>
    <cellStyle name="Обычный 8 3 4 3 2 4" xfId="6507" xr:uid="{00000000-0005-0000-0000-0000CC1D0000}"/>
    <cellStyle name="Обычный 8 3 4 3 3" xfId="3723" xr:uid="{00000000-0005-0000-0000-0000CD1D0000}"/>
    <cellStyle name="Обычный 8 3 4 3 3 2" xfId="4739" xr:uid="{00000000-0005-0000-0000-0000CE1D0000}"/>
    <cellStyle name="Обычный 8 3 4 3 3 2 2" xfId="7723" xr:uid="{00000000-0005-0000-0000-0000CF1D0000}"/>
    <cellStyle name="Обычный 8 3 4 3 3 3" xfId="6750" xr:uid="{00000000-0005-0000-0000-0000D01D0000}"/>
    <cellStyle name="Обычный 8 3 4 3 4" xfId="4253" xr:uid="{00000000-0005-0000-0000-0000D11D0000}"/>
    <cellStyle name="Обычный 8 3 4 3 4 2" xfId="7237" xr:uid="{00000000-0005-0000-0000-0000D21D0000}"/>
    <cellStyle name="Обычный 8 3 4 3 5" xfId="6264" xr:uid="{00000000-0005-0000-0000-0000D31D0000}"/>
    <cellStyle name="Обычный 8 3 4 4" xfId="3316" xr:uid="{00000000-0005-0000-0000-0000D41D0000}"/>
    <cellStyle name="Обычный 8 3 4 4 2" xfId="3858" xr:uid="{00000000-0005-0000-0000-0000D51D0000}"/>
    <cellStyle name="Обычный 8 3 4 4 2 2" xfId="4874" xr:uid="{00000000-0005-0000-0000-0000D61D0000}"/>
    <cellStyle name="Обычный 8 3 4 4 2 2 2" xfId="7858" xr:uid="{00000000-0005-0000-0000-0000D71D0000}"/>
    <cellStyle name="Обычный 8 3 4 4 2 3" xfId="6885" xr:uid="{00000000-0005-0000-0000-0000D81D0000}"/>
    <cellStyle name="Обычный 8 3 4 4 3" xfId="4388" xr:uid="{00000000-0005-0000-0000-0000D91D0000}"/>
    <cellStyle name="Обычный 8 3 4 4 3 2" xfId="7372" xr:uid="{00000000-0005-0000-0000-0000DA1D0000}"/>
    <cellStyle name="Обычный 8 3 4 4 4" xfId="6399" xr:uid="{00000000-0005-0000-0000-0000DB1D0000}"/>
    <cellStyle name="Обычный 8 3 4 5" xfId="3615" xr:uid="{00000000-0005-0000-0000-0000DC1D0000}"/>
    <cellStyle name="Обычный 8 3 4 5 2" xfId="4631" xr:uid="{00000000-0005-0000-0000-0000DD1D0000}"/>
    <cellStyle name="Обычный 8 3 4 5 2 2" xfId="7615" xr:uid="{00000000-0005-0000-0000-0000DE1D0000}"/>
    <cellStyle name="Обычный 8 3 4 5 3" xfId="6642" xr:uid="{00000000-0005-0000-0000-0000DF1D0000}"/>
    <cellStyle name="Обычный 8 3 4 6" xfId="4145" xr:uid="{00000000-0005-0000-0000-0000E01D0000}"/>
    <cellStyle name="Обычный 8 3 4 6 2" xfId="7129" xr:uid="{00000000-0005-0000-0000-0000E11D0000}"/>
    <cellStyle name="Обычный 8 3 4 7" xfId="6156" xr:uid="{00000000-0005-0000-0000-0000E21D0000}"/>
    <cellStyle name="Обычный 8 3 5" xfId="2851" xr:uid="{00000000-0005-0000-0000-0000E31D0000}"/>
    <cellStyle name="Обычный 8 3 5 2" xfId="3138" xr:uid="{00000000-0005-0000-0000-0000E41D0000}"/>
    <cellStyle name="Обычный 8 3 5 2 2" xfId="3435" xr:uid="{00000000-0005-0000-0000-0000E51D0000}"/>
    <cellStyle name="Обычный 8 3 5 2 2 2" xfId="3977" xr:uid="{00000000-0005-0000-0000-0000E61D0000}"/>
    <cellStyle name="Обычный 8 3 5 2 2 2 2" xfId="4993" xr:uid="{00000000-0005-0000-0000-0000E71D0000}"/>
    <cellStyle name="Обычный 8 3 5 2 2 2 2 2" xfId="7977" xr:uid="{00000000-0005-0000-0000-0000E81D0000}"/>
    <cellStyle name="Обычный 8 3 5 2 2 2 3" xfId="7004" xr:uid="{00000000-0005-0000-0000-0000E91D0000}"/>
    <cellStyle name="Обычный 8 3 5 2 2 3" xfId="4507" xr:uid="{00000000-0005-0000-0000-0000EA1D0000}"/>
    <cellStyle name="Обычный 8 3 5 2 2 3 2" xfId="7491" xr:uid="{00000000-0005-0000-0000-0000EB1D0000}"/>
    <cellStyle name="Обычный 8 3 5 2 2 4" xfId="6518" xr:uid="{00000000-0005-0000-0000-0000EC1D0000}"/>
    <cellStyle name="Обычный 8 3 5 2 3" xfId="3734" xr:uid="{00000000-0005-0000-0000-0000ED1D0000}"/>
    <cellStyle name="Обычный 8 3 5 2 3 2" xfId="4750" xr:uid="{00000000-0005-0000-0000-0000EE1D0000}"/>
    <cellStyle name="Обычный 8 3 5 2 3 2 2" xfId="7734" xr:uid="{00000000-0005-0000-0000-0000EF1D0000}"/>
    <cellStyle name="Обычный 8 3 5 2 3 3" xfId="6761" xr:uid="{00000000-0005-0000-0000-0000F01D0000}"/>
    <cellStyle name="Обычный 8 3 5 2 4" xfId="4264" xr:uid="{00000000-0005-0000-0000-0000F11D0000}"/>
    <cellStyle name="Обычный 8 3 5 2 4 2" xfId="7248" xr:uid="{00000000-0005-0000-0000-0000F21D0000}"/>
    <cellStyle name="Обычный 8 3 5 2 5" xfId="6275" xr:uid="{00000000-0005-0000-0000-0000F31D0000}"/>
    <cellStyle name="Обычный 8 3 5 3" xfId="3327" xr:uid="{00000000-0005-0000-0000-0000F41D0000}"/>
    <cellStyle name="Обычный 8 3 5 3 2" xfId="3869" xr:uid="{00000000-0005-0000-0000-0000F51D0000}"/>
    <cellStyle name="Обычный 8 3 5 3 2 2" xfId="4885" xr:uid="{00000000-0005-0000-0000-0000F61D0000}"/>
    <cellStyle name="Обычный 8 3 5 3 2 2 2" xfId="7869" xr:uid="{00000000-0005-0000-0000-0000F71D0000}"/>
    <cellStyle name="Обычный 8 3 5 3 2 3" xfId="6896" xr:uid="{00000000-0005-0000-0000-0000F81D0000}"/>
    <cellStyle name="Обычный 8 3 5 3 3" xfId="4399" xr:uid="{00000000-0005-0000-0000-0000F91D0000}"/>
    <cellStyle name="Обычный 8 3 5 3 3 2" xfId="7383" xr:uid="{00000000-0005-0000-0000-0000FA1D0000}"/>
    <cellStyle name="Обычный 8 3 5 3 4" xfId="6410" xr:uid="{00000000-0005-0000-0000-0000FB1D0000}"/>
    <cellStyle name="Обычный 8 3 5 4" xfId="3626" xr:uid="{00000000-0005-0000-0000-0000FC1D0000}"/>
    <cellStyle name="Обычный 8 3 5 4 2" xfId="4642" xr:uid="{00000000-0005-0000-0000-0000FD1D0000}"/>
    <cellStyle name="Обычный 8 3 5 4 2 2" xfId="7626" xr:uid="{00000000-0005-0000-0000-0000FE1D0000}"/>
    <cellStyle name="Обычный 8 3 5 4 3" xfId="6653" xr:uid="{00000000-0005-0000-0000-0000FF1D0000}"/>
    <cellStyle name="Обычный 8 3 5 5" xfId="4156" xr:uid="{00000000-0005-0000-0000-0000001E0000}"/>
    <cellStyle name="Обычный 8 3 5 5 2" xfId="7140" xr:uid="{00000000-0005-0000-0000-0000011E0000}"/>
    <cellStyle name="Обычный 8 3 5 6" xfId="6167" xr:uid="{00000000-0005-0000-0000-0000021E0000}"/>
    <cellStyle name="Обычный 8 3 6" xfId="3084" xr:uid="{00000000-0005-0000-0000-0000031E0000}"/>
    <cellStyle name="Обычный 8 3 6 2" xfId="3381" xr:uid="{00000000-0005-0000-0000-0000041E0000}"/>
    <cellStyle name="Обычный 8 3 6 2 2" xfId="3923" xr:uid="{00000000-0005-0000-0000-0000051E0000}"/>
    <cellStyle name="Обычный 8 3 6 2 2 2" xfId="4939" xr:uid="{00000000-0005-0000-0000-0000061E0000}"/>
    <cellStyle name="Обычный 8 3 6 2 2 2 2" xfId="7923" xr:uid="{00000000-0005-0000-0000-0000071E0000}"/>
    <cellStyle name="Обычный 8 3 6 2 2 3" xfId="6950" xr:uid="{00000000-0005-0000-0000-0000081E0000}"/>
    <cellStyle name="Обычный 8 3 6 2 3" xfId="4453" xr:uid="{00000000-0005-0000-0000-0000091E0000}"/>
    <cellStyle name="Обычный 8 3 6 2 3 2" xfId="7437" xr:uid="{00000000-0005-0000-0000-00000A1E0000}"/>
    <cellStyle name="Обычный 8 3 6 2 4" xfId="6464" xr:uid="{00000000-0005-0000-0000-00000B1E0000}"/>
    <cellStyle name="Обычный 8 3 6 3" xfId="3680" xr:uid="{00000000-0005-0000-0000-00000C1E0000}"/>
    <cellStyle name="Обычный 8 3 6 3 2" xfId="4696" xr:uid="{00000000-0005-0000-0000-00000D1E0000}"/>
    <cellStyle name="Обычный 8 3 6 3 2 2" xfId="7680" xr:uid="{00000000-0005-0000-0000-00000E1E0000}"/>
    <cellStyle name="Обычный 8 3 6 3 3" xfId="6707" xr:uid="{00000000-0005-0000-0000-00000F1E0000}"/>
    <cellStyle name="Обычный 8 3 6 4" xfId="4210" xr:uid="{00000000-0005-0000-0000-0000101E0000}"/>
    <cellStyle name="Обычный 8 3 6 4 2" xfId="7194" xr:uid="{00000000-0005-0000-0000-0000111E0000}"/>
    <cellStyle name="Обычный 8 3 6 5" xfId="6221" xr:uid="{00000000-0005-0000-0000-0000121E0000}"/>
    <cellStyle name="Обычный 8 3 7" xfId="3226" xr:uid="{00000000-0005-0000-0000-0000131E0000}"/>
    <cellStyle name="Обычный 8 3 7 2" xfId="3505" xr:uid="{00000000-0005-0000-0000-0000141E0000}"/>
    <cellStyle name="Обычный 8 3 7 2 2" xfId="4047" xr:uid="{00000000-0005-0000-0000-0000151E0000}"/>
    <cellStyle name="Обычный 8 3 7 2 2 2" xfId="5063" xr:uid="{00000000-0005-0000-0000-0000161E0000}"/>
    <cellStyle name="Обычный 8 3 7 2 2 2 2" xfId="8047" xr:uid="{00000000-0005-0000-0000-0000171E0000}"/>
    <cellStyle name="Обычный 8 3 7 2 2 3" xfId="7074" xr:uid="{00000000-0005-0000-0000-0000181E0000}"/>
    <cellStyle name="Обычный 8 3 7 2 3" xfId="4577" xr:uid="{00000000-0005-0000-0000-0000191E0000}"/>
    <cellStyle name="Обычный 8 3 7 2 3 2" xfId="7561" xr:uid="{00000000-0005-0000-0000-00001A1E0000}"/>
    <cellStyle name="Обычный 8 3 7 2 4" xfId="6588" xr:uid="{00000000-0005-0000-0000-00001B1E0000}"/>
    <cellStyle name="Обычный 8 3 7 3" xfId="3804" xr:uid="{00000000-0005-0000-0000-00001C1E0000}"/>
    <cellStyle name="Обычный 8 3 7 3 2" xfId="4820" xr:uid="{00000000-0005-0000-0000-00001D1E0000}"/>
    <cellStyle name="Обычный 8 3 7 3 2 2" xfId="7804" xr:uid="{00000000-0005-0000-0000-00001E1E0000}"/>
    <cellStyle name="Обычный 8 3 7 3 3" xfId="6831" xr:uid="{00000000-0005-0000-0000-00001F1E0000}"/>
    <cellStyle name="Обычный 8 3 7 4" xfId="4334" xr:uid="{00000000-0005-0000-0000-0000201E0000}"/>
    <cellStyle name="Обычный 8 3 7 4 2" xfId="7318" xr:uid="{00000000-0005-0000-0000-0000211E0000}"/>
    <cellStyle name="Обычный 8 3 7 5" xfId="6345" xr:uid="{00000000-0005-0000-0000-0000221E0000}"/>
    <cellStyle name="Обычный 8 3 8" xfId="3273" xr:uid="{00000000-0005-0000-0000-0000231E0000}"/>
    <cellStyle name="Обычный 8 3 8 2" xfId="3815" xr:uid="{00000000-0005-0000-0000-0000241E0000}"/>
    <cellStyle name="Обычный 8 3 8 2 2" xfId="4831" xr:uid="{00000000-0005-0000-0000-0000251E0000}"/>
    <cellStyle name="Обычный 8 3 8 2 2 2" xfId="7815" xr:uid="{00000000-0005-0000-0000-0000261E0000}"/>
    <cellStyle name="Обычный 8 3 8 2 3" xfId="6842" xr:uid="{00000000-0005-0000-0000-0000271E0000}"/>
    <cellStyle name="Обычный 8 3 8 3" xfId="4345" xr:uid="{00000000-0005-0000-0000-0000281E0000}"/>
    <cellStyle name="Обычный 8 3 8 3 2" xfId="7329" xr:uid="{00000000-0005-0000-0000-0000291E0000}"/>
    <cellStyle name="Обычный 8 3 8 4" xfId="6356" xr:uid="{00000000-0005-0000-0000-00002A1E0000}"/>
    <cellStyle name="Обычный 8 3 9" xfId="3572" xr:uid="{00000000-0005-0000-0000-00002B1E0000}"/>
    <cellStyle name="Обычный 8 3 9 2" xfId="4588" xr:uid="{00000000-0005-0000-0000-00002C1E0000}"/>
    <cellStyle name="Обычный 8 3 9 2 2" xfId="7572" xr:uid="{00000000-0005-0000-0000-00002D1E0000}"/>
    <cellStyle name="Обычный 8 3 9 3" xfId="6599" xr:uid="{00000000-0005-0000-0000-00002E1E0000}"/>
    <cellStyle name="Обычный 8 4" xfId="1359" xr:uid="{00000000-0005-0000-0000-00002F1E0000}"/>
    <cellStyle name="Обычный 8 4 2" xfId="1551" xr:uid="{00000000-0005-0000-0000-0000301E0000}"/>
    <cellStyle name="Обычный 8 4 2 10" xfId="6099" xr:uid="{00000000-0005-0000-0000-0000311E0000}"/>
    <cellStyle name="Обычный 8 4 2 2" xfId="2730" xr:uid="{00000000-0005-0000-0000-0000321E0000}"/>
    <cellStyle name="Обычный 8 4 2 2 2" xfId="2919" xr:uid="{00000000-0005-0000-0000-0000331E0000}"/>
    <cellStyle name="Обычный 8 4 2 2 2 2" xfId="3185" xr:uid="{00000000-0005-0000-0000-0000341E0000}"/>
    <cellStyle name="Обычный 8 4 2 2 2 2 2" xfId="3482" xr:uid="{00000000-0005-0000-0000-0000351E0000}"/>
    <cellStyle name="Обычный 8 4 2 2 2 2 2 2" xfId="4024" xr:uid="{00000000-0005-0000-0000-0000361E0000}"/>
    <cellStyle name="Обычный 8 4 2 2 2 2 2 2 2" xfId="5040" xr:uid="{00000000-0005-0000-0000-0000371E0000}"/>
    <cellStyle name="Обычный 8 4 2 2 2 2 2 2 2 2" xfId="8024" xr:uid="{00000000-0005-0000-0000-0000381E0000}"/>
    <cellStyle name="Обычный 8 4 2 2 2 2 2 2 3" xfId="7051" xr:uid="{00000000-0005-0000-0000-0000391E0000}"/>
    <cellStyle name="Обычный 8 4 2 2 2 2 2 3" xfId="4554" xr:uid="{00000000-0005-0000-0000-00003A1E0000}"/>
    <cellStyle name="Обычный 8 4 2 2 2 2 2 3 2" xfId="7538" xr:uid="{00000000-0005-0000-0000-00003B1E0000}"/>
    <cellStyle name="Обычный 8 4 2 2 2 2 2 4" xfId="6565" xr:uid="{00000000-0005-0000-0000-00003C1E0000}"/>
    <cellStyle name="Обычный 8 4 2 2 2 2 3" xfId="3781" xr:uid="{00000000-0005-0000-0000-00003D1E0000}"/>
    <cellStyle name="Обычный 8 4 2 2 2 2 3 2" xfId="4797" xr:uid="{00000000-0005-0000-0000-00003E1E0000}"/>
    <cellStyle name="Обычный 8 4 2 2 2 2 3 2 2" xfId="7781" xr:uid="{00000000-0005-0000-0000-00003F1E0000}"/>
    <cellStyle name="Обычный 8 4 2 2 2 2 3 3" xfId="6808" xr:uid="{00000000-0005-0000-0000-0000401E0000}"/>
    <cellStyle name="Обычный 8 4 2 2 2 2 4" xfId="4311" xr:uid="{00000000-0005-0000-0000-0000411E0000}"/>
    <cellStyle name="Обычный 8 4 2 2 2 2 4 2" xfId="7295" xr:uid="{00000000-0005-0000-0000-0000421E0000}"/>
    <cellStyle name="Обычный 8 4 2 2 2 2 5" xfId="6322" xr:uid="{00000000-0005-0000-0000-0000431E0000}"/>
    <cellStyle name="Обычный 8 4 2 2 2 3" xfId="3374" xr:uid="{00000000-0005-0000-0000-0000441E0000}"/>
    <cellStyle name="Обычный 8 4 2 2 2 3 2" xfId="3916" xr:uid="{00000000-0005-0000-0000-0000451E0000}"/>
    <cellStyle name="Обычный 8 4 2 2 2 3 2 2" xfId="4932" xr:uid="{00000000-0005-0000-0000-0000461E0000}"/>
    <cellStyle name="Обычный 8 4 2 2 2 3 2 2 2" xfId="7916" xr:uid="{00000000-0005-0000-0000-0000471E0000}"/>
    <cellStyle name="Обычный 8 4 2 2 2 3 2 3" xfId="6943" xr:uid="{00000000-0005-0000-0000-0000481E0000}"/>
    <cellStyle name="Обычный 8 4 2 2 2 3 3" xfId="4446" xr:uid="{00000000-0005-0000-0000-0000491E0000}"/>
    <cellStyle name="Обычный 8 4 2 2 2 3 3 2" xfId="7430" xr:uid="{00000000-0005-0000-0000-00004A1E0000}"/>
    <cellStyle name="Обычный 8 4 2 2 2 3 4" xfId="6457" xr:uid="{00000000-0005-0000-0000-00004B1E0000}"/>
    <cellStyle name="Обычный 8 4 2 2 2 4" xfId="3673" xr:uid="{00000000-0005-0000-0000-00004C1E0000}"/>
    <cellStyle name="Обычный 8 4 2 2 2 4 2" xfId="4689" xr:uid="{00000000-0005-0000-0000-00004D1E0000}"/>
    <cellStyle name="Обычный 8 4 2 2 2 4 2 2" xfId="7673" xr:uid="{00000000-0005-0000-0000-00004E1E0000}"/>
    <cellStyle name="Обычный 8 4 2 2 2 4 3" xfId="6700" xr:uid="{00000000-0005-0000-0000-00004F1E0000}"/>
    <cellStyle name="Обычный 8 4 2 2 2 5" xfId="4203" xr:uid="{00000000-0005-0000-0000-0000501E0000}"/>
    <cellStyle name="Обычный 8 4 2 2 2 5 2" xfId="7187" xr:uid="{00000000-0005-0000-0000-0000511E0000}"/>
    <cellStyle name="Обычный 8 4 2 2 2 6" xfId="6214" xr:uid="{00000000-0005-0000-0000-0000521E0000}"/>
    <cellStyle name="Обычный 8 4 2 2 3" xfId="3131" xr:uid="{00000000-0005-0000-0000-0000531E0000}"/>
    <cellStyle name="Обычный 8 4 2 2 3 2" xfId="3428" xr:uid="{00000000-0005-0000-0000-0000541E0000}"/>
    <cellStyle name="Обычный 8 4 2 2 3 2 2" xfId="3970" xr:uid="{00000000-0005-0000-0000-0000551E0000}"/>
    <cellStyle name="Обычный 8 4 2 2 3 2 2 2" xfId="4986" xr:uid="{00000000-0005-0000-0000-0000561E0000}"/>
    <cellStyle name="Обычный 8 4 2 2 3 2 2 2 2" xfId="7970" xr:uid="{00000000-0005-0000-0000-0000571E0000}"/>
    <cellStyle name="Обычный 8 4 2 2 3 2 2 3" xfId="6997" xr:uid="{00000000-0005-0000-0000-0000581E0000}"/>
    <cellStyle name="Обычный 8 4 2 2 3 2 3" xfId="4500" xr:uid="{00000000-0005-0000-0000-0000591E0000}"/>
    <cellStyle name="Обычный 8 4 2 2 3 2 3 2" xfId="7484" xr:uid="{00000000-0005-0000-0000-00005A1E0000}"/>
    <cellStyle name="Обычный 8 4 2 2 3 2 4" xfId="6511" xr:uid="{00000000-0005-0000-0000-00005B1E0000}"/>
    <cellStyle name="Обычный 8 4 2 2 3 3" xfId="3727" xr:uid="{00000000-0005-0000-0000-00005C1E0000}"/>
    <cellStyle name="Обычный 8 4 2 2 3 3 2" xfId="4743" xr:uid="{00000000-0005-0000-0000-00005D1E0000}"/>
    <cellStyle name="Обычный 8 4 2 2 3 3 2 2" xfId="7727" xr:uid="{00000000-0005-0000-0000-00005E1E0000}"/>
    <cellStyle name="Обычный 8 4 2 2 3 3 3" xfId="6754" xr:uid="{00000000-0005-0000-0000-00005F1E0000}"/>
    <cellStyle name="Обычный 8 4 2 2 3 4" xfId="4257" xr:uid="{00000000-0005-0000-0000-0000601E0000}"/>
    <cellStyle name="Обычный 8 4 2 2 3 4 2" xfId="7241" xr:uid="{00000000-0005-0000-0000-0000611E0000}"/>
    <cellStyle name="Обычный 8 4 2 2 3 5" xfId="6268" xr:uid="{00000000-0005-0000-0000-0000621E0000}"/>
    <cellStyle name="Обычный 8 4 2 2 4" xfId="3320" xr:uid="{00000000-0005-0000-0000-0000631E0000}"/>
    <cellStyle name="Обычный 8 4 2 2 4 2" xfId="3862" xr:uid="{00000000-0005-0000-0000-0000641E0000}"/>
    <cellStyle name="Обычный 8 4 2 2 4 2 2" xfId="4878" xr:uid="{00000000-0005-0000-0000-0000651E0000}"/>
    <cellStyle name="Обычный 8 4 2 2 4 2 2 2" xfId="7862" xr:uid="{00000000-0005-0000-0000-0000661E0000}"/>
    <cellStyle name="Обычный 8 4 2 2 4 2 3" xfId="6889" xr:uid="{00000000-0005-0000-0000-0000671E0000}"/>
    <cellStyle name="Обычный 8 4 2 2 4 3" xfId="4392" xr:uid="{00000000-0005-0000-0000-0000681E0000}"/>
    <cellStyle name="Обычный 8 4 2 2 4 3 2" xfId="7376" xr:uid="{00000000-0005-0000-0000-0000691E0000}"/>
    <cellStyle name="Обычный 8 4 2 2 4 4" xfId="6403" xr:uid="{00000000-0005-0000-0000-00006A1E0000}"/>
    <cellStyle name="Обычный 8 4 2 2 5" xfId="3619" xr:uid="{00000000-0005-0000-0000-00006B1E0000}"/>
    <cellStyle name="Обычный 8 4 2 2 5 2" xfId="4635" xr:uid="{00000000-0005-0000-0000-00006C1E0000}"/>
    <cellStyle name="Обычный 8 4 2 2 5 2 2" xfId="7619" xr:uid="{00000000-0005-0000-0000-00006D1E0000}"/>
    <cellStyle name="Обычный 8 4 2 2 5 3" xfId="6646" xr:uid="{00000000-0005-0000-0000-00006E1E0000}"/>
    <cellStyle name="Обычный 8 4 2 2 6" xfId="4149" xr:uid="{00000000-0005-0000-0000-00006F1E0000}"/>
    <cellStyle name="Обычный 8 4 2 2 6 2" xfId="7133" xr:uid="{00000000-0005-0000-0000-0000701E0000}"/>
    <cellStyle name="Обычный 8 4 2 2 7" xfId="6160" xr:uid="{00000000-0005-0000-0000-0000711E0000}"/>
    <cellStyle name="Обычный 8 4 2 3" xfId="2877" xr:uid="{00000000-0005-0000-0000-0000721E0000}"/>
    <cellStyle name="Обычный 8 4 2 3 2" xfId="3150" xr:uid="{00000000-0005-0000-0000-0000731E0000}"/>
    <cellStyle name="Обычный 8 4 2 3 2 2" xfId="3447" xr:uid="{00000000-0005-0000-0000-0000741E0000}"/>
    <cellStyle name="Обычный 8 4 2 3 2 2 2" xfId="3989" xr:uid="{00000000-0005-0000-0000-0000751E0000}"/>
    <cellStyle name="Обычный 8 4 2 3 2 2 2 2" xfId="5005" xr:uid="{00000000-0005-0000-0000-0000761E0000}"/>
    <cellStyle name="Обычный 8 4 2 3 2 2 2 2 2" xfId="7989" xr:uid="{00000000-0005-0000-0000-0000771E0000}"/>
    <cellStyle name="Обычный 8 4 2 3 2 2 2 3" xfId="7016" xr:uid="{00000000-0005-0000-0000-0000781E0000}"/>
    <cellStyle name="Обычный 8 4 2 3 2 2 3" xfId="4519" xr:uid="{00000000-0005-0000-0000-0000791E0000}"/>
    <cellStyle name="Обычный 8 4 2 3 2 2 3 2" xfId="7503" xr:uid="{00000000-0005-0000-0000-00007A1E0000}"/>
    <cellStyle name="Обычный 8 4 2 3 2 2 4" xfId="6530" xr:uid="{00000000-0005-0000-0000-00007B1E0000}"/>
    <cellStyle name="Обычный 8 4 2 3 2 3" xfId="3746" xr:uid="{00000000-0005-0000-0000-00007C1E0000}"/>
    <cellStyle name="Обычный 8 4 2 3 2 3 2" xfId="4762" xr:uid="{00000000-0005-0000-0000-00007D1E0000}"/>
    <cellStyle name="Обычный 8 4 2 3 2 3 2 2" xfId="7746" xr:uid="{00000000-0005-0000-0000-00007E1E0000}"/>
    <cellStyle name="Обычный 8 4 2 3 2 3 3" xfId="6773" xr:uid="{00000000-0005-0000-0000-00007F1E0000}"/>
    <cellStyle name="Обычный 8 4 2 3 2 4" xfId="4276" xr:uid="{00000000-0005-0000-0000-0000801E0000}"/>
    <cellStyle name="Обычный 8 4 2 3 2 4 2" xfId="7260" xr:uid="{00000000-0005-0000-0000-0000811E0000}"/>
    <cellStyle name="Обычный 8 4 2 3 2 5" xfId="6287" xr:uid="{00000000-0005-0000-0000-0000821E0000}"/>
    <cellStyle name="Обычный 8 4 2 3 3" xfId="3339" xr:uid="{00000000-0005-0000-0000-0000831E0000}"/>
    <cellStyle name="Обычный 8 4 2 3 3 2" xfId="3881" xr:uid="{00000000-0005-0000-0000-0000841E0000}"/>
    <cellStyle name="Обычный 8 4 2 3 3 2 2" xfId="4897" xr:uid="{00000000-0005-0000-0000-0000851E0000}"/>
    <cellStyle name="Обычный 8 4 2 3 3 2 2 2" xfId="7881" xr:uid="{00000000-0005-0000-0000-0000861E0000}"/>
    <cellStyle name="Обычный 8 4 2 3 3 2 3" xfId="6908" xr:uid="{00000000-0005-0000-0000-0000871E0000}"/>
    <cellStyle name="Обычный 8 4 2 3 3 3" xfId="4411" xr:uid="{00000000-0005-0000-0000-0000881E0000}"/>
    <cellStyle name="Обычный 8 4 2 3 3 3 2" xfId="7395" xr:uid="{00000000-0005-0000-0000-0000891E0000}"/>
    <cellStyle name="Обычный 8 4 2 3 3 4" xfId="6422" xr:uid="{00000000-0005-0000-0000-00008A1E0000}"/>
    <cellStyle name="Обычный 8 4 2 3 4" xfId="3638" xr:uid="{00000000-0005-0000-0000-00008B1E0000}"/>
    <cellStyle name="Обычный 8 4 2 3 4 2" xfId="4654" xr:uid="{00000000-0005-0000-0000-00008C1E0000}"/>
    <cellStyle name="Обычный 8 4 2 3 4 2 2" xfId="7638" xr:uid="{00000000-0005-0000-0000-00008D1E0000}"/>
    <cellStyle name="Обычный 8 4 2 3 4 3" xfId="6665" xr:uid="{00000000-0005-0000-0000-00008E1E0000}"/>
    <cellStyle name="Обычный 8 4 2 3 5" xfId="4168" xr:uid="{00000000-0005-0000-0000-00008F1E0000}"/>
    <cellStyle name="Обычный 8 4 2 3 5 2" xfId="7152" xr:uid="{00000000-0005-0000-0000-0000901E0000}"/>
    <cellStyle name="Обычный 8 4 2 3 6" xfId="6179" xr:uid="{00000000-0005-0000-0000-0000911E0000}"/>
    <cellStyle name="Обычный 8 4 2 4" xfId="3096" xr:uid="{00000000-0005-0000-0000-0000921E0000}"/>
    <cellStyle name="Обычный 8 4 2 4 2" xfId="3393" xr:uid="{00000000-0005-0000-0000-0000931E0000}"/>
    <cellStyle name="Обычный 8 4 2 4 2 2" xfId="3935" xr:uid="{00000000-0005-0000-0000-0000941E0000}"/>
    <cellStyle name="Обычный 8 4 2 4 2 2 2" xfId="4951" xr:uid="{00000000-0005-0000-0000-0000951E0000}"/>
    <cellStyle name="Обычный 8 4 2 4 2 2 2 2" xfId="7935" xr:uid="{00000000-0005-0000-0000-0000961E0000}"/>
    <cellStyle name="Обычный 8 4 2 4 2 2 3" xfId="6962" xr:uid="{00000000-0005-0000-0000-0000971E0000}"/>
    <cellStyle name="Обычный 8 4 2 4 2 3" xfId="4465" xr:uid="{00000000-0005-0000-0000-0000981E0000}"/>
    <cellStyle name="Обычный 8 4 2 4 2 3 2" xfId="7449" xr:uid="{00000000-0005-0000-0000-0000991E0000}"/>
    <cellStyle name="Обычный 8 4 2 4 2 4" xfId="6476" xr:uid="{00000000-0005-0000-0000-00009A1E0000}"/>
    <cellStyle name="Обычный 8 4 2 4 3" xfId="3692" xr:uid="{00000000-0005-0000-0000-00009B1E0000}"/>
    <cellStyle name="Обычный 8 4 2 4 3 2" xfId="4708" xr:uid="{00000000-0005-0000-0000-00009C1E0000}"/>
    <cellStyle name="Обычный 8 4 2 4 3 2 2" xfId="7692" xr:uid="{00000000-0005-0000-0000-00009D1E0000}"/>
    <cellStyle name="Обычный 8 4 2 4 3 3" xfId="6719" xr:uid="{00000000-0005-0000-0000-00009E1E0000}"/>
    <cellStyle name="Обычный 8 4 2 4 4" xfId="4222" xr:uid="{00000000-0005-0000-0000-00009F1E0000}"/>
    <cellStyle name="Обычный 8 4 2 4 4 2" xfId="7206" xr:uid="{00000000-0005-0000-0000-0000A01E0000}"/>
    <cellStyle name="Обычный 8 4 2 4 5" xfId="6233" xr:uid="{00000000-0005-0000-0000-0000A11E0000}"/>
    <cellStyle name="Обычный 8 4 2 5" xfId="3230" xr:uid="{00000000-0005-0000-0000-0000A21E0000}"/>
    <cellStyle name="Обычный 8 4 2 5 2" xfId="3509" xr:uid="{00000000-0005-0000-0000-0000A31E0000}"/>
    <cellStyle name="Обычный 8 4 2 5 2 2" xfId="4051" xr:uid="{00000000-0005-0000-0000-0000A41E0000}"/>
    <cellStyle name="Обычный 8 4 2 5 2 2 2" xfId="5067" xr:uid="{00000000-0005-0000-0000-0000A51E0000}"/>
    <cellStyle name="Обычный 8 4 2 5 2 2 2 2" xfId="8051" xr:uid="{00000000-0005-0000-0000-0000A61E0000}"/>
    <cellStyle name="Обычный 8 4 2 5 2 2 3" xfId="7078" xr:uid="{00000000-0005-0000-0000-0000A71E0000}"/>
    <cellStyle name="Обычный 8 4 2 5 2 3" xfId="4581" xr:uid="{00000000-0005-0000-0000-0000A81E0000}"/>
    <cellStyle name="Обычный 8 4 2 5 2 3 2" xfId="7565" xr:uid="{00000000-0005-0000-0000-0000A91E0000}"/>
    <cellStyle name="Обычный 8 4 2 5 2 4" xfId="6592" xr:uid="{00000000-0005-0000-0000-0000AA1E0000}"/>
    <cellStyle name="Обычный 8 4 2 5 3" xfId="3808" xr:uid="{00000000-0005-0000-0000-0000AB1E0000}"/>
    <cellStyle name="Обычный 8 4 2 5 3 2" xfId="4824" xr:uid="{00000000-0005-0000-0000-0000AC1E0000}"/>
    <cellStyle name="Обычный 8 4 2 5 3 2 2" xfId="7808" xr:uid="{00000000-0005-0000-0000-0000AD1E0000}"/>
    <cellStyle name="Обычный 8 4 2 5 3 3" xfId="6835" xr:uid="{00000000-0005-0000-0000-0000AE1E0000}"/>
    <cellStyle name="Обычный 8 4 2 5 4" xfId="4338" xr:uid="{00000000-0005-0000-0000-0000AF1E0000}"/>
    <cellStyle name="Обычный 8 4 2 5 4 2" xfId="7322" xr:uid="{00000000-0005-0000-0000-0000B01E0000}"/>
    <cellStyle name="Обычный 8 4 2 5 5" xfId="6349" xr:uid="{00000000-0005-0000-0000-0000B11E0000}"/>
    <cellStyle name="Обычный 8 4 2 6" xfId="3285" xr:uid="{00000000-0005-0000-0000-0000B21E0000}"/>
    <cellStyle name="Обычный 8 4 2 6 2" xfId="3827" xr:uid="{00000000-0005-0000-0000-0000B31E0000}"/>
    <cellStyle name="Обычный 8 4 2 6 2 2" xfId="4843" xr:uid="{00000000-0005-0000-0000-0000B41E0000}"/>
    <cellStyle name="Обычный 8 4 2 6 2 2 2" xfId="7827" xr:uid="{00000000-0005-0000-0000-0000B51E0000}"/>
    <cellStyle name="Обычный 8 4 2 6 2 3" xfId="6854" xr:uid="{00000000-0005-0000-0000-0000B61E0000}"/>
    <cellStyle name="Обычный 8 4 2 6 3" xfId="4357" xr:uid="{00000000-0005-0000-0000-0000B71E0000}"/>
    <cellStyle name="Обычный 8 4 2 6 3 2" xfId="7341" xr:uid="{00000000-0005-0000-0000-0000B81E0000}"/>
    <cellStyle name="Обычный 8 4 2 6 4" xfId="6368" xr:uid="{00000000-0005-0000-0000-0000B91E0000}"/>
    <cellStyle name="Обычный 8 4 2 7" xfId="3584" xr:uid="{00000000-0005-0000-0000-0000BA1E0000}"/>
    <cellStyle name="Обычный 8 4 2 7 2" xfId="4600" xr:uid="{00000000-0005-0000-0000-0000BB1E0000}"/>
    <cellStyle name="Обычный 8 4 2 7 2 2" xfId="7584" xr:uid="{00000000-0005-0000-0000-0000BC1E0000}"/>
    <cellStyle name="Обычный 8 4 2 7 3" xfId="6611" xr:uid="{00000000-0005-0000-0000-0000BD1E0000}"/>
    <cellStyle name="Обычный 8 4 2 8" xfId="4114" xr:uid="{00000000-0005-0000-0000-0000BE1E0000}"/>
    <cellStyle name="Обычный 8 4 2 8 2" xfId="7098" xr:uid="{00000000-0005-0000-0000-0000BF1E0000}"/>
    <cellStyle name="Обычный 8 4 2 9" xfId="2347" xr:uid="{00000000-0005-0000-0000-0000C01E0000}"/>
    <cellStyle name="Обычный 8 4 2 9 2" xfId="6125" xr:uid="{00000000-0005-0000-0000-0000C11E0000}"/>
    <cellStyle name="Обычный 8 4 3" xfId="2383" xr:uid="{00000000-0005-0000-0000-0000C21E0000}"/>
    <cellStyle name="Обычный 8 4 3 2" xfId="2731" xr:uid="{00000000-0005-0000-0000-0000C31E0000}"/>
    <cellStyle name="Обычный 8 4 3 2 2" xfId="2920" xr:uid="{00000000-0005-0000-0000-0000C41E0000}"/>
    <cellStyle name="Обычный 8 4 3 2 2 2" xfId="3186" xr:uid="{00000000-0005-0000-0000-0000C51E0000}"/>
    <cellStyle name="Обычный 8 4 3 2 2 2 2" xfId="3483" xr:uid="{00000000-0005-0000-0000-0000C61E0000}"/>
    <cellStyle name="Обычный 8 4 3 2 2 2 2 2" xfId="4025" xr:uid="{00000000-0005-0000-0000-0000C71E0000}"/>
    <cellStyle name="Обычный 8 4 3 2 2 2 2 2 2" xfId="5041" xr:uid="{00000000-0005-0000-0000-0000C81E0000}"/>
    <cellStyle name="Обычный 8 4 3 2 2 2 2 2 2 2" xfId="8025" xr:uid="{00000000-0005-0000-0000-0000C91E0000}"/>
    <cellStyle name="Обычный 8 4 3 2 2 2 2 2 3" xfId="7052" xr:uid="{00000000-0005-0000-0000-0000CA1E0000}"/>
    <cellStyle name="Обычный 8 4 3 2 2 2 2 3" xfId="4555" xr:uid="{00000000-0005-0000-0000-0000CB1E0000}"/>
    <cellStyle name="Обычный 8 4 3 2 2 2 2 3 2" xfId="7539" xr:uid="{00000000-0005-0000-0000-0000CC1E0000}"/>
    <cellStyle name="Обычный 8 4 3 2 2 2 2 4" xfId="6566" xr:uid="{00000000-0005-0000-0000-0000CD1E0000}"/>
    <cellStyle name="Обычный 8 4 3 2 2 2 3" xfId="3782" xr:uid="{00000000-0005-0000-0000-0000CE1E0000}"/>
    <cellStyle name="Обычный 8 4 3 2 2 2 3 2" xfId="4798" xr:uid="{00000000-0005-0000-0000-0000CF1E0000}"/>
    <cellStyle name="Обычный 8 4 3 2 2 2 3 2 2" xfId="7782" xr:uid="{00000000-0005-0000-0000-0000D01E0000}"/>
    <cellStyle name="Обычный 8 4 3 2 2 2 3 3" xfId="6809" xr:uid="{00000000-0005-0000-0000-0000D11E0000}"/>
    <cellStyle name="Обычный 8 4 3 2 2 2 4" xfId="4312" xr:uid="{00000000-0005-0000-0000-0000D21E0000}"/>
    <cellStyle name="Обычный 8 4 3 2 2 2 4 2" xfId="7296" xr:uid="{00000000-0005-0000-0000-0000D31E0000}"/>
    <cellStyle name="Обычный 8 4 3 2 2 2 5" xfId="6323" xr:uid="{00000000-0005-0000-0000-0000D41E0000}"/>
    <cellStyle name="Обычный 8 4 3 2 2 3" xfId="3375" xr:uid="{00000000-0005-0000-0000-0000D51E0000}"/>
    <cellStyle name="Обычный 8 4 3 2 2 3 2" xfId="3917" xr:uid="{00000000-0005-0000-0000-0000D61E0000}"/>
    <cellStyle name="Обычный 8 4 3 2 2 3 2 2" xfId="4933" xr:uid="{00000000-0005-0000-0000-0000D71E0000}"/>
    <cellStyle name="Обычный 8 4 3 2 2 3 2 2 2" xfId="7917" xr:uid="{00000000-0005-0000-0000-0000D81E0000}"/>
    <cellStyle name="Обычный 8 4 3 2 2 3 2 3" xfId="6944" xr:uid="{00000000-0005-0000-0000-0000D91E0000}"/>
    <cellStyle name="Обычный 8 4 3 2 2 3 3" xfId="4447" xr:uid="{00000000-0005-0000-0000-0000DA1E0000}"/>
    <cellStyle name="Обычный 8 4 3 2 2 3 3 2" xfId="7431" xr:uid="{00000000-0005-0000-0000-0000DB1E0000}"/>
    <cellStyle name="Обычный 8 4 3 2 2 3 4" xfId="6458" xr:uid="{00000000-0005-0000-0000-0000DC1E0000}"/>
    <cellStyle name="Обычный 8 4 3 2 2 4" xfId="3674" xr:uid="{00000000-0005-0000-0000-0000DD1E0000}"/>
    <cellStyle name="Обычный 8 4 3 2 2 4 2" xfId="4690" xr:uid="{00000000-0005-0000-0000-0000DE1E0000}"/>
    <cellStyle name="Обычный 8 4 3 2 2 4 2 2" xfId="7674" xr:uid="{00000000-0005-0000-0000-0000DF1E0000}"/>
    <cellStyle name="Обычный 8 4 3 2 2 4 3" xfId="6701" xr:uid="{00000000-0005-0000-0000-0000E01E0000}"/>
    <cellStyle name="Обычный 8 4 3 2 2 5" xfId="4204" xr:uid="{00000000-0005-0000-0000-0000E11E0000}"/>
    <cellStyle name="Обычный 8 4 3 2 2 5 2" xfId="7188" xr:uid="{00000000-0005-0000-0000-0000E21E0000}"/>
    <cellStyle name="Обычный 8 4 3 2 2 6" xfId="6215" xr:uid="{00000000-0005-0000-0000-0000E31E0000}"/>
    <cellStyle name="Обычный 8 4 3 2 3" xfId="3132" xr:uid="{00000000-0005-0000-0000-0000E41E0000}"/>
    <cellStyle name="Обычный 8 4 3 2 3 2" xfId="3429" xr:uid="{00000000-0005-0000-0000-0000E51E0000}"/>
    <cellStyle name="Обычный 8 4 3 2 3 2 2" xfId="3971" xr:uid="{00000000-0005-0000-0000-0000E61E0000}"/>
    <cellStyle name="Обычный 8 4 3 2 3 2 2 2" xfId="4987" xr:uid="{00000000-0005-0000-0000-0000E71E0000}"/>
    <cellStyle name="Обычный 8 4 3 2 3 2 2 2 2" xfId="7971" xr:uid="{00000000-0005-0000-0000-0000E81E0000}"/>
    <cellStyle name="Обычный 8 4 3 2 3 2 2 3" xfId="6998" xr:uid="{00000000-0005-0000-0000-0000E91E0000}"/>
    <cellStyle name="Обычный 8 4 3 2 3 2 3" xfId="4501" xr:uid="{00000000-0005-0000-0000-0000EA1E0000}"/>
    <cellStyle name="Обычный 8 4 3 2 3 2 3 2" xfId="7485" xr:uid="{00000000-0005-0000-0000-0000EB1E0000}"/>
    <cellStyle name="Обычный 8 4 3 2 3 2 4" xfId="6512" xr:uid="{00000000-0005-0000-0000-0000EC1E0000}"/>
    <cellStyle name="Обычный 8 4 3 2 3 3" xfId="3728" xr:uid="{00000000-0005-0000-0000-0000ED1E0000}"/>
    <cellStyle name="Обычный 8 4 3 2 3 3 2" xfId="4744" xr:uid="{00000000-0005-0000-0000-0000EE1E0000}"/>
    <cellStyle name="Обычный 8 4 3 2 3 3 2 2" xfId="7728" xr:uid="{00000000-0005-0000-0000-0000EF1E0000}"/>
    <cellStyle name="Обычный 8 4 3 2 3 3 3" xfId="6755" xr:uid="{00000000-0005-0000-0000-0000F01E0000}"/>
    <cellStyle name="Обычный 8 4 3 2 3 4" xfId="4258" xr:uid="{00000000-0005-0000-0000-0000F11E0000}"/>
    <cellStyle name="Обычный 8 4 3 2 3 4 2" xfId="7242" xr:uid="{00000000-0005-0000-0000-0000F21E0000}"/>
    <cellStyle name="Обычный 8 4 3 2 3 5" xfId="6269" xr:uid="{00000000-0005-0000-0000-0000F31E0000}"/>
    <cellStyle name="Обычный 8 4 3 2 4" xfId="3321" xr:uid="{00000000-0005-0000-0000-0000F41E0000}"/>
    <cellStyle name="Обычный 8 4 3 2 4 2" xfId="3863" xr:uid="{00000000-0005-0000-0000-0000F51E0000}"/>
    <cellStyle name="Обычный 8 4 3 2 4 2 2" xfId="4879" xr:uid="{00000000-0005-0000-0000-0000F61E0000}"/>
    <cellStyle name="Обычный 8 4 3 2 4 2 2 2" xfId="7863" xr:uid="{00000000-0005-0000-0000-0000F71E0000}"/>
    <cellStyle name="Обычный 8 4 3 2 4 2 3" xfId="6890" xr:uid="{00000000-0005-0000-0000-0000F81E0000}"/>
    <cellStyle name="Обычный 8 4 3 2 4 3" xfId="4393" xr:uid="{00000000-0005-0000-0000-0000F91E0000}"/>
    <cellStyle name="Обычный 8 4 3 2 4 3 2" xfId="7377" xr:uid="{00000000-0005-0000-0000-0000FA1E0000}"/>
    <cellStyle name="Обычный 8 4 3 2 4 4" xfId="6404" xr:uid="{00000000-0005-0000-0000-0000FB1E0000}"/>
    <cellStyle name="Обычный 8 4 3 2 5" xfId="3620" xr:uid="{00000000-0005-0000-0000-0000FC1E0000}"/>
    <cellStyle name="Обычный 8 4 3 2 5 2" xfId="4636" xr:uid="{00000000-0005-0000-0000-0000FD1E0000}"/>
    <cellStyle name="Обычный 8 4 3 2 5 2 2" xfId="7620" xr:uid="{00000000-0005-0000-0000-0000FE1E0000}"/>
    <cellStyle name="Обычный 8 4 3 2 5 3" xfId="6647" xr:uid="{00000000-0005-0000-0000-0000FF1E0000}"/>
    <cellStyle name="Обычный 8 4 3 2 6" xfId="4150" xr:uid="{00000000-0005-0000-0000-0000001F0000}"/>
    <cellStyle name="Обычный 8 4 3 2 6 2" xfId="7134" xr:uid="{00000000-0005-0000-0000-0000011F0000}"/>
    <cellStyle name="Обычный 8 4 3 2 7" xfId="6161" xr:uid="{00000000-0005-0000-0000-0000021F0000}"/>
    <cellStyle name="Обычный 8 4 3 3" xfId="2886" xr:uid="{00000000-0005-0000-0000-0000031F0000}"/>
    <cellStyle name="Обычный 8 4 3 3 2" xfId="3159" xr:uid="{00000000-0005-0000-0000-0000041F0000}"/>
    <cellStyle name="Обычный 8 4 3 3 2 2" xfId="3456" xr:uid="{00000000-0005-0000-0000-0000051F0000}"/>
    <cellStyle name="Обычный 8 4 3 3 2 2 2" xfId="3998" xr:uid="{00000000-0005-0000-0000-0000061F0000}"/>
    <cellStyle name="Обычный 8 4 3 3 2 2 2 2" xfId="5014" xr:uid="{00000000-0005-0000-0000-0000071F0000}"/>
    <cellStyle name="Обычный 8 4 3 3 2 2 2 2 2" xfId="7998" xr:uid="{00000000-0005-0000-0000-0000081F0000}"/>
    <cellStyle name="Обычный 8 4 3 3 2 2 2 3" xfId="7025" xr:uid="{00000000-0005-0000-0000-0000091F0000}"/>
    <cellStyle name="Обычный 8 4 3 3 2 2 3" xfId="4528" xr:uid="{00000000-0005-0000-0000-00000A1F0000}"/>
    <cellStyle name="Обычный 8 4 3 3 2 2 3 2" xfId="7512" xr:uid="{00000000-0005-0000-0000-00000B1F0000}"/>
    <cellStyle name="Обычный 8 4 3 3 2 2 4" xfId="6539" xr:uid="{00000000-0005-0000-0000-00000C1F0000}"/>
    <cellStyle name="Обычный 8 4 3 3 2 3" xfId="3755" xr:uid="{00000000-0005-0000-0000-00000D1F0000}"/>
    <cellStyle name="Обычный 8 4 3 3 2 3 2" xfId="4771" xr:uid="{00000000-0005-0000-0000-00000E1F0000}"/>
    <cellStyle name="Обычный 8 4 3 3 2 3 2 2" xfId="7755" xr:uid="{00000000-0005-0000-0000-00000F1F0000}"/>
    <cellStyle name="Обычный 8 4 3 3 2 3 3" xfId="6782" xr:uid="{00000000-0005-0000-0000-0000101F0000}"/>
    <cellStyle name="Обычный 8 4 3 3 2 4" xfId="4285" xr:uid="{00000000-0005-0000-0000-0000111F0000}"/>
    <cellStyle name="Обычный 8 4 3 3 2 4 2" xfId="7269" xr:uid="{00000000-0005-0000-0000-0000121F0000}"/>
    <cellStyle name="Обычный 8 4 3 3 2 5" xfId="6296" xr:uid="{00000000-0005-0000-0000-0000131F0000}"/>
    <cellStyle name="Обычный 8 4 3 3 3" xfId="3348" xr:uid="{00000000-0005-0000-0000-0000141F0000}"/>
    <cellStyle name="Обычный 8 4 3 3 3 2" xfId="3890" xr:uid="{00000000-0005-0000-0000-0000151F0000}"/>
    <cellStyle name="Обычный 8 4 3 3 3 2 2" xfId="4906" xr:uid="{00000000-0005-0000-0000-0000161F0000}"/>
    <cellStyle name="Обычный 8 4 3 3 3 2 2 2" xfId="7890" xr:uid="{00000000-0005-0000-0000-0000171F0000}"/>
    <cellStyle name="Обычный 8 4 3 3 3 2 3" xfId="6917" xr:uid="{00000000-0005-0000-0000-0000181F0000}"/>
    <cellStyle name="Обычный 8 4 3 3 3 3" xfId="4420" xr:uid="{00000000-0005-0000-0000-0000191F0000}"/>
    <cellStyle name="Обычный 8 4 3 3 3 3 2" xfId="7404" xr:uid="{00000000-0005-0000-0000-00001A1F0000}"/>
    <cellStyle name="Обычный 8 4 3 3 3 4" xfId="6431" xr:uid="{00000000-0005-0000-0000-00001B1F0000}"/>
    <cellStyle name="Обычный 8 4 3 3 4" xfId="3647" xr:uid="{00000000-0005-0000-0000-00001C1F0000}"/>
    <cellStyle name="Обычный 8 4 3 3 4 2" xfId="4663" xr:uid="{00000000-0005-0000-0000-00001D1F0000}"/>
    <cellStyle name="Обычный 8 4 3 3 4 2 2" xfId="7647" xr:uid="{00000000-0005-0000-0000-00001E1F0000}"/>
    <cellStyle name="Обычный 8 4 3 3 4 3" xfId="6674" xr:uid="{00000000-0005-0000-0000-00001F1F0000}"/>
    <cellStyle name="Обычный 8 4 3 3 5" xfId="4177" xr:uid="{00000000-0005-0000-0000-0000201F0000}"/>
    <cellStyle name="Обычный 8 4 3 3 5 2" xfId="7161" xr:uid="{00000000-0005-0000-0000-0000211F0000}"/>
    <cellStyle name="Обычный 8 4 3 3 6" xfId="6188" xr:uid="{00000000-0005-0000-0000-0000221F0000}"/>
    <cellStyle name="Обычный 8 4 3 4" xfId="3105" xr:uid="{00000000-0005-0000-0000-0000231F0000}"/>
    <cellStyle name="Обычный 8 4 3 4 2" xfId="3402" xr:uid="{00000000-0005-0000-0000-0000241F0000}"/>
    <cellStyle name="Обычный 8 4 3 4 2 2" xfId="3944" xr:uid="{00000000-0005-0000-0000-0000251F0000}"/>
    <cellStyle name="Обычный 8 4 3 4 2 2 2" xfId="4960" xr:uid="{00000000-0005-0000-0000-0000261F0000}"/>
    <cellStyle name="Обычный 8 4 3 4 2 2 2 2" xfId="7944" xr:uid="{00000000-0005-0000-0000-0000271F0000}"/>
    <cellStyle name="Обычный 8 4 3 4 2 2 3" xfId="6971" xr:uid="{00000000-0005-0000-0000-0000281F0000}"/>
    <cellStyle name="Обычный 8 4 3 4 2 3" xfId="4474" xr:uid="{00000000-0005-0000-0000-0000291F0000}"/>
    <cellStyle name="Обычный 8 4 3 4 2 3 2" xfId="7458" xr:uid="{00000000-0005-0000-0000-00002A1F0000}"/>
    <cellStyle name="Обычный 8 4 3 4 2 4" xfId="6485" xr:uid="{00000000-0005-0000-0000-00002B1F0000}"/>
    <cellStyle name="Обычный 8 4 3 4 3" xfId="3701" xr:uid="{00000000-0005-0000-0000-00002C1F0000}"/>
    <cellStyle name="Обычный 8 4 3 4 3 2" xfId="4717" xr:uid="{00000000-0005-0000-0000-00002D1F0000}"/>
    <cellStyle name="Обычный 8 4 3 4 3 2 2" xfId="7701" xr:uid="{00000000-0005-0000-0000-00002E1F0000}"/>
    <cellStyle name="Обычный 8 4 3 4 3 3" xfId="6728" xr:uid="{00000000-0005-0000-0000-00002F1F0000}"/>
    <cellStyle name="Обычный 8 4 3 4 4" xfId="4231" xr:uid="{00000000-0005-0000-0000-0000301F0000}"/>
    <cellStyle name="Обычный 8 4 3 4 4 2" xfId="7215" xr:uid="{00000000-0005-0000-0000-0000311F0000}"/>
    <cellStyle name="Обычный 8 4 3 4 5" xfId="6242" xr:uid="{00000000-0005-0000-0000-0000321F0000}"/>
    <cellStyle name="Обычный 8 4 3 5" xfId="3231" xr:uid="{00000000-0005-0000-0000-0000331F0000}"/>
    <cellStyle name="Обычный 8 4 3 5 2" xfId="3510" xr:uid="{00000000-0005-0000-0000-0000341F0000}"/>
    <cellStyle name="Обычный 8 4 3 5 2 2" xfId="4052" xr:uid="{00000000-0005-0000-0000-0000351F0000}"/>
    <cellStyle name="Обычный 8 4 3 5 2 2 2" xfId="5068" xr:uid="{00000000-0005-0000-0000-0000361F0000}"/>
    <cellStyle name="Обычный 8 4 3 5 2 2 2 2" xfId="8052" xr:uid="{00000000-0005-0000-0000-0000371F0000}"/>
    <cellStyle name="Обычный 8 4 3 5 2 2 3" xfId="7079" xr:uid="{00000000-0005-0000-0000-0000381F0000}"/>
    <cellStyle name="Обычный 8 4 3 5 2 3" xfId="4582" xr:uid="{00000000-0005-0000-0000-0000391F0000}"/>
    <cellStyle name="Обычный 8 4 3 5 2 3 2" xfId="7566" xr:uid="{00000000-0005-0000-0000-00003A1F0000}"/>
    <cellStyle name="Обычный 8 4 3 5 2 4" xfId="6593" xr:uid="{00000000-0005-0000-0000-00003B1F0000}"/>
    <cellStyle name="Обычный 8 4 3 5 3" xfId="3809" xr:uid="{00000000-0005-0000-0000-00003C1F0000}"/>
    <cellStyle name="Обычный 8 4 3 5 3 2" xfId="4825" xr:uid="{00000000-0005-0000-0000-00003D1F0000}"/>
    <cellStyle name="Обычный 8 4 3 5 3 2 2" xfId="7809" xr:uid="{00000000-0005-0000-0000-00003E1F0000}"/>
    <cellStyle name="Обычный 8 4 3 5 3 3" xfId="6836" xr:uid="{00000000-0005-0000-0000-00003F1F0000}"/>
    <cellStyle name="Обычный 8 4 3 5 4" xfId="4339" xr:uid="{00000000-0005-0000-0000-0000401F0000}"/>
    <cellStyle name="Обычный 8 4 3 5 4 2" xfId="7323" xr:uid="{00000000-0005-0000-0000-0000411F0000}"/>
    <cellStyle name="Обычный 8 4 3 5 5" xfId="6350" xr:uid="{00000000-0005-0000-0000-0000421F0000}"/>
    <cellStyle name="Обычный 8 4 3 6" xfId="3294" xr:uid="{00000000-0005-0000-0000-0000431F0000}"/>
    <cellStyle name="Обычный 8 4 3 6 2" xfId="3836" xr:uid="{00000000-0005-0000-0000-0000441F0000}"/>
    <cellStyle name="Обычный 8 4 3 6 2 2" xfId="4852" xr:uid="{00000000-0005-0000-0000-0000451F0000}"/>
    <cellStyle name="Обычный 8 4 3 6 2 2 2" xfId="7836" xr:uid="{00000000-0005-0000-0000-0000461F0000}"/>
    <cellStyle name="Обычный 8 4 3 6 2 3" xfId="6863" xr:uid="{00000000-0005-0000-0000-0000471F0000}"/>
    <cellStyle name="Обычный 8 4 3 6 3" xfId="4366" xr:uid="{00000000-0005-0000-0000-0000481F0000}"/>
    <cellStyle name="Обычный 8 4 3 6 3 2" xfId="7350" xr:uid="{00000000-0005-0000-0000-0000491F0000}"/>
    <cellStyle name="Обычный 8 4 3 6 4" xfId="6377" xr:uid="{00000000-0005-0000-0000-00004A1F0000}"/>
    <cellStyle name="Обычный 8 4 3 7" xfId="3593" xr:uid="{00000000-0005-0000-0000-00004B1F0000}"/>
    <cellStyle name="Обычный 8 4 3 7 2" xfId="4609" xr:uid="{00000000-0005-0000-0000-00004C1F0000}"/>
    <cellStyle name="Обычный 8 4 3 7 2 2" xfId="7593" xr:uid="{00000000-0005-0000-0000-00004D1F0000}"/>
    <cellStyle name="Обычный 8 4 3 7 3" xfId="6620" xr:uid="{00000000-0005-0000-0000-00004E1F0000}"/>
    <cellStyle name="Обычный 8 4 3 8" xfId="4123" xr:uid="{00000000-0005-0000-0000-00004F1F0000}"/>
    <cellStyle name="Обычный 8 4 3 8 2" xfId="7107" xr:uid="{00000000-0005-0000-0000-0000501F0000}"/>
    <cellStyle name="Обычный 8 4 3 9" xfId="6134" xr:uid="{00000000-0005-0000-0000-0000511F0000}"/>
    <cellStyle name="Обычный 8 4 4" xfId="2732" xr:uid="{00000000-0005-0000-0000-0000521F0000}"/>
    <cellStyle name="Обычный 8 4 5" xfId="2729" xr:uid="{00000000-0005-0000-0000-0000531F0000}"/>
    <cellStyle name="Обычный 8 4 5 2" xfId="2918" xr:uid="{00000000-0005-0000-0000-0000541F0000}"/>
    <cellStyle name="Обычный 8 4 5 2 2" xfId="3184" xr:uid="{00000000-0005-0000-0000-0000551F0000}"/>
    <cellStyle name="Обычный 8 4 5 2 2 2" xfId="3481" xr:uid="{00000000-0005-0000-0000-0000561F0000}"/>
    <cellStyle name="Обычный 8 4 5 2 2 2 2" xfId="4023" xr:uid="{00000000-0005-0000-0000-0000571F0000}"/>
    <cellStyle name="Обычный 8 4 5 2 2 2 2 2" xfId="5039" xr:uid="{00000000-0005-0000-0000-0000581F0000}"/>
    <cellStyle name="Обычный 8 4 5 2 2 2 2 2 2" xfId="8023" xr:uid="{00000000-0005-0000-0000-0000591F0000}"/>
    <cellStyle name="Обычный 8 4 5 2 2 2 2 3" xfId="7050" xr:uid="{00000000-0005-0000-0000-00005A1F0000}"/>
    <cellStyle name="Обычный 8 4 5 2 2 2 3" xfId="4553" xr:uid="{00000000-0005-0000-0000-00005B1F0000}"/>
    <cellStyle name="Обычный 8 4 5 2 2 2 3 2" xfId="7537" xr:uid="{00000000-0005-0000-0000-00005C1F0000}"/>
    <cellStyle name="Обычный 8 4 5 2 2 2 4" xfId="6564" xr:uid="{00000000-0005-0000-0000-00005D1F0000}"/>
    <cellStyle name="Обычный 8 4 5 2 2 3" xfId="3780" xr:uid="{00000000-0005-0000-0000-00005E1F0000}"/>
    <cellStyle name="Обычный 8 4 5 2 2 3 2" xfId="4796" xr:uid="{00000000-0005-0000-0000-00005F1F0000}"/>
    <cellStyle name="Обычный 8 4 5 2 2 3 2 2" xfId="7780" xr:uid="{00000000-0005-0000-0000-0000601F0000}"/>
    <cellStyle name="Обычный 8 4 5 2 2 3 3" xfId="6807" xr:uid="{00000000-0005-0000-0000-0000611F0000}"/>
    <cellStyle name="Обычный 8 4 5 2 2 4" xfId="4310" xr:uid="{00000000-0005-0000-0000-0000621F0000}"/>
    <cellStyle name="Обычный 8 4 5 2 2 4 2" xfId="7294" xr:uid="{00000000-0005-0000-0000-0000631F0000}"/>
    <cellStyle name="Обычный 8 4 5 2 2 5" xfId="6321" xr:uid="{00000000-0005-0000-0000-0000641F0000}"/>
    <cellStyle name="Обычный 8 4 5 2 3" xfId="3373" xr:uid="{00000000-0005-0000-0000-0000651F0000}"/>
    <cellStyle name="Обычный 8 4 5 2 3 2" xfId="3915" xr:uid="{00000000-0005-0000-0000-0000661F0000}"/>
    <cellStyle name="Обычный 8 4 5 2 3 2 2" xfId="4931" xr:uid="{00000000-0005-0000-0000-0000671F0000}"/>
    <cellStyle name="Обычный 8 4 5 2 3 2 2 2" xfId="7915" xr:uid="{00000000-0005-0000-0000-0000681F0000}"/>
    <cellStyle name="Обычный 8 4 5 2 3 2 3" xfId="6942" xr:uid="{00000000-0005-0000-0000-0000691F0000}"/>
    <cellStyle name="Обычный 8 4 5 2 3 3" xfId="4445" xr:uid="{00000000-0005-0000-0000-00006A1F0000}"/>
    <cellStyle name="Обычный 8 4 5 2 3 3 2" xfId="7429" xr:uid="{00000000-0005-0000-0000-00006B1F0000}"/>
    <cellStyle name="Обычный 8 4 5 2 3 4" xfId="6456" xr:uid="{00000000-0005-0000-0000-00006C1F0000}"/>
    <cellStyle name="Обычный 8 4 5 2 4" xfId="3672" xr:uid="{00000000-0005-0000-0000-00006D1F0000}"/>
    <cellStyle name="Обычный 8 4 5 2 4 2" xfId="4688" xr:uid="{00000000-0005-0000-0000-00006E1F0000}"/>
    <cellStyle name="Обычный 8 4 5 2 4 2 2" xfId="7672" xr:uid="{00000000-0005-0000-0000-00006F1F0000}"/>
    <cellStyle name="Обычный 8 4 5 2 4 3" xfId="6699" xr:uid="{00000000-0005-0000-0000-0000701F0000}"/>
    <cellStyle name="Обычный 8 4 5 2 5" xfId="4202" xr:uid="{00000000-0005-0000-0000-0000711F0000}"/>
    <cellStyle name="Обычный 8 4 5 2 5 2" xfId="7186" xr:uid="{00000000-0005-0000-0000-0000721F0000}"/>
    <cellStyle name="Обычный 8 4 5 2 6" xfId="6213" xr:uid="{00000000-0005-0000-0000-0000731F0000}"/>
    <cellStyle name="Обычный 8 4 5 3" xfId="3130" xr:uid="{00000000-0005-0000-0000-0000741F0000}"/>
    <cellStyle name="Обычный 8 4 5 3 2" xfId="3427" xr:uid="{00000000-0005-0000-0000-0000751F0000}"/>
    <cellStyle name="Обычный 8 4 5 3 2 2" xfId="3969" xr:uid="{00000000-0005-0000-0000-0000761F0000}"/>
    <cellStyle name="Обычный 8 4 5 3 2 2 2" xfId="4985" xr:uid="{00000000-0005-0000-0000-0000771F0000}"/>
    <cellStyle name="Обычный 8 4 5 3 2 2 2 2" xfId="7969" xr:uid="{00000000-0005-0000-0000-0000781F0000}"/>
    <cellStyle name="Обычный 8 4 5 3 2 2 3" xfId="6996" xr:uid="{00000000-0005-0000-0000-0000791F0000}"/>
    <cellStyle name="Обычный 8 4 5 3 2 3" xfId="4499" xr:uid="{00000000-0005-0000-0000-00007A1F0000}"/>
    <cellStyle name="Обычный 8 4 5 3 2 3 2" xfId="7483" xr:uid="{00000000-0005-0000-0000-00007B1F0000}"/>
    <cellStyle name="Обычный 8 4 5 3 2 4" xfId="6510" xr:uid="{00000000-0005-0000-0000-00007C1F0000}"/>
    <cellStyle name="Обычный 8 4 5 3 3" xfId="3726" xr:uid="{00000000-0005-0000-0000-00007D1F0000}"/>
    <cellStyle name="Обычный 8 4 5 3 3 2" xfId="4742" xr:uid="{00000000-0005-0000-0000-00007E1F0000}"/>
    <cellStyle name="Обычный 8 4 5 3 3 2 2" xfId="7726" xr:uid="{00000000-0005-0000-0000-00007F1F0000}"/>
    <cellStyle name="Обычный 8 4 5 3 3 3" xfId="6753" xr:uid="{00000000-0005-0000-0000-0000801F0000}"/>
    <cellStyle name="Обычный 8 4 5 3 4" xfId="4256" xr:uid="{00000000-0005-0000-0000-0000811F0000}"/>
    <cellStyle name="Обычный 8 4 5 3 4 2" xfId="7240" xr:uid="{00000000-0005-0000-0000-0000821F0000}"/>
    <cellStyle name="Обычный 8 4 5 3 5" xfId="6267" xr:uid="{00000000-0005-0000-0000-0000831F0000}"/>
    <cellStyle name="Обычный 8 4 5 4" xfId="3319" xr:uid="{00000000-0005-0000-0000-0000841F0000}"/>
    <cellStyle name="Обычный 8 4 5 4 2" xfId="3861" xr:uid="{00000000-0005-0000-0000-0000851F0000}"/>
    <cellStyle name="Обычный 8 4 5 4 2 2" xfId="4877" xr:uid="{00000000-0005-0000-0000-0000861F0000}"/>
    <cellStyle name="Обычный 8 4 5 4 2 2 2" xfId="7861" xr:uid="{00000000-0005-0000-0000-0000871F0000}"/>
    <cellStyle name="Обычный 8 4 5 4 2 3" xfId="6888" xr:uid="{00000000-0005-0000-0000-0000881F0000}"/>
    <cellStyle name="Обычный 8 4 5 4 3" xfId="4391" xr:uid="{00000000-0005-0000-0000-0000891F0000}"/>
    <cellStyle name="Обычный 8 4 5 4 3 2" xfId="7375" xr:uid="{00000000-0005-0000-0000-00008A1F0000}"/>
    <cellStyle name="Обычный 8 4 5 4 4" xfId="6402" xr:uid="{00000000-0005-0000-0000-00008B1F0000}"/>
    <cellStyle name="Обычный 8 4 5 5" xfId="3618" xr:uid="{00000000-0005-0000-0000-00008C1F0000}"/>
    <cellStyle name="Обычный 8 4 5 5 2" xfId="4634" xr:uid="{00000000-0005-0000-0000-00008D1F0000}"/>
    <cellStyle name="Обычный 8 4 5 5 2 2" xfId="7618" xr:uid="{00000000-0005-0000-0000-00008E1F0000}"/>
    <cellStyle name="Обычный 8 4 5 5 3" xfId="6645" xr:uid="{00000000-0005-0000-0000-00008F1F0000}"/>
    <cellStyle name="Обычный 8 4 5 6" xfId="4148" xr:uid="{00000000-0005-0000-0000-0000901F0000}"/>
    <cellStyle name="Обычный 8 4 5 6 2" xfId="7132" xr:uid="{00000000-0005-0000-0000-0000911F0000}"/>
    <cellStyle name="Обычный 8 4 5 7" xfId="6159" xr:uid="{00000000-0005-0000-0000-0000921F0000}"/>
    <cellStyle name="Обычный 8 4 6" xfId="3229" xr:uid="{00000000-0005-0000-0000-0000931F0000}"/>
    <cellStyle name="Обычный 8 4 6 2" xfId="3508" xr:uid="{00000000-0005-0000-0000-0000941F0000}"/>
    <cellStyle name="Обычный 8 4 6 2 2" xfId="4050" xr:uid="{00000000-0005-0000-0000-0000951F0000}"/>
    <cellStyle name="Обычный 8 4 6 2 2 2" xfId="5066" xr:uid="{00000000-0005-0000-0000-0000961F0000}"/>
    <cellStyle name="Обычный 8 4 6 2 2 2 2" xfId="8050" xr:uid="{00000000-0005-0000-0000-0000971F0000}"/>
    <cellStyle name="Обычный 8 4 6 2 2 3" xfId="7077" xr:uid="{00000000-0005-0000-0000-0000981F0000}"/>
    <cellStyle name="Обычный 8 4 6 2 3" xfId="4580" xr:uid="{00000000-0005-0000-0000-0000991F0000}"/>
    <cellStyle name="Обычный 8 4 6 2 3 2" xfId="7564" xr:uid="{00000000-0005-0000-0000-00009A1F0000}"/>
    <cellStyle name="Обычный 8 4 6 2 4" xfId="6591" xr:uid="{00000000-0005-0000-0000-00009B1F0000}"/>
    <cellStyle name="Обычный 8 4 6 3" xfId="3807" xr:uid="{00000000-0005-0000-0000-00009C1F0000}"/>
    <cellStyle name="Обычный 8 4 6 3 2" xfId="4823" xr:uid="{00000000-0005-0000-0000-00009D1F0000}"/>
    <cellStyle name="Обычный 8 4 6 3 2 2" xfId="7807" xr:uid="{00000000-0005-0000-0000-00009E1F0000}"/>
    <cellStyle name="Обычный 8 4 6 3 3" xfId="6834" xr:uid="{00000000-0005-0000-0000-00009F1F0000}"/>
    <cellStyle name="Обычный 8 4 6 4" xfId="4337" xr:uid="{00000000-0005-0000-0000-0000A01F0000}"/>
    <cellStyle name="Обычный 8 4 6 4 2" xfId="7321" xr:uid="{00000000-0005-0000-0000-0000A11F0000}"/>
    <cellStyle name="Обычный 8 4 6 5" xfId="6348" xr:uid="{00000000-0005-0000-0000-0000A21F0000}"/>
    <cellStyle name="Обычный 8 4 7" xfId="2097" xr:uid="{00000000-0005-0000-0000-0000A31F0000}"/>
    <cellStyle name="Обычный 8 4 8" xfId="6088" xr:uid="{00000000-0005-0000-0000-0000A41F0000}"/>
    <cellStyle name="Обычный 8 5" xfId="1362" xr:uid="{00000000-0005-0000-0000-0000A51F0000}"/>
    <cellStyle name="Обычный 8 5 2" xfId="3134" xr:uid="{00000000-0005-0000-0000-0000A61F0000}"/>
    <cellStyle name="Обычный 8 5 2 2" xfId="3431" xr:uid="{00000000-0005-0000-0000-0000A71F0000}"/>
    <cellStyle name="Обычный 8 5 2 2 2" xfId="3973" xr:uid="{00000000-0005-0000-0000-0000A81F0000}"/>
    <cellStyle name="Обычный 8 5 2 2 2 2" xfId="4989" xr:uid="{00000000-0005-0000-0000-0000A91F0000}"/>
    <cellStyle name="Обычный 8 5 2 2 2 2 2" xfId="7973" xr:uid="{00000000-0005-0000-0000-0000AA1F0000}"/>
    <cellStyle name="Обычный 8 5 2 2 2 3" xfId="7000" xr:uid="{00000000-0005-0000-0000-0000AB1F0000}"/>
    <cellStyle name="Обычный 8 5 2 2 3" xfId="4503" xr:uid="{00000000-0005-0000-0000-0000AC1F0000}"/>
    <cellStyle name="Обычный 8 5 2 2 3 2" xfId="7487" xr:uid="{00000000-0005-0000-0000-0000AD1F0000}"/>
    <cellStyle name="Обычный 8 5 2 2 4" xfId="6514" xr:uid="{00000000-0005-0000-0000-0000AE1F0000}"/>
    <cellStyle name="Обычный 8 5 2 3" xfId="3730" xr:uid="{00000000-0005-0000-0000-0000AF1F0000}"/>
    <cellStyle name="Обычный 8 5 2 3 2" xfId="4746" xr:uid="{00000000-0005-0000-0000-0000B01F0000}"/>
    <cellStyle name="Обычный 8 5 2 3 2 2" xfId="7730" xr:uid="{00000000-0005-0000-0000-0000B11F0000}"/>
    <cellStyle name="Обычный 8 5 2 3 3" xfId="6757" xr:uid="{00000000-0005-0000-0000-0000B21F0000}"/>
    <cellStyle name="Обычный 8 5 2 4" xfId="4260" xr:uid="{00000000-0005-0000-0000-0000B31F0000}"/>
    <cellStyle name="Обычный 8 5 2 4 2" xfId="7244" xr:uid="{00000000-0005-0000-0000-0000B41F0000}"/>
    <cellStyle name="Обычный 8 5 2 5" xfId="6271" xr:uid="{00000000-0005-0000-0000-0000B51F0000}"/>
    <cellStyle name="Обычный 8 5 3" xfId="3323" xr:uid="{00000000-0005-0000-0000-0000B61F0000}"/>
    <cellStyle name="Обычный 8 5 3 2" xfId="3865" xr:uid="{00000000-0005-0000-0000-0000B71F0000}"/>
    <cellStyle name="Обычный 8 5 3 2 2" xfId="4881" xr:uid="{00000000-0005-0000-0000-0000B81F0000}"/>
    <cellStyle name="Обычный 8 5 3 2 2 2" xfId="7865" xr:uid="{00000000-0005-0000-0000-0000B91F0000}"/>
    <cellStyle name="Обычный 8 5 3 2 3" xfId="6892" xr:uid="{00000000-0005-0000-0000-0000BA1F0000}"/>
    <cellStyle name="Обычный 8 5 3 3" xfId="4395" xr:uid="{00000000-0005-0000-0000-0000BB1F0000}"/>
    <cellStyle name="Обычный 8 5 3 3 2" xfId="7379" xr:uid="{00000000-0005-0000-0000-0000BC1F0000}"/>
    <cellStyle name="Обычный 8 5 3 4" xfId="6406" xr:uid="{00000000-0005-0000-0000-0000BD1F0000}"/>
    <cellStyle name="Обычный 8 5 4" xfId="3622" xr:uid="{00000000-0005-0000-0000-0000BE1F0000}"/>
    <cellStyle name="Обычный 8 5 4 2" xfId="4638" xr:uid="{00000000-0005-0000-0000-0000BF1F0000}"/>
    <cellStyle name="Обычный 8 5 4 2 2" xfId="7622" xr:uid="{00000000-0005-0000-0000-0000C01F0000}"/>
    <cellStyle name="Обычный 8 5 4 3" xfId="6649" xr:uid="{00000000-0005-0000-0000-0000C11F0000}"/>
    <cellStyle name="Обычный 8 5 5" xfId="4152" xr:uid="{00000000-0005-0000-0000-0000C21F0000}"/>
    <cellStyle name="Обычный 8 5 5 2" xfId="7136" xr:uid="{00000000-0005-0000-0000-0000C31F0000}"/>
    <cellStyle name="Обычный 8 5 6" xfId="2841" xr:uid="{00000000-0005-0000-0000-0000C41F0000}"/>
    <cellStyle name="Обычный 8 5 6 2" xfId="6163" xr:uid="{00000000-0005-0000-0000-0000C51F0000}"/>
    <cellStyle name="Обычный 8 5 7" xfId="6091" xr:uid="{00000000-0005-0000-0000-0000C61F0000}"/>
    <cellStyle name="Обычный 8 6" xfId="3079" xr:uid="{00000000-0005-0000-0000-0000C71F0000}"/>
    <cellStyle name="Обычный 8 6 2" xfId="3377" xr:uid="{00000000-0005-0000-0000-0000C81F0000}"/>
    <cellStyle name="Обычный 8 6 2 2" xfId="3919" xr:uid="{00000000-0005-0000-0000-0000C91F0000}"/>
    <cellStyle name="Обычный 8 6 2 2 2" xfId="4935" xr:uid="{00000000-0005-0000-0000-0000CA1F0000}"/>
    <cellStyle name="Обычный 8 6 2 2 2 2" xfId="7919" xr:uid="{00000000-0005-0000-0000-0000CB1F0000}"/>
    <cellStyle name="Обычный 8 6 2 2 3" xfId="6946" xr:uid="{00000000-0005-0000-0000-0000CC1F0000}"/>
    <cellStyle name="Обычный 8 6 2 3" xfId="4449" xr:uid="{00000000-0005-0000-0000-0000CD1F0000}"/>
    <cellStyle name="Обычный 8 6 2 3 2" xfId="7433" xr:uid="{00000000-0005-0000-0000-0000CE1F0000}"/>
    <cellStyle name="Обычный 8 6 2 4" xfId="6460" xr:uid="{00000000-0005-0000-0000-0000CF1F0000}"/>
    <cellStyle name="Обычный 8 6 3" xfId="3676" xr:uid="{00000000-0005-0000-0000-0000D01F0000}"/>
    <cellStyle name="Обычный 8 6 3 2" xfId="4692" xr:uid="{00000000-0005-0000-0000-0000D11F0000}"/>
    <cellStyle name="Обычный 8 6 3 2 2" xfId="7676" xr:uid="{00000000-0005-0000-0000-0000D21F0000}"/>
    <cellStyle name="Обычный 8 6 3 3" xfId="6703" xr:uid="{00000000-0005-0000-0000-0000D31F0000}"/>
    <cellStyle name="Обычный 8 6 4" xfId="4206" xr:uid="{00000000-0005-0000-0000-0000D41F0000}"/>
    <cellStyle name="Обычный 8 6 4 2" xfId="7190" xr:uid="{00000000-0005-0000-0000-0000D51F0000}"/>
    <cellStyle name="Обычный 8 6 5" xfId="6217" xr:uid="{00000000-0005-0000-0000-0000D61F0000}"/>
    <cellStyle name="Обычный 8 7" xfId="3268" xr:uid="{00000000-0005-0000-0000-0000D71F0000}"/>
    <cellStyle name="Обычный 8 7 2" xfId="3811" xr:uid="{00000000-0005-0000-0000-0000D81F0000}"/>
    <cellStyle name="Обычный 8 7 2 2" xfId="4827" xr:uid="{00000000-0005-0000-0000-0000D91F0000}"/>
    <cellStyle name="Обычный 8 7 2 2 2" xfId="7811" xr:uid="{00000000-0005-0000-0000-0000DA1F0000}"/>
    <cellStyle name="Обычный 8 7 2 3" xfId="6838" xr:uid="{00000000-0005-0000-0000-0000DB1F0000}"/>
    <cellStyle name="Обычный 8 7 3" xfId="4341" xr:uid="{00000000-0005-0000-0000-0000DC1F0000}"/>
    <cellStyle name="Обычный 8 7 3 2" xfId="7325" xr:uid="{00000000-0005-0000-0000-0000DD1F0000}"/>
    <cellStyle name="Обычный 8 7 4" xfId="6352" xr:uid="{00000000-0005-0000-0000-0000DE1F0000}"/>
    <cellStyle name="Обычный 8 8" xfId="3567" xr:uid="{00000000-0005-0000-0000-0000DF1F0000}"/>
    <cellStyle name="Обычный 8 8 2" xfId="4584" xr:uid="{00000000-0005-0000-0000-0000E01F0000}"/>
    <cellStyle name="Обычный 8 8 2 2" xfId="7568" xr:uid="{00000000-0005-0000-0000-0000E11F0000}"/>
    <cellStyle name="Обычный 8 8 3" xfId="6595" xr:uid="{00000000-0005-0000-0000-0000E21F0000}"/>
    <cellStyle name="Обычный 8 9" xfId="4097" xr:uid="{00000000-0005-0000-0000-0000E31F0000}"/>
    <cellStyle name="Обычный 8 9 2" xfId="7082" xr:uid="{00000000-0005-0000-0000-0000E41F0000}"/>
    <cellStyle name="Обычный 9" xfId="6" xr:uid="{00000000-0005-0000-0000-0000E51F0000}"/>
    <cellStyle name="Обычный 9 2" xfId="63" xr:uid="{00000000-0005-0000-0000-0000E61F0000}"/>
    <cellStyle name="Обычный 9 3" xfId="1728" xr:uid="{00000000-0005-0000-0000-0000E71F0000}"/>
    <cellStyle name="Обычный 9 4" xfId="8741" xr:uid="{00000000-0005-0000-0000-0000E81F0000}"/>
    <cellStyle name="Открывавшаяся гиперссылка" xfId="1075" builtinId="9" hidden="1"/>
    <cellStyle name="Открывавшаяся гиперссылка" xfId="1077" builtinId="9" hidden="1"/>
    <cellStyle name="Открывавшаяся гиперссылка" xfId="1079" builtinId="9" hidden="1"/>
    <cellStyle name="Открывавшаяся гиперссылка" xfId="1081" builtinId="9" hidden="1"/>
    <cellStyle name="Открывавшаяся гиперссылка" xfId="1083" builtinId="9" hidden="1"/>
    <cellStyle name="Открывавшаяся гиперссылка" xfId="1085" builtinId="9" hidden="1"/>
    <cellStyle name="Открывавшаяся гиперссылка" xfId="1087" builtinId="9" hidden="1"/>
    <cellStyle name="Открывавшаяся гиперссылка" xfId="1089" builtinId="9" hidden="1"/>
    <cellStyle name="Открывавшаяся гиперссылка" xfId="1091" builtinId="9" hidden="1"/>
    <cellStyle name="Открывавшаяся гиперссылка" xfId="1093" builtinId="9" hidden="1"/>
    <cellStyle name="Открывавшаяся гиперссылка" xfId="1095" builtinId="9" hidden="1"/>
    <cellStyle name="Открывавшаяся гиперссылка" xfId="1097" builtinId="9" hidden="1"/>
    <cellStyle name="Открывавшаяся гиперссылка" xfId="1099" builtinId="9" hidden="1"/>
    <cellStyle name="Плохой" xfId="29" builtinId="27" customBuiltin="1"/>
    <cellStyle name="Плохой 10" xfId="2734" xr:uid="{00000000-0005-0000-0000-0000F71F0000}"/>
    <cellStyle name="Плохой 11" xfId="2735" xr:uid="{00000000-0005-0000-0000-0000F81F0000}"/>
    <cellStyle name="Плохой 12" xfId="2736" xr:uid="{00000000-0005-0000-0000-0000F91F0000}"/>
    <cellStyle name="Плохой 13" xfId="2733" xr:uid="{00000000-0005-0000-0000-0000FA1F0000}"/>
    <cellStyle name="Плохой 14" xfId="2803" xr:uid="{00000000-0005-0000-0000-0000FB1F0000}"/>
    <cellStyle name="Плохой 15" xfId="3044" xr:uid="{00000000-0005-0000-0000-0000FC1F0000}"/>
    <cellStyle name="Плохой 16" xfId="3240" xr:uid="{00000000-0005-0000-0000-0000FD1F0000}"/>
    <cellStyle name="Плохой 17" xfId="3532" xr:uid="{00000000-0005-0000-0000-0000FE1F0000}"/>
    <cellStyle name="Плохой 18" xfId="4062" xr:uid="{00000000-0005-0000-0000-0000FF1F0000}"/>
    <cellStyle name="Плохой 19" xfId="1799" xr:uid="{00000000-0005-0000-0000-000000200000}"/>
    <cellStyle name="Плохой 2" xfId="104" xr:uid="{00000000-0005-0000-0000-000001200000}"/>
    <cellStyle name="Плохой 2 2" xfId="133" xr:uid="{00000000-0005-0000-0000-000002200000}"/>
    <cellStyle name="Плохой 2 2 2" xfId="2349" xr:uid="{00000000-0005-0000-0000-000003200000}"/>
    <cellStyle name="Плохой 2 2 3" xfId="2737" xr:uid="{00000000-0005-0000-0000-000004200000}"/>
    <cellStyle name="Плохой 2 2 4" xfId="2149" xr:uid="{00000000-0005-0000-0000-000005200000}"/>
    <cellStyle name="Плохой 2 2 5" xfId="1183" xr:uid="{00000000-0005-0000-0000-000006200000}"/>
    <cellStyle name="Плохой 2 3" xfId="1866" xr:uid="{00000000-0005-0000-0000-000007200000}"/>
    <cellStyle name="Плохой 20" xfId="1571" xr:uid="{00000000-0005-0000-0000-000008200000}"/>
    <cellStyle name="Плохой 3" xfId="1711" xr:uid="{00000000-0005-0000-0000-000009200000}"/>
    <cellStyle name="Плохой 4" xfId="1750" xr:uid="{00000000-0005-0000-0000-00000A200000}"/>
    <cellStyle name="Плохой 4 2" xfId="1963" xr:uid="{00000000-0005-0000-0000-00000B200000}"/>
    <cellStyle name="Плохой 5" xfId="1710" xr:uid="{00000000-0005-0000-0000-00000C200000}"/>
    <cellStyle name="Плохой 5 2" xfId="2022" xr:uid="{00000000-0005-0000-0000-00000D200000}"/>
    <cellStyle name="Плохой 6" xfId="2061" xr:uid="{00000000-0005-0000-0000-00000E200000}"/>
    <cellStyle name="Плохой 7" xfId="2350" xr:uid="{00000000-0005-0000-0000-00000F200000}"/>
    <cellStyle name="Плохой 8" xfId="2348" xr:uid="{00000000-0005-0000-0000-000010200000}"/>
    <cellStyle name="Плохой 9" xfId="2738" xr:uid="{00000000-0005-0000-0000-000011200000}"/>
    <cellStyle name="Пояснение" xfId="37" builtinId="53" customBuiltin="1"/>
    <cellStyle name="Пояснение 10" xfId="2740" xr:uid="{00000000-0005-0000-0000-000013200000}"/>
    <cellStyle name="Пояснение 11" xfId="2741" xr:uid="{00000000-0005-0000-0000-000014200000}"/>
    <cellStyle name="Пояснение 12" xfId="2742" xr:uid="{00000000-0005-0000-0000-000015200000}"/>
    <cellStyle name="Пояснение 13" xfId="2739" xr:uid="{00000000-0005-0000-0000-000016200000}"/>
    <cellStyle name="Пояснение 14" xfId="2812" xr:uid="{00000000-0005-0000-0000-000017200000}"/>
    <cellStyle name="Пояснение 15" xfId="3053" xr:uid="{00000000-0005-0000-0000-000018200000}"/>
    <cellStyle name="Пояснение 16" xfId="3249" xr:uid="{00000000-0005-0000-0000-000019200000}"/>
    <cellStyle name="Пояснение 17" xfId="3541" xr:uid="{00000000-0005-0000-0000-00001A200000}"/>
    <cellStyle name="Пояснение 18" xfId="4071" xr:uid="{00000000-0005-0000-0000-00001B200000}"/>
    <cellStyle name="Пояснение 19" xfId="1808" xr:uid="{00000000-0005-0000-0000-00001C200000}"/>
    <cellStyle name="Пояснение 2" xfId="105" xr:uid="{00000000-0005-0000-0000-00001D200000}"/>
    <cellStyle name="Пояснение 2 2" xfId="142" xr:uid="{00000000-0005-0000-0000-00001E200000}"/>
    <cellStyle name="Пояснение 2 2 2" xfId="2352" xr:uid="{00000000-0005-0000-0000-00001F200000}"/>
    <cellStyle name="Пояснение 2 2 3" xfId="2743" xr:uid="{00000000-0005-0000-0000-000020200000}"/>
    <cellStyle name="Пояснение 2 2 4" xfId="2150" xr:uid="{00000000-0005-0000-0000-000021200000}"/>
    <cellStyle name="Пояснение 2 2 5" xfId="1184" xr:uid="{00000000-0005-0000-0000-000022200000}"/>
    <cellStyle name="Пояснение 2 3" xfId="1855" xr:uid="{00000000-0005-0000-0000-000023200000}"/>
    <cellStyle name="Пояснение 20" xfId="1579" xr:uid="{00000000-0005-0000-0000-000024200000}"/>
    <cellStyle name="Пояснение 3" xfId="1713" xr:uid="{00000000-0005-0000-0000-000025200000}"/>
    <cellStyle name="Пояснение 4" xfId="1751" xr:uid="{00000000-0005-0000-0000-000026200000}"/>
    <cellStyle name="Пояснение 4 2" xfId="1972" xr:uid="{00000000-0005-0000-0000-000027200000}"/>
    <cellStyle name="Пояснение 5" xfId="1712" xr:uid="{00000000-0005-0000-0000-000028200000}"/>
    <cellStyle name="Пояснение 5 2" xfId="2031" xr:uid="{00000000-0005-0000-0000-000029200000}"/>
    <cellStyle name="Пояснение 6" xfId="2070" xr:uid="{00000000-0005-0000-0000-00002A200000}"/>
    <cellStyle name="Пояснение 7" xfId="2353" xr:uid="{00000000-0005-0000-0000-00002B200000}"/>
    <cellStyle name="Пояснение 8" xfId="2351" xr:uid="{00000000-0005-0000-0000-00002C200000}"/>
    <cellStyle name="Пояснение 9" xfId="2744" xr:uid="{00000000-0005-0000-0000-00002D200000}"/>
    <cellStyle name="Примечание" xfId="1100" builtinId="10" customBuiltin="1"/>
    <cellStyle name="Примечание 10" xfId="247" xr:uid="{00000000-0005-0000-0000-00002F200000}"/>
    <cellStyle name="Примечание 10 2" xfId="1048" xr:uid="{00000000-0005-0000-0000-000030200000}"/>
    <cellStyle name="Примечание 10 2 2" xfId="8743" xr:uid="{00000000-0005-0000-0000-000031200000}"/>
    <cellStyle name="Примечание 10 2 3" xfId="5798" xr:uid="{00000000-0005-0000-0000-000032200000}"/>
    <cellStyle name="Примечание 10 3" xfId="8742" xr:uid="{00000000-0005-0000-0000-000033200000}"/>
    <cellStyle name="Примечание 10 4" xfId="2746" xr:uid="{00000000-0005-0000-0000-000034200000}"/>
    <cellStyle name="Примечание 11" xfId="338" xr:uid="{00000000-0005-0000-0000-000035200000}"/>
    <cellStyle name="Примечание 11 2" xfId="690" xr:uid="{00000000-0005-0000-0000-000036200000}"/>
    <cellStyle name="Примечание 11 2 2" xfId="8745" xr:uid="{00000000-0005-0000-0000-000037200000}"/>
    <cellStyle name="Примечание 11 2 3" xfId="5799" xr:uid="{00000000-0005-0000-0000-000038200000}"/>
    <cellStyle name="Примечание 11 3" xfId="8744" xr:uid="{00000000-0005-0000-0000-000039200000}"/>
    <cellStyle name="Примечание 11 4" xfId="2747" xr:uid="{00000000-0005-0000-0000-00003A200000}"/>
    <cellStyle name="Примечание 12" xfId="351" xr:uid="{00000000-0005-0000-0000-00003B200000}"/>
    <cellStyle name="Примечание 12 2" xfId="703" xr:uid="{00000000-0005-0000-0000-00003C200000}"/>
    <cellStyle name="Примечание 12 2 2" xfId="8747" xr:uid="{00000000-0005-0000-0000-00003D200000}"/>
    <cellStyle name="Примечание 12 2 3" xfId="5800" xr:uid="{00000000-0005-0000-0000-00003E200000}"/>
    <cellStyle name="Примечание 12 3" xfId="8746" xr:uid="{00000000-0005-0000-0000-00003F200000}"/>
    <cellStyle name="Примечание 12 4" xfId="2748" xr:uid="{00000000-0005-0000-0000-000040200000}"/>
    <cellStyle name="Примечание 13" xfId="364" xr:uid="{00000000-0005-0000-0000-000041200000}"/>
    <cellStyle name="Примечание 13 2" xfId="716" xr:uid="{00000000-0005-0000-0000-000042200000}"/>
    <cellStyle name="Примечание 13 2 2" xfId="8749" xr:uid="{00000000-0005-0000-0000-000043200000}"/>
    <cellStyle name="Примечание 13 2 3" xfId="5797" xr:uid="{00000000-0005-0000-0000-000044200000}"/>
    <cellStyle name="Примечание 13 3" xfId="8748" xr:uid="{00000000-0005-0000-0000-000045200000}"/>
    <cellStyle name="Примечание 13 4" xfId="2745" xr:uid="{00000000-0005-0000-0000-000046200000}"/>
    <cellStyle name="Примечание 14" xfId="377" xr:uid="{00000000-0005-0000-0000-000047200000}"/>
    <cellStyle name="Примечание 14 2" xfId="729" xr:uid="{00000000-0005-0000-0000-000048200000}"/>
    <cellStyle name="Примечание 14 2 2" xfId="8750" xr:uid="{00000000-0005-0000-0000-000049200000}"/>
    <cellStyle name="Примечание 14 3" xfId="2811" xr:uid="{00000000-0005-0000-0000-00004A200000}"/>
    <cellStyle name="Примечание 15" xfId="390" xr:uid="{00000000-0005-0000-0000-00004B200000}"/>
    <cellStyle name="Примечание 15 2" xfId="742" xr:uid="{00000000-0005-0000-0000-00004C200000}"/>
    <cellStyle name="Примечание 15 2 2" xfId="8751" xr:uid="{00000000-0005-0000-0000-00004D200000}"/>
    <cellStyle name="Примечание 15 3" xfId="3052" xr:uid="{00000000-0005-0000-0000-00004E200000}"/>
    <cellStyle name="Примечание 16" xfId="403" xr:uid="{00000000-0005-0000-0000-00004F200000}"/>
    <cellStyle name="Примечание 16 2" xfId="755" xr:uid="{00000000-0005-0000-0000-000050200000}"/>
    <cellStyle name="Примечание 16 2 2" xfId="8752" xr:uid="{00000000-0005-0000-0000-000051200000}"/>
    <cellStyle name="Примечание 16 3" xfId="3248" xr:uid="{00000000-0005-0000-0000-000052200000}"/>
    <cellStyle name="Примечание 17" xfId="416" xr:uid="{00000000-0005-0000-0000-000053200000}"/>
    <cellStyle name="Примечание 17 2" xfId="768" xr:uid="{00000000-0005-0000-0000-000054200000}"/>
    <cellStyle name="Примечание 17 2 2" xfId="8753" xr:uid="{00000000-0005-0000-0000-000055200000}"/>
    <cellStyle name="Примечание 17 3" xfId="3540" xr:uid="{00000000-0005-0000-0000-000056200000}"/>
    <cellStyle name="Примечание 18" xfId="429" xr:uid="{00000000-0005-0000-0000-000057200000}"/>
    <cellStyle name="Примечание 18 2" xfId="781" xr:uid="{00000000-0005-0000-0000-000058200000}"/>
    <cellStyle name="Примечание 18 2 2" xfId="8754" xr:uid="{00000000-0005-0000-0000-000059200000}"/>
    <cellStyle name="Примечание 18 3" xfId="4070" xr:uid="{00000000-0005-0000-0000-00005A200000}"/>
    <cellStyle name="Примечание 19" xfId="442" xr:uid="{00000000-0005-0000-0000-00005B200000}"/>
    <cellStyle name="Примечание 19 2" xfId="794" xr:uid="{00000000-0005-0000-0000-00005C200000}"/>
    <cellStyle name="Примечание 19 3" xfId="1807" xr:uid="{00000000-0005-0000-0000-00005D200000}"/>
    <cellStyle name="Примечание 2" xfId="106" xr:uid="{00000000-0005-0000-0000-00005E200000}"/>
    <cellStyle name="Примечание 2 10" xfId="1384" xr:uid="{00000000-0005-0000-0000-00005F200000}"/>
    <cellStyle name="Примечание 2 10 2" xfId="5582" xr:uid="{00000000-0005-0000-0000-000060200000}"/>
    <cellStyle name="Примечание 2 11" xfId="1715" xr:uid="{00000000-0005-0000-0000-000061200000}"/>
    <cellStyle name="Примечание 2 11 2" xfId="5734" xr:uid="{00000000-0005-0000-0000-000062200000}"/>
    <cellStyle name="Примечание 2 2" xfId="122" xr:uid="{00000000-0005-0000-0000-000063200000}"/>
    <cellStyle name="Примечание 2 2 10" xfId="1185" xr:uid="{00000000-0005-0000-0000-000064200000}"/>
    <cellStyle name="Примечание 2 2 2" xfId="1043" xr:uid="{00000000-0005-0000-0000-000065200000}"/>
    <cellStyle name="Примечание 2 2 2 2" xfId="1510" xr:uid="{00000000-0005-0000-0000-000066200000}"/>
    <cellStyle name="Примечание 2 2 2 2 2" xfId="2749" xr:uid="{00000000-0005-0000-0000-000067200000}"/>
    <cellStyle name="Примечание 2 2 2 2 2 2" xfId="5801" xr:uid="{00000000-0005-0000-0000-000068200000}"/>
    <cellStyle name="Примечание 2 2 2 2 3" xfId="5380" xr:uid="{00000000-0005-0000-0000-000069200000}"/>
    <cellStyle name="Примечание 2 2 2 2 3 2" xfId="6042" xr:uid="{00000000-0005-0000-0000-00006A200000}"/>
    <cellStyle name="Примечание 2 2 2 2 4" xfId="5690" xr:uid="{00000000-0005-0000-0000-00006B200000}"/>
    <cellStyle name="Примечание 2 2 2 3" xfId="2184" xr:uid="{00000000-0005-0000-0000-00006C200000}"/>
    <cellStyle name="Примечание 2 2 2 3 2" xfId="5757" xr:uid="{00000000-0005-0000-0000-00006D200000}"/>
    <cellStyle name="Примечание 2 2 2 4" xfId="1753" xr:uid="{00000000-0005-0000-0000-00006E200000}"/>
    <cellStyle name="Примечание 2 2 2 4 2" xfId="5742" xr:uid="{00000000-0005-0000-0000-00006F200000}"/>
    <cellStyle name="Примечание 2 2 2 5" xfId="5530" xr:uid="{00000000-0005-0000-0000-000070200000}"/>
    <cellStyle name="Примечание 2 2 2 6" xfId="1318" xr:uid="{00000000-0005-0000-0000-000071200000}"/>
    <cellStyle name="Примечание 2 2 3" xfId="1330" xr:uid="{00000000-0005-0000-0000-000072200000}"/>
    <cellStyle name="Примечание 2 2 3 2" xfId="1522" xr:uid="{00000000-0005-0000-0000-000073200000}"/>
    <cellStyle name="Примечание 2 2 3 2 2" xfId="5392" xr:uid="{00000000-0005-0000-0000-000074200000}"/>
    <cellStyle name="Примечание 2 2 3 2 2 2" xfId="6052" xr:uid="{00000000-0005-0000-0000-000075200000}"/>
    <cellStyle name="Примечание 2 2 3 2 3" xfId="5700" xr:uid="{00000000-0005-0000-0000-000076200000}"/>
    <cellStyle name="Примечание 2 2 3 3" xfId="2355" xr:uid="{00000000-0005-0000-0000-000077200000}"/>
    <cellStyle name="Примечание 2 2 3 4" xfId="5236" xr:uid="{00000000-0005-0000-0000-000078200000}"/>
    <cellStyle name="Примечание 2 2 3 4 2" xfId="5915" xr:uid="{00000000-0005-0000-0000-000079200000}"/>
    <cellStyle name="Примечание 2 2 3 5" xfId="5540" xr:uid="{00000000-0005-0000-0000-00007A200000}"/>
    <cellStyle name="Примечание 2 2 4" xfId="1338" xr:uid="{00000000-0005-0000-0000-00007B200000}"/>
    <cellStyle name="Примечание 2 2 4 2" xfId="1530" xr:uid="{00000000-0005-0000-0000-00007C200000}"/>
    <cellStyle name="Примечание 2 2 4 2 2" xfId="5400" xr:uid="{00000000-0005-0000-0000-00007D200000}"/>
    <cellStyle name="Примечание 2 2 4 2 2 2" xfId="6059" xr:uid="{00000000-0005-0000-0000-00007E200000}"/>
    <cellStyle name="Примечание 2 2 4 2 3" xfId="5707" xr:uid="{00000000-0005-0000-0000-00007F200000}"/>
    <cellStyle name="Примечание 2 2 4 3" xfId="2750" xr:uid="{00000000-0005-0000-0000-000080200000}"/>
    <cellStyle name="Примечание 2 2 4 3 2" xfId="5802" xr:uid="{00000000-0005-0000-0000-000081200000}"/>
    <cellStyle name="Примечание 2 2 4 4" xfId="5243" xr:uid="{00000000-0005-0000-0000-000082200000}"/>
    <cellStyle name="Примечание 2 2 4 4 2" xfId="5922" xr:uid="{00000000-0005-0000-0000-000083200000}"/>
    <cellStyle name="Примечание 2 2 4 5" xfId="5547" xr:uid="{00000000-0005-0000-0000-000084200000}"/>
    <cellStyle name="Примечание 2 2 5" xfId="1347" xr:uid="{00000000-0005-0000-0000-000085200000}"/>
    <cellStyle name="Примечание 2 2 5 2" xfId="1539" xr:uid="{00000000-0005-0000-0000-000086200000}"/>
    <cellStyle name="Примечание 2 2 5 2 2" xfId="5409" xr:uid="{00000000-0005-0000-0000-000087200000}"/>
    <cellStyle name="Примечание 2 2 5 2 2 2" xfId="6067" xr:uid="{00000000-0005-0000-0000-000088200000}"/>
    <cellStyle name="Примечание 2 2 5 2 3" xfId="5715" xr:uid="{00000000-0005-0000-0000-000089200000}"/>
    <cellStyle name="Примечание 2 2 5 3" xfId="2751" xr:uid="{00000000-0005-0000-0000-00008A200000}"/>
    <cellStyle name="Примечание 2 2 5 3 2" xfId="5803" xr:uid="{00000000-0005-0000-0000-00008B200000}"/>
    <cellStyle name="Примечание 2 2 5 4" xfId="5251" xr:uid="{00000000-0005-0000-0000-00008C200000}"/>
    <cellStyle name="Примечание 2 2 5 4 2" xfId="5930" xr:uid="{00000000-0005-0000-0000-00008D200000}"/>
    <cellStyle name="Примечание 2 2 5 5" xfId="5555" xr:uid="{00000000-0005-0000-0000-00008E200000}"/>
    <cellStyle name="Примечание 2 2 6" xfId="1268" xr:uid="{00000000-0005-0000-0000-00008F200000}"/>
    <cellStyle name="Примечание 2 2 6 2" xfId="1460" xr:uid="{00000000-0005-0000-0000-000090200000}"/>
    <cellStyle name="Примечание 2 2 6 2 2" xfId="5331" xr:uid="{00000000-0005-0000-0000-000091200000}"/>
    <cellStyle name="Примечание 2 2 6 2 2 2" xfId="5998" xr:uid="{00000000-0005-0000-0000-000092200000}"/>
    <cellStyle name="Примечание 2 2 6 2 3" xfId="5645" xr:uid="{00000000-0005-0000-0000-000093200000}"/>
    <cellStyle name="Примечание 2 2 6 3" xfId="2152" xr:uid="{00000000-0005-0000-0000-000094200000}"/>
    <cellStyle name="Примечание 2 2 6 3 2" xfId="5754" xr:uid="{00000000-0005-0000-0000-000095200000}"/>
    <cellStyle name="Примечание 2 2 6 4" xfId="5185" xr:uid="{00000000-0005-0000-0000-000096200000}"/>
    <cellStyle name="Примечание 2 2 6 4 2" xfId="5864" xr:uid="{00000000-0005-0000-0000-000097200000}"/>
    <cellStyle name="Примечание 2 2 6 5" xfId="5485" xr:uid="{00000000-0005-0000-0000-000098200000}"/>
    <cellStyle name="Примечание 2 2 7" xfId="1357" xr:uid="{00000000-0005-0000-0000-000099200000}"/>
    <cellStyle name="Примечание 2 2 7 2" xfId="1549" xr:uid="{00000000-0005-0000-0000-00009A200000}"/>
    <cellStyle name="Примечание 2 2 7 2 2" xfId="5419" xr:uid="{00000000-0005-0000-0000-00009B200000}"/>
    <cellStyle name="Примечание 2 2 7 2 2 2" xfId="6076" xr:uid="{00000000-0005-0000-0000-00009C200000}"/>
    <cellStyle name="Примечание 2 2 7 2 3" xfId="5724" xr:uid="{00000000-0005-0000-0000-00009D200000}"/>
    <cellStyle name="Примечание 2 2 7 3" xfId="5260" xr:uid="{00000000-0005-0000-0000-00009E200000}"/>
    <cellStyle name="Примечание 2 2 7 3 2" xfId="5939" xr:uid="{00000000-0005-0000-0000-00009F200000}"/>
    <cellStyle name="Примечание 2 2 7 4" xfId="5564" xr:uid="{00000000-0005-0000-0000-0000A0200000}"/>
    <cellStyle name="Примечание 2 2 8" xfId="1221" xr:uid="{00000000-0005-0000-0000-0000A1200000}"/>
    <cellStyle name="Примечание 2 2 8 2" xfId="1412" xr:uid="{00000000-0005-0000-0000-0000A2200000}"/>
    <cellStyle name="Примечание 2 2 8 2 2" xfId="5286" xr:uid="{00000000-0005-0000-0000-0000A3200000}"/>
    <cellStyle name="Примечание 2 2 8 2 2 2" xfId="5959" xr:uid="{00000000-0005-0000-0000-0000A4200000}"/>
    <cellStyle name="Примечание 2 2 8 2 3" xfId="5604" xr:uid="{00000000-0005-0000-0000-0000A5200000}"/>
    <cellStyle name="Примечание 2 2 8 3" xfId="5148" xr:uid="{00000000-0005-0000-0000-0000A6200000}"/>
    <cellStyle name="Примечание 2 2 8 3 2" xfId="5828" xr:uid="{00000000-0005-0000-0000-0000A7200000}"/>
    <cellStyle name="Примечание 2 2 8 4" xfId="5444" xr:uid="{00000000-0005-0000-0000-0000A8200000}"/>
    <cellStyle name="Примечание 2 2 9" xfId="1372" xr:uid="{00000000-0005-0000-0000-0000A9200000}"/>
    <cellStyle name="Примечание 2 2 9 2" xfId="5572" xr:uid="{00000000-0005-0000-0000-0000AA200000}"/>
    <cellStyle name="Примечание 2 3" xfId="1023" xr:uid="{00000000-0005-0000-0000-0000AB200000}"/>
    <cellStyle name="Примечание 2 3 2" xfId="1448" xr:uid="{00000000-0005-0000-0000-0000AC200000}"/>
    <cellStyle name="Примечание 2 3 2 2" xfId="1871" xr:uid="{00000000-0005-0000-0000-0000AD200000}"/>
    <cellStyle name="Примечание 2 3 2 3" xfId="5321" xr:uid="{00000000-0005-0000-0000-0000AE200000}"/>
    <cellStyle name="Примечание 2 3 2 3 2" xfId="5989" xr:uid="{00000000-0005-0000-0000-0000AF200000}"/>
    <cellStyle name="Примечание 2 3 2 4" xfId="5634" xr:uid="{00000000-0005-0000-0000-0000B0200000}"/>
    <cellStyle name="Примечание 2 3 3" xfId="1761" xr:uid="{00000000-0005-0000-0000-0000B1200000}"/>
    <cellStyle name="Примечание 2 3 3 2" xfId="5424" xr:uid="{00000000-0005-0000-0000-0000B2200000}"/>
    <cellStyle name="Примечание 2 3 3 2 2" xfId="6078" xr:uid="{00000000-0005-0000-0000-0000B3200000}"/>
    <cellStyle name="Примечание 2 3 3 3" xfId="5744" xr:uid="{00000000-0005-0000-0000-0000B4200000}"/>
    <cellStyle name="Примечание 2 3 4" xfId="5177" xr:uid="{00000000-0005-0000-0000-0000B5200000}"/>
    <cellStyle name="Примечание 2 3 4 2" xfId="5856" xr:uid="{00000000-0005-0000-0000-0000B6200000}"/>
    <cellStyle name="Примечание 2 3 5" xfId="5474" xr:uid="{00000000-0005-0000-0000-0000B7200000}"/>
    <cellStyle name="Примечание 2 4" xfId="1306" xr:uid="{00000000-0005-0000-0000-0000B8200000}"/>
    <cellStyle name="Примечание 2 4 2" xfId="1498" xr:uid="{00000000-0005-0000-0000-0000B9200000}"/>
    <cellStyle name="Примечание 2 4 2 2" xfId="5368" xr:uid="{00000000-0005-0000-0000-0000BA200000}"/>
    <cellStyle name="Примечание 2 4 2 2 2" xfId="6033" xr:uid="{00000000-0005-0000-0000-0000BB200000}"/>
    <cellStyle name="Примечание 2 4 2 3" xfId="5681" xr:uid="{00000000-0005-0000-0000-0000BC200000}"/>
    <cellStyle name="Примечание 2 4 3" xfId="1787" xr:uid="{00000000-0005-0000-0000-0000BD200000}"/>
    <cellStyle name="Примечание 2 4 3 2" xfId="5747" xr:uid="{00000000-0005-0000-0000-0000BE200000}"/>
    <cellStyle name="Примечание 2 4 4" xfId="5218" xr:uid="{00000000-0005-0000-0000-0000BF200000}"/>
    <cellStyle name="Примечание 2 4 4 2" xfId="5897" xr:uid="{00000000-0005-0000-0000-0000C0200000}"/>
    <cellStyle name="Примечание 2 4 5" xfId="5521" xr:uid="{00000000-0005-0000-0000-0000C1200000}"/>
    <cellStyle name="Примечание 2 5" xfId="1269" xr:uid="{00000000-0005-0000-0000-0000C2200000}"/>
    <cellStyle name="Примечание 2 5 2" xfId="1461" xr:uid="{00000000-0005-0000-0000-0000C3200000}"/>
    <cellStyle name="Примечание 2 5 2 2" xfId="5332" xr:uid="{00000000-0005-0000-0000-0000C4200000}"/>
    <cellStyle name="Примечание 2 5 2 2 2" xfId="5999" xr:uid="{00000000-0005-0000-0000-0000C5200000}"/>
    <cellStyle name="Примечание 2 5 2 3" xfId="5646" xr:uid="{00000000-0005-0000-0000-0000C6200000}"/>
    <cellStyle name="Примечание 2 5 3" xfId="5186" xr:uid="{00000000-0005-0000-0000-0000C7200000}"/>
    <cellStyle name="Примечание 2 5 3 2" xfId="5865" xr:uid="{00000000-0005-0000-0000-0000C8200000}"/>
    <cellStyle name="Примечание 2 5 4" xfId="5486" xr:uid="{00000000-0005-0000-0000-0000C9200000}"/>
    <cellStyle name="Примечание 2 6" xfId="1289" xr:uid="{00000000-0005-0000-0000-0000CA200000}"/>
    <cellStyle name="Примечание 2 6 2" xfId="1481" xr:uid="{00000000-0005-0000-0000-0000CB200000}"/>
    <cellStyle name="Примечание 2 6 2 2" xfId="5352" xr:uid="{00000000-0005-0000-0000-0000CC200000}"/>
    <cellStyle name="Примечание 2 6 2 2 2" xfId="6018" xr:uid="{00000000-0005-0000-0000-0000CD200000}"/>
    <cellStyle name="Примечание 2 6 2 3" xfId="5665" xr:uid="{00000000-0005-0000-0000-0000CE200000}"/>
    <cellStyle name="Примечание 2 6 3" xfId="5205" xr:uid="{00000000-0005-0000-0000-0000CF200000}"/>
    <cellStyle name="Примечание 2 6 3 2" xfId="5884" xr:uid="{00000000-0005-0000-0000-0000D0200000}"/>
    <cellStyle name="Примечание 2 6 4" xfId="5505" xr:uid="{00000000-0005-0000-0000-0000D1200000}"/>
    <cellStyle name="Примечание 2 7" xfId="1344" xr:uid="{00000000-0005-0000-0000-0000D2200000}"/>
    <cellStyle name="Примечание 2 7 2" xfId="1536" xr:uid="{00000000-0005-0000-0000-0000D3200000}"/>
    <cellStyle name="Примечание 2 7 2 2" xfId="5406" xr:uid="{00000000-0005-0000-0000-0000D4200000}"/>
    <cellStyle name="Примечание 2 7 2 2 2" xfId="6064" xr:uid="{00000000-0005-0000-0000-0000D5200000}"/>
    <cellStyle name="Примечание 2 7 2 3" xfId="5712" xr:uid="{00000000-0005-0000-0000-0000D6200000}"/>
    <cellStyle name="Примечание 2 7 3" xfId="5248" xr:uid="{00000000-0005-0000-0000-0000D7200000}"/>
    <cellStyle name="Примечание 2 7 3 2" xfId="5927" xr:uid="{00000000-0005-0000-0000-0000D8200000}"/>
    <cellStyle name="Примечание 2 7 4" xfId="5552" xr:uid="{00000000-0005-0000-0000-0000D9200000}"/>
    <cellStyle name="Примечание 2 8" xfId="1252" xr:uid="{00000000-0005-0000-0000-0000DA200000}"/>
    <cellStyle name="Примечание 2 8 2" xfId="1443" xr:uid="{00000000-0005-0000-0000-0000DB200000}"/>
    <cellStyle name="Примечание 2 8 2 2" xfId="5316" xr:uid="{00000000-0005-0000-0000-0000DC200000}"/>
    <cellStyle name="Примечание 2 8 2 2 2" xfId="5984" xr:uid="{00000000-0005-0000-0000-0000DD200000}"/>
    <cellStyle name="Примечание 2 8 2 3" xfId="5629" xr:uid="{00000000-0005-0000-0000-0000DE200000}"/>
    <cellStyle name="Примечание 2 8 3" xfId="5172" xr:uid="{00000000-0005-0000-0000-0000DF200000}"/>
    <cellStyle name="Примечание 2 8 3 2" xfId="5851" xr:uid="{00000000-0005-0000-0000-0000E0200000}"/>
    <cellStyle name="Примечание 2 8 4" xfId="5469" xr:uid="{00000000-0005-0000-0000-0000E1200000}"/>
    <cellStyle name="Примечание 2 9" xfId="1206" xr:uid="{00000000-0005-0000-0000-0000E2200000}"/>
    <cellStyle name="Примечание 2 9 2" xfId="1397" xr:uid="{00000000-0005-0000-0000-0000E3200000}"/>
    <cellStyle name="Примечание 2 9 2 2" xfId="5271" xr:uid="{00000000-0005-0000-0000-0000E4200000}"/>
    <cellStyle name="Примечание 2 9 2 2 2" xfId="5944" xr:uid="{00000000-0005-0000-0000-0000E5200000}"/>
    <cellStyle name="Примечание 2 9 2 3" xfId="5589" xr:uid="{00000000-0005-0000-0000-0000E6200000}"/>
    <cellStyle name="Примечание 2 9 3" xfId="5133" xr:uid="{00000000-0005-0000-0000-0000E7200000}"/>
    <cellStyle name="Примечание 2 9 3 2" xfId="5813" xr:uid="{00000000-0005-0000-0000-0000E8200000}"/>
    <cellStyle name="Примечание 2 9 4" xfId="5429" xr:uid="{00000000-0005-0000-0000-0000E9200000}"/>
    <cellStyle name="Примечание 20" xfId="455" xr:uid="{00000000-0005-0000-0000-0000EA200000}"/>
    <cellStyle name="Примечание 20 2" xfId="807" xr:uid="{00000000-0005-0000-0000-0000EB200000}"/>
    <cellStyle name="Примечание 20 2 2" xfId="6104" xr:uid="{00000000-0005-0000-0000-0000EC200000}"/>
    <cellStyle name="Примечание 20 3" xfId="8755" xr:uid="{00000000-0005-0000-0000-0000ED200000}"/>
    <cellStyle name="Примечание 20 4" xfId="1588" xr:uid="{00000000-0005-0000-0000-0000EE200000}"/>
    <cellStyle name="Примечание 21" xfId="468" xr:uid="{00000000-0005-0000-0000-0000EF200000}"/>
    <cellStyle name="Примечание 21 2" xfId="820" xr:uid="{00000000-0005-0000-0000-0000F0200000}"/>
    <cellStyle name="Примечание 21 3" xfId="8756" xr:uid="{00000000-0005-0000-0000-0000F1200000}"/>
    <cellStyle name="Примечание 22" xfId="481" xr:uid="{00000000-0005-0000-0000-0000F2200000}"/>
    <cellStyle name="Примечание 22 2" xfId="833" xr:uid="{00000000-0005-0000-0000-0000F3200000}"/>
    <cellStyle name="Примечание 22 3" xfId="8757" xr:uid="{00000000-0005-0000-0000-0000F4200000}"/>
    <cellStyle name="Примечание 23" xfId="494" xr:uid="{00000000-0005-0000-0000-0000F5200000}"/>
    <cellStyle name="Примечание 23 2" xfId="8758" xr:uid="{00000000-0005-0000-0000-0000F6200000}"/>
    <cellStyle name="Примечание 24" xfId="508" xr:uid="{00000000-0005-0000-0000-0000F7200000}"/>
    <cellStyle name="Примечание 24 2" xfId="1061" xr:uid="{00000000-0005-0000-0000-0000F8200000}"/>
    <cellStyle name="Примечание 25" xfId="846" xr:uid="{00000000-0005-0000-0000-0000F9200000}"/>
    <cellStyle name="Примечание 25 2" xfId="8759" xr:uid="{00000000-0005-0000-0000-0000FA200000}"/>
    <cellStyle name="Примечание 26" xfId="859" xr:uid="{00000000-0005-0000-0000-0000FB200000}"/>
    <cellStyle name="Примечание 26 2" xfId="8760" xr:uid="{00000000-0005-0000-0000-0000FC200000}"/>
    <cellStyle name="Примечание 27" xfId="872" xr:uid="{00000000-0005-0000-0000-0000FD200000}"/>
    <cellStyle name="Примечание 27 2" xfId="8761" xr:uid="{00000000-0005-0000-0000-0000FE200000}"/>
    <cellStyle name="Примечание 28" xfId="885" xr:uid="{00000000-0005-0000-0000-0000FF200000}"/>
    <cellStyle name="Примечание 28 2" xfId="8762" xr:uid="{00000000-0005-0000-0000-000000210000}"/>
    <cellStyle name="Примечание 29" xfId="898" xr:uid="{00000000-0005-0000-0000-000001210000}"/>
    <cellStyle name="Примечание 29 2" xfId="8763" xr:uid="{00000000-0005-0000-0000-000002210000}"/>
    <cellStyle name="Примечание 3" xfId="141" xr:uid="{00000000-0005-0000-0000-000003210000}"/>
    <cellStyle name="Примечание 3 10" xfId="1716" xr:uid="{00000000-0005-0000-0000-000004210000}"/>
    <cellStyle name="Примечание 3 10 2" xfId="5735" xr:uid="{00000000-0005-0000-0000-000005210000}"/>
    <cellStyle name="Примечание 3 11" xfId="8764" xr:uid="{00000000-0005-0000-0000-000006210000}"/>
    <cellStyle name="Примечание 3 12" xfId="1107" xr:uid="{00000000-0005-0000-0000-000007210000}"/>
    <cellStyle name="Примечание 3 2" xfId="260" xr:uid="{00000000-0005-0000-0000-000008210000}"/>
    <cellStyle name="Примечание 3 2 2" xfId="612" xr:uid="{00000000-0005-0000-0000-000009210000}"/>
    <cellStyle name="Примечание 3 2 2 2" xfId="2752" xr:uid="{00000000-0005-0000-0000-00000A210000}"/>
    <cellStyle name="Примечание 3 2 2 2 2" xfId="5804" xr:uid="{00000000-0005-0000-0000-00000B210000}"/>
    <cellStyle name="Примечание 3 2 2 3" xfId="2356" xr:uid="{00000000-0005-0000-0000-00000C210000}"/>
    <cellStyle name="Примечание 3 2 2 3 2" xfId="5764" xr:uid="{00000000-0005-0000-0000-00000D210000}"/>
    <cellStyle name="Примечание 3 2 2 4" xfId="5326" xr:uid="{00000000-0005-0000-0000-00000E210000}"/>
    <cellStyle name="Примечание 3 2 2 4 2" xfId="5994" xr:uid="{00000000-0005-0000-0000-00000F210000}"/>
    <cellStyle name="Примечание 3 2 2 5" xfId="5641" xr:uid="{00000000-0005-0000-0000-000010210000}"/>
    <cellStyle name="Примечание 3 2 2 6" xfId="1455" xr:uid="{00000000-0005-0000-0000-000011210000}"/>
    <cellStyle name="Примечание 3 2 3" xfId="2753" xr:uid="{00000000-0005-0000-0000-000012210000}"/>
    <cellStyle name="Примечание 3 2 3 2" xfId="5805" xr:uid="{00000000-0005-0000-0000-000013210000}"/>
    <cellStyle name="Примечание 3 2 4" xfId="2754" xr:uid="{00000000-0005-0000-0000-000014210000}"/>
    <cellStyle name="Примечание 3 2 4 2" xfId="5806" xr:uid="{00000000-0005-0000-0000-000015210000}"/>
    <cellStyle name="Примечание 3 2 5" xfId="2151" xr:uid="{00000000-0005-0000-0000-000016210000}"/>
    <cellStyle name="Примечание 3 2 5 2" xfId="5753" xr:uid="{00000000-0005-0000-0000-000017210000}"/>
    <cellStyle name="Примечание 3 2 6" xfId="5181" xr:uid="{00000000-0005-0000-0000-000018210000}"/>
    <cellStyle name="Примечание 3 2 6 2" xfId="5860" xr:uid="{00000000-0005-0000-0000-000019210000}"/>
    <cellStyle name="Примечание 3 2 7" xfId="5481" xr:uid="{00000000-0005-0000-0000-00001A210000}"/>
    <cellStyle name="Примечание 3 2 8" xfId="8765" xr:uid="{00000000-0005-0000-0000-00001B210000}"/>
    <cellStyle name="Примечание 3 2 9" xfId="1263" xr:uid="{00000000-0005-0000-0000-00001C210000}"/>
    <cellStyle name="Примечание 3 3" xfId="521" xr:uid="{00000000-0005-0000-0000-00001D210000}"/>
    <cellStyle name="Примечание 3 3 2" xfId="1488" xr:uid="{00000000-0005-0000-0000-00001E210000}"/>
    <cellStyle name="Примечание 3 3 2 2" xfId="5359" xr:uid="{00000000-0005-0000-0000-00001F210000}"/>
    <cellStyle name="Примечание 3 3 2 2 2" xfId="6024" xr:uid="{00000000-0005-0000-0000-000020210000}"/>
    <cellStyle name="Примечание 3 3 2 3" xfId="5671" xr:uid="{00000000-0005-0000-0000-000021210000}"/>
    <cellStyle name="Примечание 3 3 3" xfId="2755" xr:uid="{00000000-0005-0000-0000-000022210000}"/>
    <cellStyle name="Примечание 3 3 3 2" xfId="5807" xr:uid="{00000000-0005-0000-0000-000023210000}"/>
    <cellStyle name="Примечание 3 3 4" xfId="5211" xr:uid="{00000000-0005-0000-0000-000024210000}"/>
    <cellStyle name="Примечание 3 3 4 2" xfId="5890" xr:uid="{00000000-0005-0000-0000-000025210000}"/>
    <cellStyle name="Примечание 3 3 5" xfId="5511" xr:uid="{00000000-0005-0000-0000-000026210000}"/>
    <cellStyle name="Примечание 3 3 6" xfId="1296" xr:uid="{00000000-0005-0000-0000-000027210000}"/>
    <cellStyle name="Примечание 3 4" xfId="1274" xr:uid="{00000000-0005-0000-0000-000028210000}"/>
    <cellStyle name="Примечание 3 4 2" xfId="1466" xr:uid="{00000000-0005-0000-0000-000029210000}"/>
    <cellStyle name="Примечание 3 4 2 2" xfId="5337" xr:uid="{00000000-0005-0000-0000-00002A210000}"/>
    <cellStyle name="Примечание 3 4 2 2 2" xfId="6004" xr:uid="{00000000-0005-0000-0000-00002B210000}"/>
    <cellStyle name="Примечание 3 4 2 3" xfId="5651" xr:uid="{00000000-0005-0000-0000-00002C210000}"/>
    <cellStyle name="Примечание 3 4 3" xfId="5191" xr:uid="{00000000-0005-0000-0000-00002D210000}"/>
    <cellStyle name="Примечание 3 4 3 2" xfId="5870" xr:uid="{00000000-0005-0000-0000-00002E210000}"/>
    <cellStyle name="Примечание 3 4 4" xfId="5491" xr:uid="{00000000-0005-0000-0000-00002F210000}"/>
    <cellStyle name="Примечание 3 5" xfId="1284" xr:uid="{00000000-0005-0000-0000-000030210000}"/>
    <cellStyle name="Примечание 3 5 2" xfId="1476" xr:uid="{00000000-0005-0000-0000-000031210000}"/>
    <cellStyle name="Примечание 3 5 2 2" xfId="5347" xr:uid="{00000000-0005-0000-0000-000032210000}"/>
    <cellStyle name="Примечание 3 5 2 2 2" xfId="6013" xr:uid="{00000000-0005-0000-0000-000033210000}"/>
    <cellStyle name="Примечание 3 5 2 3" xfId="5660" xr:uid="{00000000-0005-0000-0000-000034210000}"/>
    <cellStyle name="Примечание 3 5 3" xfId="5200" xr:uid="{00000000-0005-0000-0000-000035210000}"/>
    <cellStyle name="Примечание 3 5 3 2" xfId="5879" xr:uid="{00000000-0005-0000-0000-000036210000}"/>
    <cellStyle name="Примечание 3 5 4" xfId="5500" xr:uid="{00000000-0005-0000-0000-000037210000}"/>
    <cellStyle name="Примечание 3 6" xfId="1293" xr:uid="{00000000-0005-0000-0000-000038210000}"/>
    <cellStyle name="Примечание 3 6 2" xfId="1485" xr:uid="{00000000-0005-0000-0000-000039210000}"/>
    <cellStyle name="Примечание 3 6 2 2" xfId="5356" xr:uid="{00000000-0005-0000-0000-00003A210000}"/>
    <cellStyle name="Примечание 3 6 2 2 2" xfId="6022" xr:uid="{00000000-0005-0000-0000-00003B210000}"/>
    <cellStyle name="Примечание 3 6 2 3" xfId="5669" xr:uid="{00000000-0005-0000-0000-00003C210000}"/>
    <cellStyle name="Примечание 3 6 3" xfId="5209" xr:uid="{00000000-0005-0000-0000-00003D210000}"/>
    <cellStyle name="Примечание 3 6 3 2" xfId="5888" xr:uid="{00000000-0005-0000-0000-00003E210000}"/>
    <cellStyle name="Примечание 3 6 4" xfId="5509" xr:uid="{00000000-0005-0000-0000-00003F210000}"/>
    <cellStyle name="Примечание 3 7" xfId="1322" xr:uid="{00000000-0005-0000-0000-000040210000}"/>
    <cellStyle name="Примечание 3 7 2" xfId="1514" xr:uid="{00000000-0005-0000-0000-000041210000}"/>
    <cellStyle name="Примечание 3 7 2 2" xfId="5384" xr:uid="{00000000-0005-0000-0000-000042210000}"/>
    <cellStyle name="Примечание 3 7 2 2 2" xfId="6046" xr:uid="{00000000-0005-0000-0000-000043210000}"/>
    <cellStyle name="Примечание 3 7 2 3" xfId="5694" xr:uid="{00000000-0005-0000-0000-000044210000}"/>
    <cellStyle name="Примечание 3 7 3" xfId="5230" xr:uid="{00000000-0005-0000-0000-000045210000}"/>
    <cellStyle name="Примечание 3 7 3 2" xfId="5909" xr:uid="{00000000-0005-0000-0000-000046210000}"/>
    <cellStyle name="Примечание 3 7 4" xfId="5534" xr:uid="{00000000-0005-0000-0000-000047210000}"/>
    <cellStyle name="Примечание 3 8" xfId="1211" xr:uid="{00000000-0005-0000-0000-000048210000}"/>
    <cellStyle name="Примечание 3 8 2" xfId="1402" xr:uid="{00000000-0005-0000-0000-000049210000}"/>
    <cellStyle name="Примечание 3 8 2 2" xfId="5276" xr:uid="{00000000-0005-0000-0000-00004A210000}"/>
    <cellStyle name="Примечание 3 8 2 2 2" xfId="5949" xr:uid="{00000000-0005-0000-0000-00004B210000}"/>
    <cellStyle name="Примечание 3 8 2 3" xfId="5594" xr:uid="{00000000-0005-0000-0000-00004C210000}"/>
    <cellStyle name="Примечание 3 8 3" xfId="5138" xr:uid="{00000000-0005-0000-0000-00004D210000}"/>
    <cellStyle name="Примечание 3 8 3 2" xfId="5818" xr:uid="{00000000-0005-0000-0000-00004E210000}"/>
    <cellStyle name="Примечание 3 8 4" xfId="5434" xr:uid="{00000000-0005-0000-0000-00004F210000}"/>
    <cellStyle name="Примечание 3 9" xfId="1382" xr:uid="{00000000-0005-0000-0000-000050210000}"/>
    <cellStyle name="Примечание 3 9 2" xfId="5580" xr:uid="{00000000-0005-0000-0000-000051210000}"/>
    <cellStyle name="Примечание 30" xfId="911" xr:uid="{00000000-0005-0000-0000-000052210000}"/>
    <cellStyle name="Примечание 30 2" xfId="8766" xr:uid="{00000000-0005-0000-0000-000053210000}"/>
    <cellStyle name="Примечание 31" xfId="924" xr:uid="{00000000-0005-0000-0000-000054210000}"/>
    <cellStyle name="Примечание 31 2" xfId="8767" xr:uid="{00000000-0005-0000-0000-000055210000}"/>
    <cellStyle name="Примечание 32" xfId="937" xr:uid="{00000000-0005-0000-0000-000056210000}"/>
    <cellStyle name="Примечание 32 2" xfId="8768" xr:uid="{00000000-0005-0000-0000-000057210000}"/>
    <cellStyle name="Примечание 33" xfId="950" xr:uid="{00000000-0005-0000-0000-000058210000}"/>
    <cellStyle name="Примечание 33 2" xfId="8769" xr:uid="{00000000-0005-0000-0000-000059210000}"/>
    <cellStyle name="Примечание 34" xfId="963" xr:uid="{00000000-0005-0000-0000-00005A210000}"/>
    <cellStyle name="Примечание 34 2" xfId="8770" xr:uid="{00000000-0005-0000-0000-00005B210000}"/>
    <cellStyle name="Примечание 35" xfId="976" xr:uid="{00000000-0005-0000-0000-00005C210000}"/>
    <cellStyle name="Примечание 35 2" xfId="8771" xr:uid="{00000000-0005-0000-0000-00005D210000}"/>
    <cellStyle name="Примечание 36" xfId="989" xr:uid="{00000000-0005-0000-0000-00005E210000}"/>
    <cellStyle name="Примечание 36 2" xfId="8772" xr:uid="{00000000-0005-0000-0000-00005F210000}"/>
    <cellStyle name="Примечание 37" xfId="124" xr:uid="{00000000-0005-0000-0000-000060210000}"/>
    <cellStyle name="Примечание 37 2" xfId="1045" xr:uid="{00000000-0005-0000-0000-000061210000}"/>
    <cellStyle name="Примечание 38" xfId="8773" xr:uid="{00000000-0005-0000-0000-000062210000}"/>
    <cellStyle name="Примечание 39" xfId="8774" xr:uid="{00000000-0005-0000-0000-000063210000}"/>
    <cellStyle name="Примечание 4" xfId="168" xr:uid="{00000000-0005-0000-0000-000064210000}"/>
    <cellStyle name="Примечание 4 2" xfId="273" xr:uid="{00000000-0005-0000-0000-000065210000}"/>
    <cellStyle name="Примечание 4 2 2" xfId="625" xr:uid="{00000000-0005-0000-0000-000066210000}"/>
    <cellStyle name="Примечание 4 2 3" xfId="1971" xr:uid="{00000000-0005-0000-0000-000067210000}"/>
    <cellStyle name="Примечание 4 3" xfId="534" xr:uid="{00000000-0005-0000-0000-000068210000}"/>
    <cellStyle name="Примечание 4 3 2" xfId="5736" xr:uid="{00000000-0005-0000-0000-000069210000}"/>
    <cellStyle name="Примечание 4 4" xfId="1717" xr:uid="{00000000-0005-0000-0000-00006A210000}"/>
    <cellStyle name="Примечание 40" xfId="8775" xr:uid="{00000000-0005-0000-0000-00006B210000}"/>
    <cellStyle name="Примечание 41" xfId="8776" xr:uid="{00000000-0005-0000-0000-00006C210000}"/>
    <cellStyle name="Примечание 42" xfId="8777" xr:uid="{00000000-0005-0000-0000-00006D210000}"/>
    <cellStyle name="Примечание 43" xfId="8778" xr:uid="{00000000-0005-0000-0000-00006E210000}"/>
    <cellStyle name="Примечание 44" xfId="8779" xr:uid="{00000000-0005-0000-0000-00006F210000}"/>
    <cellStyle name="Примечание 45" xfId="8780" xr:uid="{00000000-0005-0000-0000-000070210000}"/>
    <cellStyle name="Примечание 46" xfId="8781" xr:uid="{00000000-0005-0000-0000-000071210000}"/>
    <cellStyle name="Примечание 47" xfId="8782" xr:uid="{00000000-0005-0000-0000-000072210000}"/>
    <cellStyle name="Примечание 48" xfId="8783" xr:uid="{00000000-0005-0000-0000-000073210000}"/>
    <cellStyle name="Примечание 49" xfId="8784" xr:uid="{00000000-0005-0000-0000-000074210000}"/>
    <cellStyle name="Примечание 5" xfId="181" xr:uid="{00000000-0005-0000-0000-000075210000}"/>
    <cellStyle name="Примечание 5 2" xfId="286" xr:uid="{00000000-0005-0000-0000-000076210000}"/>
    <cellStyle name="Примечание 5 2 2" xfId="638" xr:uid="{00000000-0005-0000-0000-000077210000}"/>
    <cellStyle name="Примечание 5 2 3" xfId="2030" xr:uid="{00000000-0005-0000-0000-000078210000}"/>
    <cellStyle name="Примечание 5 3" xfId="547" xr:uid="{00000000-0005-0000-0000-000079210000}"/>
    <cellStyle name="Примечание 5 3 2" xfId="5741" xr:uid="{00000000-0005-0000-0000-00007A210000}"/>
    <cellStyle name="Примечание 5 4" xfId="1752" xr:uid="{00000000-0005-0000-0000-00007B210000}"/>
    <cellStyle name="Примечание 50" xfId="8785" xr:uid="{00000000-0005-0000-0000-00007C210000}"/>
    <cellStyle name="Примечание 51" xfId="8786" xr:uid="{00000000-0005-0000-0000-00007D210000}"/>
    <cellStyle name="Примечание 52" xfId="8787" xr:uid="{00000000-0005-0000-0000-00007E210000}"/>
    <cellStyle name="Примечание 53" xfId="8788" xr:uid="{00000000-0005-0000-0000-00007F210000}"/>
    <cellStyle name="Примечание 54" xfId="8789" xr:uid="{00000000-0005-0000-0000-000080210000}"/>
    <cellStyle name="Примечание 55" xfId="8790" xr:uid="{00000000-0005-0000-0000-000081210000}"/>
    <cellStyle name="Примечание 56" xfId="8791" xr:uid="{00000000-0005-0000-0000-000082210000}"/>
    <cellStyle name="Примечание 57" xfId="8792" xr:uid="{00000000-0005-0000-0000-000083210000}"/>
    <cellStyle name="Примечание 58" xfId="8793" xr:uid="{00000000-0005-0000-0000-000084210000}"/>
    <cellStyle name="Примечание 59" xfId="8794" xr:uid="{00000000-0005-0000-0000-000085210000}"/>
    <cellStyle name="Примечание 6" xfId="194" xr:uid="{00000000-0005-0000-0000-000086210000}"/>
    <cellStyle name="Примечание 6 2" xfId="299" xr:uid="{00000000-0005-0000-0000-000087210000}"/>
    <cellStyle name="Примечание 6 2 2" xfId="651" xr:uid="{00000000-0005-0000-0000-000088210000}"/>
    <cellStyle name="Примечание 6 2 3" xfId="2069" xr:uid="{00000000-0005-0000-0000-000089210000}"/>
    <cellStyle name="Примечание 6 3" xfId="560" xr:uid="{00000000-0005-0000-0000-00008A210000}"/>
    <cellStyle name="Примечание 6 3 2" xfId="5733" xr:uid="{00000000-0005-0000-0000-00008B210000}"/>
    <cellStyle name="Примечание 6 4" xfId="1714" xr:uid="{00000000-0005-0000-0000-00008C210000}"/>
    <cellStyle name="Примечание 60" xfId="8795" xr:uid="{00000000-0005-0000-0000-00008D210000}"/>
    <cellStyle name="Примечание 61" xfId="8796" xr:uid="{00000000-0005-0000-0000-00008E210000}"/>
    <cellStyle name="Примечание 62" xfId="8797" xr:uid="{00000000-0005-0000-0000-00008F210000}"/>
    <cellStyle name="Примечание 63" xfId="8798" xr:uid="{00000000-0005-0000-0000-000090210000}"/>
    <cellStyle name="Примечание 64" xfId="8799" xr:uid="{00000000-0005-0000-0000-000091210000}"/>
    <cellStyle name="Примечание 65" xfId="8800" xr:uid="{00000000-0005-0000-0000-000092210000}"/>
    <cellStyle name="Примечание 66" xfId="8801" xr:uid="{00000000-0005-0000-0000-000093210000}"/>
    <cellStyle name="Примечание 67" xfId="8802" xr:uid="{00000000-0005-0000-0000-000094210000}"/>
    <cellStyle name="Примечание 68" xfId="8803" xr:uid="{00000000-0005-0000-0000-000095210000}"/>
    <cellStyle name="Примечание 7" xfId="207" xr:uid="{00000000-0005-0000-0000-000096210000}"/>
    <cellStyle name="Примечание 7 2" xfId="312" xr:uid="{00000000-0005-0000-0000-000097210000}"/>
    <cellStyle name="Примечание 7 2 2" xfId="664" xr:uid="{00000000-0005-0000-0000-000098210000}"/>
    <cellStyle name="Примечание 7 2 3" xfId="8804" xr:uid="{00000000-0005-0000-0000-000099210000}"/>
    <cellStyle name="Примечание 7 3" xfId="573" xr:uid="{00000000-0005-0000-0000-00009A210000}"/>
    <cellStyle name="Примечание 7 4" xfId="2357" xr:uid="{00000000-0005-0000-0000-00009B210000}"/>
    <cellStyle name="Примечание 8" xfId="220" xr:uid="{00000000-0005-0000-0000-00009C210000}"/>
    <cellStyle name="Примечание 8 2" xfId="325" xr:uid="{00000000-0005-0000-0000-00009D210000}"/>
    <cellStyle name="Примечание 8 2 2" xfId="677" xr:uid="{00000000-0005-0000-0000-00009E210000}"/>
    <cellStyle name="Примечание 8 2 2 2" xfId="5808" xr:uid="{00000000-0005-0000-0000-00009F210000}"/>
    <cellStyle name="Примечание 8 2 3" xfId="8806" xr:uid="{00000000-0005-0000-0000-0000A0210000}"/>
    <cellStyle name="Примечание 8 2 4" xfId="2756" xr:uid="{00000000-0005-0000-0000-0000A1210000}"/>
    <cellStyle name="Примечание 8 3" xfId="586" xr:uid="{00000000-0005-0000-0000-0000A2210000}"/>
    <cellStyle name="Примечание 8 3 2" xfId="5763" xr:uid="{00000000-0005-0000-0000-0000A3210000}"/>
    <cellStyle name="Примечание 8 4" xfId="8805" xr:uid="{00000000-0005-0000-0000-0000A4210000}"/>
    <cellStyle name="Примечание 8 5" xfId="2354" xr:uid="{00000000-0005-0000-0000-0000A5210000}"/>
    <cellStyle name="Примечание 9" xfId="233" xr:uid="{00000000-0005-0000-0000-0000A6210000}"/>
    <cellStyle name="Примечание 9 2" xfId="599" xr:uid="{00000000-0005-0000-0000-0000A7210000}"/>
    <cellStyle name="Примечание 9 2 2" xfId="8807" xr:uid="{00000000-0005-0000-0000-0000A8210000}"/>
    <cellStyle name="Примечание 9 3" xfId="2757" xr:uid="{00000000-0005-0000-0000-0000A9210000}"/>
    <cellStyle name="Процентный 10" xfId="3234" xr:uid="{00000000-0005-0000-0000-0000AA210000}"/>
    <cellStyle name="Процентный 11" xfId="3526" xr:uid="{00000000-0005-0000-0000-0000AB210000}"/>
    <cellStyle name="Процентный 12" xfId="4056" xr:uid="{00000000-0005-0000-0000-0000AC210000}"/>
    <cellStyle name="Процентный 13" xfId="1793" xr:uid="{00000000-0005-0000-0000-0000AD210000}"/>
    <cellStyle name="Процентный 14" xfId="6079" xr:uid="{00000000-0005-0000-0000-0000AE210000}"/>
    <cellStyle name="Процентный 2" xfId="15" xr:uid="{00000000-0005-0000-0000-0000AF210000}"/>
    <cellStyle name="Процентный 2 10" xfId="8109" xr:uid="{00000000-0005-0000-0000-0000B0210000}"/>
    <cellStyle name="Процентный 2 2" xfId="2154" xr:uid="{00000000-0005-0000-0000-0000B1210000}"/>
    <cellStyle name="Процентный 2 2 2" xfId="2155" xr:uid="{00000000-0005-0000-0000-0000B2210000}"/>
    <cellStyle name="Процентный 2 2 3" xfId="8808" xr:uid="{00000000-0005-0000-0000-0000B3210000}"/>
    <cellStyle name="Процентный 2 3" xfId="2156" xr:uid="{00000000-0005-0000-0000-0000B4210000}"/>
    <cellStyle name="Процентный 2 3 2" xfId="8809" xr:uid="{00000000-0005-0000-0000-0000B5210000}"/>
    <cellStyle name="Процентный 2 4" xfId="2153" xr:uid="{00000000-0005-0000-0000-0000B6210000}"/>
    <cellStyle name="Процентный 2 4 2" xfId="2358" xr:uid="{00000000-0005-0000-0000-0000B7210000}"/>
    <cellStyle name="Процентный 2 4 3" xfId="2758" xr:uid="{00000000-0005-0000-0000-0000B8210000}"/>
    <cellStyle name="Процентный 2 5" xfId="5075" xr:uid="{00000000-0005-0000-0000-0000B9210000}"/>
    <cellStyle name="Процентный 2 6" xfId="1839" xr:uid="{00000000-0005-0000-0000-0000BA210000}"/>
    <cellStyle name="Процентный 2 7" xfId="5079" xr:uid="{00000000-0005-0000-0000-0000BB210000}"/>
    <cellStyle name="Процентный 2 8" xfId="1788" xr:uid="{00000000-0005-0000-0000-0000BC210000}"/>
    <cellStyle name="Процентный 2 9" xfId="1718" xr:uid="{00000000-0005-0000-0000-0000BD210000}"/>
    <cellStyle name="Процентный 3" xfId="1192" xr:uid="{00000000-0005-0000-0000-0000BE210000}"/>
    <cellStyle name="Процентный 3 2" xfId="2158" xr:uid="{00000000-0005-0000-0000-0000BF210000}"/>
    <cellStyle name="Процентный 3 2 2" xfId="8811" xr:uid="{00000000-0005-0000-0000-0000C0210000}"/>
    <cellStyle name="Процентный 3 3" xfId="2157" xr:uid="{00000000-0005-0000-0000-0000C1210000}"/>
    <cellStyle name="Процентный 3 3 2" xfId="2359" xr:uid="{00000000-0005-0000-0000-0000C2210000}"/>
    <cellStyle name="Процентный 3 3 3" xfId="2759" xr:uid="{00000000-0005-0000-0000-0000C3210000}"/>
    <cellStyle name="Процентный 3 3 4" xfId="8812" xr:uid="{00000000-0005-0000-0000-0000C4210000}"/>
    <cellStyle name="Процентный 3 4" xfId="1957" xr:uid="{00000000-0005-0000-0000-0000C5210000}"/>
    <cellStyle name="Процентный 3 5" xfId="1754" xr:uid="{00000000-0005-0000-0000-0000C6210000}"/>
    <cellStyle name="Процентный 3 6" xfId="8810" xr:uid="{00000000-0005-0000-0000-0000C7210000}"/>
    <cellStyle name="Процентный 4" xfId="1198" xr:uid="{00000000-0005-0000-0000-0000C8210000}"/>
    <cellStyle name="Процентный 4 2" xfId="2159" xr:uid="{00000000-0005-0000-0000-0000C9210000}"/>
    <cellStyle name="Процентный 4 2 2" xfId="2360" xr:uid="{00000000-0005-0000-0000-0000CA210000}"/>
    <cellStyle name="Процентный 4 2 3" xfId="2760" xr:uid="{00000000-0005-0000-0000-0000CB210000}"/>
    <cellStyle name="Процентный 4 2 4" xfId="8814" xr:uid="{00000000-0005-0000-0000-0000CC210000}"/>
    <cellStyle name="Процентный 4 3" xfId="8813" xr:uid="{00000000-0005-0000-0000-0000CD210000}"/>
    <cellStyle name="Процентный 5" xfId="2054" xr:uid="{00000000-0005-0000-0000-0000CE210000}"/>
    <cellStyle name="Процентный 5 2" xfId="2362" xr:uid="{00000000-0005-0000-0000-0000CF210000}"/>
    <cellStyle name="Процентный 5 2 2" xfId="8816" xr:uid="{00000000-0005-0000-0000-0000D0210000}"/>
    <cellStyle name="Процентный 5 3" xfId="2361" xr:uid="{00000000-0005-0000-0000-0000D1210000}"/>
    <cellStyle name="Процентный 5 4" xfId="8815" xr:uid="{00000000-0005-0000-0000-0000D2210000}"/>
    <cellStyle name="Процентный 6" xfId="2363" xr:uid="{00000000-0005-0000-0000-0000D3210000}"/>
    <cellStyle name="Процентный 7" xfId="2761" xr:uid="{00000000-0005-0000-0000-0000D4210000}"/>
    <cellStyle name="Процентный 8" xfId="2797" xr:uid="{00000000-0005-0000-0000-0000D5210000}"/>
    <cellStyle name="Процентный 9" xfId="3038" xr:uid="{00000000-0005-0000-0000-0000D6210000}"/>
    <cellStyle name="Связанная ячейка" xfId="34" builtinId="24" customBuiltin="1"/>
    <cellStyle name="Связанная ячейка 10" xfId="2763" xr:uid="{00000000-0005-0000-0000-0000D8210000}"/>
    <cellStyle name="Связанная ячейка 11" xfId="2764" xr:uid="{00000000-0005-0000-0000-0000D9210000}"/>
    <cellStyle name="Связанная ячейка 12" xfId="2765" xr:uid="{00000000-0005-0000-0000-0000DA210000}"/>
    <cellStyle name="Связанная ячейка 13" xfId="2762" xr:uid="{00000000-0005-0000-0000-0000DB210000}"/>
    <cellStyle name="Связанная ячейка 14" xfId="2808" xr:uid="{00000000-0005-0000-0000-0000DC210000}"/>
    <cellStyle name="Связанная ячейка 15" xfId="3049" xr:uid="{00000000-0005-0000-0000-0000DD210000}"/>
    <cellStyle name="Связанная ячейка 16" xfId="3245" xr:uid="{00000000-0005-0000-0000-0000DE210000}"/>
    <cellStyle name="Связанная ячейка 17" xfId="3537" xr:uid="{00000000-0005-0000-0000-0000DF210000}"/>
    <cellStyle name="Связанная ячейка 18" xfId="4067" xr:uid="{00000000-0005-0000-0000-0000E0210000}"/>
    <cellStyle name="Связанная ячейка 19" xfId="1804" xr:uid="{00000000-0005-0000-0000-0000E1210000}"/>
    <cellStyle name="Связанная ячейка 2" xfId="107" xr:uid="{00000000-0005-0000-0000-0000E2210000}"/>
    <cellStyle name="Связанная ячейка 2 2" xfId="138" xr:uid="{00000000-0005-0000-0000-0000E3210000}"/>
    <cellStyle name="Связанная ячейка 2 2 2" xfId="2365" xr:uid="{00000000-0005-0000-0000-0000E4210000}"/>
    <cellStyle name="Связанная ячейка 2 2 3" xfId="2766" xr:uid="{00000000-0005-0000-0000-0000E5210000}"/>
    <cellStyle name="Связанная ячейка 2 2 4" xfId="2160" xr:uid="{00000000-0005-0000-0000-0000E6210000}"/>
    <cellStyle name="Связанная ячейка 2 2 5" xfId="1186" xr:uid="{00000000-0005-0000-0000-0000E7210000}"/>
    <cellStyle name="Связанная ячейка 2 3" xfId="1840" xr:uid="{00000000-0005-0000-0000-0000E8210000}"/>
    <cellStyle name="Связанная ячейка 20" xfId="1576" xr:uid="{00000000-0005-0000-0000-0000E9210000}"/>
    <cellStyle name="Связанная ячейка 3" xfId="1720" xr:uid="{00000000-0005-0000-0000-0000EA210000}"/>
    <cellStyle name="Связанная ячейка 4" xfId="1755" xr:uid="{00000000-0005-0000-0000-0000EB210000}"/>
    <cellStyle name="Связанная ячейка 4 2" xfId="1968" xr:uid="{00000000-0005-0000-0000-0000EC210000}"/>
    <cellStyle name="Связанная ячейка 5" xfId="1719" xr:uid="{00000000-0005-0000-0000-0000ED210000}"/>
    <cellStyle name="Связанная ячейка 5 2" xfId="2027" xr:uid="{00000000-0005-0000-0000-0000EE210000}"/>
    <cellStyle name="Связанная ячейка 6" xfId="2066" xr:uid="{00000000-0005-0000-0000-0000EF210000}"/>
    <cellStyle name="Связанная ячейка 7" xfId="2366" xr:uid="{00000000-0005-0000-0000-0000F0210000}"/>
    <cellStyle name="Связанная ячейка 8" xfId="2364" xr:uid="{00000000-0005-0000-0000-0000F1210000}"/>
    <cellStyle name="Связанная ячейка 9" xfId="2767" xr:uid="{00000000-0005-0000-0000-0000F2210000}"/>
    <cellStyle name="Стиль 1" xfId="16" xr:uid="{00000000-0005-0000-0000-0000F3210000}"/>
    <cellStyle name="Стиль 1 2" xfId="2161" xr:uid="{00000000-0005-0000-0000-0000F4210000}"/>
    <cellStyle name="Стиль 1 2 2" xfId="2162" xr:uid="{00000000-0005-0000-0000-0000F5210000}"/>
    <cellStyle name="Стиль 1 2_Лист2" xfId="2163" xr:uid="{00000000-0005-0000-0000-0000F6210000}"/>
    <cellStyle name="Стиль 1 3" xfId="2164" xr:uid="{00000000-0005-0000-0000-0000F7210000}"/>
    <cellStyle name="Стиль 1 4" xfId="8110" xr:uid="{00000000-0005-0000-0000-0000F8210000}"/>
    <cellStyle name="Стиль 1 5" xfId="8672" xr:uid="{00000000-0005-0000-0000-0000F9210000}"/>
    <cellStyle name="Стиль 1 6" xfId="8660" xr:uid="{00000000-0005-0000-0000-0000FA210000}"/>
    <cellStyle name="Стиль 1_Лист2" xfId="2165" xr:uid="{00000000-0005-0000-0000-0000FB210000}"/>
    <cellStyle name="Стиль 10" xfId="8111" xr:uid="{00000000-0005-0000-0000-0000FC210000}"/>
    <cellStyle name="Стиль 11" xfId="8112" xr:uid="{00000000-0005-0000-0000-0000FD210000}"/>
    <cellStyle name="Стиль 12" xfId="8113" xr:uid="{00000000-0005-0000-0000-0000FE210000}"/>
    <cellStyle name="Стиль 13" xfId="8114" xr:uid="{00000000-0005-0000-0000-0000FF210000}"/>
    <cellStyle name="Стиль 14" xfId="8115" xr:uid="{00000000-0005-0000-0000-000000220000}"/>
    <cellStyle name="Стиль 15" xfId="8116" xr:uid="{00000000-0005-0000-0000-000001220000}"/>
    <cellStyle name="Стиль 16" xfId="8117" xr:uid="{00000000-0005-0000-0000-000002220000}"/>
    <cellStyle name="Стиль 17" xfId="8118" xr:uid="{00000000-0005-0000-0000-000003220000}"/>
    <cellStyle name="Стиль 18" xfId="8119" xr:uid="{00000000-0005-0000-0000-000004220000}"/>
    <cellStyle name="Стиль 19" xfId="8120" xr:uid="{00000000-0005-0000-0000-000005220000}"/>
    <cellStyle name="Стиль 2" xfId="8121" xr:uid="{00000000-0005-0000-0000-000006220000}"/>
    <cellStyle name="Стиль 20" xfId="8122" xr:uid="{00000000-0005-0000-0000-000007220000}"/>
    <cellStyle name="Стиль 21" xfId="8123" xr:uid="{00000000-0005-0000-0000-000008220000}"/>
    <cellStyle name="Стиль 22" xfId="8124" xr:uid="{00000000-0005-0000-0000-000009220000}"/>
    <cellStyle name="Стиль 23" xfId="8125" xr:uid="{00000000-0005-0000-0000-00000A220000}"/>
    <cellStyle name="Стиль 24" xfId="8126" xr:uid="{00000000-0005-0000-0000-00000B220000}"/>
    <cellStyle name="Стиль 25" xfId="8127" xr:uid="{00000000-0005-0000-0000-00000C220000}"/>
    <cellStyle name="Стиль 26" xfId="8128" xr:uid="{00000000-0005-0000-0000-00000D220000}"/>
    <cellStyle name="Стиль 27" xfId="8129" xr:uid="{00000000-0005-0000-0000-00000E220000}"/>
    <cellStyle name="Стиль 28" xfId="8130" xr:uid="{00000000-0005-0000-0000-00000F220000}"/>
    <cellStyle name="Стиль 29" xfId="8131" xr:uid="{00000000-0005-0000-0000-000010220000}"/>
    <cellStyle name="Стиль 3" xfId="8132" xr:uid="{00000000-0005-0000-0000-000011220000}"/>
    <cellStyle name="Стиль 30" xfId="8133" xr:uid="{00000000-0005-0000-0000-000012220000}"/>
    <cellStyle name="Стиль 31" xfId="8134" xr:uid="{00000000-0005-0000-0000-000013220000}"/>
    <cellStyle name="Стиль 32" xfId="8135" xr:uid="{00000000-0005-0000-0000-000014220000}"/>
    <cellStyle name="Стиль 33" xfId="8136" xr:uid="{00000000-0005-0000-0000-000015220000}"/>
    <cellStyle name="Стиль 34" xfId="8137" xr:uid="{00000000-0005-0000-0000-000016220000}"/>
    <cellStyle name="Стиль 35" xfId="8138" xr:uid="{00000000-0005-0000-0000-000017220000}"/>
    <cellStyle name="Стиль 36" xfId="8139" xr:uid="{00000000-0005-0000-0000-000018220000}"/>
    <cellStyle name="Стиль 37" xfId="8140" xr:uid="{00000000-0005-0000-0000-000019220000}"/>
    <cellStyle name="Стиль 38" xfId="8141" xr:uid="{00000000-0005-0000-0000-00001A220000}"/>
    <cellStyle name="Стиль 39" xfId="8142" xr:uid="{00000000-0005-0000-0000-00001B220000}"/>
    <cellStyle name="Стиль 4" xfId="8143" xr:uid="{00000000-0005-0000-0000-00001C220000}"/>
    <cellStyle name="Стиль 40" xfId="8144" xr:uid="{00000000-0005-0000-0000-00001D220000}"/>
    <cellStyle name="Стиль 41" xfId="8145" xr:uid="{00000000-0005-0000-0000-00001E220000}"/>
    <cellStyle name="Стиль 42" xfId="8146" xr:uid="{00000000-0005-0000-0000-00001F220000}"/>
    <cellStyle name="Стиль 43" xfId="8147" xr:uid="{00000000-0005-0000-0000-000020220000}"/>
    <cellStyle name="Стиль 44" xfId="8148" xr:uid="{00000000-0005-0000-0000-000021220000}"/>
    <cellStyle name="Стиль 45" xfId="8149" xr:uid="{00000000-0005-0000-0000-000022220000}"/>
    <cellStyle name="Стиль 46" xfId="8150" xr:uid="{00000000-0005-0000-0000-000023220000}"/>
    <cellStyle name="Стиль 47" xfId="8151" xr:uid="{00000000-0005-0000-0000-000024220000}"/>
    <cellStyle name="Стиль 48" xfId="8152" xr:uid="{00000000-0005-0000-0000-000025220000}"/>
    <cellStyle name="Стиль 49" xfId="8153" xr:uid="{00000000-0005-0000-0000-000026220000}"/>
    <cellStyle name="Стиль 5" xfId="8154" xr:uid="{00000000-0005-0000-0000-000027220000}"/>
    <cellStyle name="Стиль 50" xfId="8155" xr:uid="{00000000-0005-0000-0000-000028220000}"/>
    <cellStyle name="Стиль 51" xfId="8156" xr:uid="{00000000-0005-0000-0000-000029220000}"/>
    <cellStyle name="Стиль 52" xfId="8157" xr:uid="{00000000-0005-0000-0000-00002A220000}"/>
    <cellStyle name="Стиль 53" xfId="8158" xr:uid="{00000000-0005-0000-0000-00002B220000}"/>
    <cellStyle name="Стиль 6" xfId="8159" xr:uid="{00000000-0005-0000-0000-00002C220000}"/>
    <cellStyle name="Стиль 7" xfId="8160" xr:uid="{00000000-0005-0000-0000-00002D220000}"/>
    <cellStyle name="Стиль 8" xfId="8161" xr:uid="{00000000-0005-0000-0000-00002E220000}"/>
    <cellStyle name="Стиль 9" xfId="8162" xr:uid="{00000000-0005-0000-0000-00002F220000}"/>
    <cellStyle name="Текст предупреждения" xfId="36" builtinId="11" customBuiltin="1"/>
    <cellStyle name="Текст предупреждения 10" xfId="2769" xr:uid="{00000000-0005-0000-0000-000031220000}"/>
    <cellStyle name="Текст предупреждения 11" xfId="2770" xr:uid="{00000000-0005-0000-0000-000032220000}"/>
    <cellStyle name="Текст предупреждения 12" xfId="2771" xr:uid="{00000000-0005-0000-0000-000033220000}"/>
    <cellStyle name="Текст предупреждения 13" xfId="2768" xr:uid="{00000000-0005-0000-0000-000034220000}"/>
    <cellStyle name="Текст предупреждения 14" xfId="2810" xr:uid="{00000000-0005-0000-0000-000035220000}"/>
    <cellStyle name="Текст предупреждения 15" xfId="3051" xr:uid="{00000000-0005-0000-0000-000036220000}"/>
    <cellStyle name="Текст предупреждения 16" xfId="3247" xr:uid="{00000000-0005-0000-0000-000037220000}"/>
    <cellStyle name="Текст предупреждения 17" xfId="3539" xr:uid="{00000000-0005-0000-0000-000038220000}"/>
    <cellStyle name="Текст предупреждения 18" xfId="4069" xr:uid="{00000000-0005-0000-0000-000039220000}"/>
    <cellStyle name="Текст предупреждения 19" xfId="1806" xr:uid="{00000000-0005-0000-0000-00003A220000}"/>
    <cellStyle name="Текст предупреждения 2" xfId="108" xr:uid="{00000000-0005-0000-0000-00003B220000}"/>
    <cellStyle name="Текст предупреждения 2 2" xfId="140" xr:uid="{00000000-0005-0000-0000-00003C220000}"/>
    <cellStyle name="Текст предупреждения 2 2 2" xfId="2185" xr:uid="{00000000-0005-0000-0000-00003D220000}"/>
    <cellStyle name="Текст предупреждения 2 2 3" xfId="2368" xr:uid="{00000000-0005-0000-0000-00003E220000}"/>
    <cellStyle name="Текст предупреждения 2 2 4" xfId="2772" xr:uid="{00000000-0005-0000-0000-00003F220000}"/>
    <cellStyle name="Текст предупреждения 2 2 5" xfId="2167" xr:uid="{00000000-0005-0000-0000-000040220000}"/>
    <cellStyle name="Текст предупреждения 2 2 6" xfId="1187" xr:uid="{00000000-0005-0000-0000-000041220000}"/>
    <cellStyle name="Текст предупреждения 2 3" xfId="1853" xr:uid="{00000000-0005-0000-0000-000042220000}"/>
    <cellStyle name="Текст предупреждения 2 4" xfId="1789" xr:uid="{00000000-0005-0000-0000-000043220000}"/>
    <cellStyle name="Текст предупреждения 2 5" xfId="1722" xr:uid="{00000000-0005-0000-0000-000044220000}"/>
    <cellStyle name="Текст предупреждения 20" xfId="1578" xr:uid="{00000000-0005-0000-0000-000045220000}"/>
    <cellStyle name="Текст предупреждения 3" xfId="1723" xr:uid="{00000000-0005-0000-0000-000046220000}"/>
    <cellStyle name="Текст предупреждения 3 2" xfId="2166" xr:uid="{00000000-0005-0000-0000-000047220000}"/>
    <cellStyle name="Текст предупреждения 3 2 2" xfId="2369" xr:uid="{00000000-0005-0000-0000-000048220000}"/>
    <cellStyle name="Текст предупреждения 3 2 3" xfId="2773" xr:uid="{00000000-0005-0000-0000-000049220000}"/>
    <cellStyle name="Текст предупреждения 4" xfId="1724" xr:uid="{00000000-0005-0000-0000-00004A220000}"/>
    <cellStyle name="Текст предупреждения 4 2" xfId="1970" xr:uid="{00000000-0005-0000-0000-00004B220000}"/>
    <cellStyle name="Текст предупреждения 5" xfId="1756" xr:uid="{00000000-0005-0000-0000-00004C220000}"/>
    <cellStyle name="Текст предупреждения 5 2" xfId="2029" xr:uid="{00000000-0005-0000-0000-00004D220000}"/>
    <cellStyle name="Текст предупреждения 6" xfId="1721" xr:uid="{00000000-0005-0000-0000-00004E220000}"/>
    <cellStyle name="Текст предупреждения 6 2" xfId="2068" xr:uid="{00000000-0005-0000-0000-00004F220000}"/>
    <cellStyle name="Текст предупреждения 7" xfId="2370" xr:uid="{00000000-0005-0000-0000-000050220000}"/>
    <cellStyle name="Текст предупреждения 8" xfId="2367" xr:uid="{00000000-0005-0000-0000-000051220000}"/>
    <cellStyle name="Текст предупреждения 9" xfId="2774" xr:uid="{00000000-0005-0000-0000-000052220000}"/>
    <cellStyle name="Финансовый [0] 2" xfId="67" xr:uid="{00000000-0005-0000-0000-000053220000}"/>
    <cellStyle name="Финансовый [0] 3" xfId="1021" xr:uid="{00000000-0005-0000-0000-000054220000}"/>
    <cellStyle name="Финансовый 10" xfId="1007" xr:uid="{00000000-0005-0000-0000-000055220000}"/>
    <cellStyle name="Финансовый 10 2" xfId="4100" xr:uid="{00000000-0005-0000-0000-000056220000}"/>
    <cellStyle name="Финансовый 11" xfId="1005" xr:uid="{00000000-0005-0000-0000-000057220000}"/>
    <cellStyle name="Финансовый 11 2" xfId="2051" xr:uid="{00000000-0005-0000-0000-000058220000}"/>
    <cellStyle name="Финансовый 12" xfId="1009" xr:uid="{00000000-0005-0000-0000-000059220000}"/>
    <cellStyle name="Финансовый 12 2" xfId="6108" xr:uid="{00000000-0005-0000-0000-00005A220000}"/>
    <cellStyle name="Финансовый 12 3" xfId="1763" xr:uid="{00000000-0005-0000-0000-00005B220000}"/>
    <cellStyle name="Финансовый 13" xfId="1014" xr:uid="{00000000-0005-0000-0000-00005C220000}"/>
    <cellStyle name="Финансовый 14" xfId="1008" xr:uid="{00000000-0005-0000-0000-00005D220000}"/>
    <cellStyle name="Финансовый 15" xfId="1002" xr:uid="{00000000-0005-0000-0000-00005E220000}"/>
    <cellStyle name="Финансовый 16" xfId="1018" xr:uid="{00000000-0005-0000-0000-00005F220000}"/>
    <cellStyle name="Финансовый 17" xfId="1006" xr:uid="{00000000-0005-0000-0000-000060220000}"/>
    <cellStyle name="Финансовый 18" xfId="1016" xr:uid="{00000000-0005-0000-0000-000061220000}"/>
    <cellStyle name="Финансовый 19" xfId="1011" xr:uid="{00000000-0005-0000-0000-000062220000}"/>
    <cellStyle name="Финансовый 19 2" xfId="1195" xr:uid="{00000000-0005-0000-0000-000063220000}"/>
    <cellStyle name="Финансовый 2" xfId="1" xr:uid="{00000000-0005-0000-0000-000064220000}"/>
    <cellStyle name="Финансовый 2 2" xfId="18" xr:uid="{00000000-0005-0000-0000-000065220000}"/>
    <cellStyle name="Финансовый 2 2 2" xfId="1044" xr:uid="{00000000-0005-0000-0000-000066220000}"/>
    <cellStyle name="Финансовый 2 2 2 2" xfId="8818" xr:uid="{00000000-0005-0000-0000-000067220000}"/>
    <cellStyle name="Финансовый 2 2 3" xfId="8819" xr:uid="{00000000-0005-0000-0000-000068220000}"/>
    <cellStyle name="Финансовый 2 2 4" xfId="8817" xr:uid="{00000000-0005-0000-0000-000069220000}"/>
    <cellStyle name="Финансовый 2 3" xfId="123" xr:uid="{00000000-0005-0000-0000-00006A220000}"/>
    <cellStyle name="Финансовый 2 3 2" xfId="8820" xr:uid="{00000000-0005-0000-0000-00006B220000}"/>
    <cellStyle name="Финансовый 2 4" xfId="2168" xr:uid="{00000000-0005-0000-0000-00006C220000}"/>
    <cellStyle name="Финансовый 2 4 2" xfId="2371" xr:uid="{00000000-0005-0000-0000-00006D220000}"/>
    <cellStyle name="Финансовый 2 4 3" xfId="2775" xr:uid="{00000000-0005-0000-0000-00006E220000}"/>
    <cellStyle name="Финансовый 2 5" xfId="5076" xr:uid="{00000000-0005-0000-0000-00006F220000}"/>
    <cellStyle name="Финансовый 2 5 2" xfId="8821" xr:uid="{00000000-0005-0000-0000-000070220000}"/>
    <cellStyle name="Финансовый 2 6" xfId="2094" xr:uid="{00000000-0005-0000-0000-000071220000}"/>
    <cellStyle name="Финансовый 2 7" xfId="5080" xr:uid="{00000000-0005-0000-0000-000072220000}"/>
    <cellStyle name="Финансовый 2 8" xfId="1790" xr:uid="{00000000-0005-0000-0000-000073220000}"/>
    <cellStyle name="Финансовый 2 9" xfId="1762" xr:uid="{00000000-0005-0000-0000-000074220000}"/>
    <cellStyle name="Финансовый 20" xfId="1010" xr:uid="{00000000-0005-0000-0000-000075220000}"/>
    <cellStyle name="Финансовый 21" xfId="1012" xr:uid="{00000000-0005-0000-0000-000076220000}"/>
    <cellStyle name="Финансовый 22" xfId="1022" xr:uid="{00000000-0005-0000-0000-000077220000}"/>
    <cellStyle name="Финансовый 23" xfId="1024" xr:uid="{00000000-0005-0000-0000-000078220000}"/>
    <cellStyle name="Финансовый 24" xfId="1101" xr:uid="{00000000-0005-0000-0000-000079220000}"/>
    <cellStyle name="Финансовый 3" xfId="17" xr:uid="{00000000-0005-0000-0000-00007A220000}"/>
    <cellStyle name="Финансовый 3 2" xfId="2169" xr:uid="{00000000-0005-0000-0000-00007B220000}"/>
    <cellStyle name="Финансовый 3 2 2" xfId="8823" xr:uid="{00000000-0005-0000-0000-00007C220000}"/>
    <cellStyle name="Финансовый 3 3" xfId="8822" xr:uid="{00000000-0005-0000-0000-00007D220000}"/>
    <cellStyle name="Финансовый 4" xfId="110" xr:uid="{00000000-0005-0000-0000-00007E220000}"/>
    <cellStyle name="Финансовый 4 2" xfId="8825" xr:uid="{00000000-0005-0000-0000-00007F220000}"/>
    <cellStyle name="Финансовый 4 3" xfId="8824" xr:uid="{00000000-0005-0000-0000-000080220000}"/>
    <cellStyle name="Финансовый 4 4" xfId="1194" xr:uid="{00000000-0005-0000-0000-000081220000}"/>
    <cellStyle name="Финансовый 5" xfId="1003" xr:uid="{00000000-0005-0000-0000-000082220000}"/>
    <cellStyle name="Финансовый 5 2" xfId="8826" xr:uid="{00000000-0005-0000-0000-000083220000}"/>
    <cellStyle name="Финансовый 5 3" xfId="1200" xr:uid="{00000000-0005-0000-0000-000084220000}"/>
    <cellStyle name="Финансовый 6" xfId="1015" xr:uid="{00000000-0005-0000-0000-000085220000}"/>
    <cellStyle name="Финансовый 6 2" xfId="2846" xr:uid="{00000000-0005-0000-0000-000086220000}"/>
    <cellStyle name="Финансовый 7" xfId="1017" xr:uid="{00000000-0005-0000-0000-000087220000}"/>
    <cellStyle name="Финансовый 7 2" xfId="3082" xr:uid="{00000000-0005-0000-0000-000088220000}"/>
    <cellStyle name="Финансовый 8" xfId="1004" xr:uid="{00000000-0005-0000-0000-000089220000}"/>
    <cellStyle name="Финансовый 8 2" xfId="3271" xr:uid="{00000000-0005-0000-0000-00008A220000}"/>
    <cellStyle name="Финансовый 9" xfId="1013" xr:uid="{00000000-0005-0000-0000-00008B220000}"/>
    <cellStyle name="Финансовый 9 2" xfId="3570" xr:uid="{00000000-0005-0000-0000-00008C220000}"/>
    <cellStyle name="Хороший" xfId="28" builtinId="26" customBuiltin="1"/>
    <cellStyle name="Хороший 10" xfId="2777" xr:uid="{00000000-0005-0000-0000-00008E220000}"/>
    <cellStyle name="Хороший 11" xfId="2778" xr:uid="{00000000-0005-0000-0000-00008F220000}"/>
    <cellStyle name="Хороший 12" xfId="2779" xr:uid="{00000000-0005-0000-0000-000090220000}"/>
    <cellStyle name="Хороший 13" xfId="2776" xr:uid="{00000000-0005-0000-0000-000091220000}"/>
    <cellStyle name="Хороший 14" xfId="2802" xr:uid="{00000000-0005-0000-0000-000092220000}"/>
    <cellStyle name="Хороший 15" xfId="3043" xr:uid="{00000000-0005-0000-0000-000093220000}"/>
    <cellStyle name="Хороший 16" xfId="3239" xr:uid="{00000000-0005-0000-0000-000094220000}"/>
    <cellStyle name="Хороший 17" xfId="3531" xr:uid="{00000000-0005-0000-0000-000095220000}"/>
    <cellStyle name="Хороший 18" xfId="4061" xr:uid="{00000000-0005-0000-0000-000096220000}"/>
    <cellStyle name="Хороший 19" xfId="1798" xr:uid="{00000000-0005-0000-0000-000097220000}"/>
    <cellStyle name="Хороший 2" xfId="109" xr:uid="{00000000-0005-0000-0000-000098220000}"/>
    <cellStyle name="Хороший 2 2" xfId="132" xr:uid="{00000000-0005-0000-0000-000099220000}"/>
    <cellStyle name="Хороший 2 2 2" xfId="2373" xr:uid="{00000000-0005-0000-0000-00009A220000}"/>
    <cellStyle name="Хороший 2 2 3" xfId="2780" xr:uid="{00000000-0005-0000-0000-00009B220000}"/>
    <cellStyle name="Хороший 2 2 4" xfId="2170" xr:uid="{00000000-0005-0000-0000-00009C220000}"/>
    <cellStyle name="Хороший 2 2 5" xfId="1188" xr:uid="{00000000-0005-0000-0000-00009D220000}"/>
    <cellStyle name="Хороший 2 3" xfId="1846" xr:uid="{00000000-0005-0000-0000-00009E220000}"/>
    <cellStyle name="Хороший 20" xfId="1570" xr:uid="{00000000-0005-0000-0000-00009F220000}"/>
    <cellStyle name="Хороший 3" xfId="1726" xr:uid="{00000000-0005-0000-0000-0000A0220000}"/>
    <cellStyle name="Хороший 4" xfId="1757" xr:uid="{00000000-0005-0000-0000-0000A1220000}"/>
    <cellStyle name="Хороший 4 2" xfId="1962" xr:uid="{00000000-0005-0000-0000-0000A2220000}"/>
    <cellStyle name="Хороший 5" xfId="1725" xr:uid="{00000000-0005-0000-0000-0000A3220000}"/>
    <cellStyle name="Хороший 5 2" xfId="2021" xr:uid="{00000000-0005-0000-0000-0000A4220000}"/>
    <cellStyle name="Хороший 6" xfId="2060" xr:uid="{00000000-0005-0000-0000-0000A5220000}"/>
    <cellStyle name="Хороший 7" xfId="2374" xr:uid="{00000000-0005-0000-0000-0000A6220000}"/>
    <cellStyle name="Хороший 8" xfId="2372" xr:uid="{00000000-0005-0000-0000-0000A7220000}"/>
    <cellStyle name="Хороший 9" xfId="2781" xr:uid="{00000000-0005-0000-0000-0000A82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726\AppData\Local\Microsoft\Windows\Temporary%20Internet%20Files\Content.Outlook\PKKICVTJ\&#1057;&#1072;&#1081;&#1090;\&#1085;&#1072;%20&#1086;&#1090;&#1087;&#1088;&#1072;&#1074;&#1082;&#1091;%20&#1084;&#1077;&#1089;&#1103;&#1095;&#1085;&#1099;&#1081;%20&#1089;&#1072;&#1081;&#1090;\&#1057;&#1040;&#1049;&#1058;%20&#1057;&#1044;&#1077;&#1051;&#1040;&#1058;&#1068;\&#1080;&#1102;&#1085;&#1100;-&#1092;&#1080;&#1085;&#1072;&#1083;&#1100;&#1085;&#1099;&#1077;%20&#1076;&#1072;&#1085;&#1085;&#1099;&#1077;\0507021_9500_0107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726\AppData\Local\Microsoft\Windows\Temporary%20Internet%20Files\Content.Outlook\PKKICVTJ\&#1057;&#1072;&#1081;&#1090;\&#1085;&#1072;%20&#1086;&#1090;&#1087;&#1088;&#1072;&#1074;&#1082;&#1091;%20&#1084;&#1077;&#1089;&#1103;&#1095;&#1085;&#1099;&#1081;%20&#1089;&#1072;&#1081;&#1090;\&#1057;&#1040;&#1049;&#1058;%20&#1057;&#1044;&#1077;&#1051;&#1040;&#1058;&#1068;\&#1080;&#1102;&#1083;&#1100;%20-%20&#1087;&#1088;&#1077;&#1076;&#1074;&#1072;&#1088;&#1080;&#1090;&#1077;&#1083;&#1100;&#1085;&#1099;&#1077;%20&#1076;&#1072;&#1085;&#1085;&#1099;&#1077;\Prilozhenie_1_-_4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8;&#1089;&#1087;&#1086;&#1083;&#1085;&#1077;&#1085;&#1080;&#1077;%20&#1076;&#1086;&#1093;&#1086;&#1076;&#109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09\AppData\Local\Temp\7zOC12D65B3\01.02.2019_0507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1"/>
      <sheetName val="2"/>
      <sheetName val="3"/>
      <sheetName val="4"/>
      <sheetName val="0507021_9500_01072017"/>
      <sheetName val="0507021_9500_01072017.xls"/>
    </sheetNames>
    <definedNames>
      <definedName name="XDO_?DATA006_S2?" refersTo="='2'!$F$6"/>
    </definedNames>
    <sheetDataSet>
      <sheetData sheetId="0" refreshError="1"/>
      <sheetData sheetId="1" refreshError="1">
        <row r="14">
          <cell r="D14" t="str">
            <v>14 507 547 170 744,05</v>
          </cell>
        </row>
        <row r="18">
          <cell r="E18">
            <v>359421823770.69</v>
          </cell>
        </row>
        <row r="62">
          <cell r="E62">
            <v>1570492957624.74</v>
          </cell>
        </row>
        <row r="63">
          <cell r="E63">
            <v>436272490117.15997</v>
          </cell>
        </row>
        <row r="91">
          <cell r="E91">
            <v>910834205726.34998</v>
          </cell>
        </row>
        <row r="92">
          <cell r="E92">
            <v>31927319899.779999</v>
          </cell>
        </row>
        <row r="171">
          <cell r="E171">
            <v>1937095462082.4299</v>
          </cell>
        </row>
        <row r="358">
          <cell r="E358">
            <v>-25104101.039999999</v>
          </cell>
        </row>
        <row r="360">
          <cell r="E360">
            <v>487820881572.59998</v>
          </cell>
        </row>
        <row r="361">
          <cell r="E361">
            <v>272487484239.26001</v>
          </cell>
        </row>
        <row r="362">
          <cell r="E362">
            <v>191165921960.41</v>
          </cell>
        </row>
        <row r="369">
          <cell r="E369">
            <v>262334784950.35999</v>
          </cell>
        </row>
      </sheetData>
      <sheetData sheetId="2" refreshError="1">
        <row r="6">
          <cell r="D6">
            <v>14443016339121.4</v>
          </cell>
          <cell r="F6">
            <v>7529860317654.8496</v>
          </cell>
        </row>
        <row r="8">
          <cell r="F8">
            <v>459470978241.77002</v>
          </cell>
        </row>
        <row r="22">
          <cell r="F22">
            <v>1355151445214.5601</v>
          </cell>
        </row>
        <row r="30">
          <cell r="F30">
            <v>807971052844.25</v>
          </cell>
        </row>
        <row r="43">
          <cell r="F43">
            <v>863717387185.87</v>
          </cell>
        </row>
        <row r="56">
          <cell r="F56">
            <v>61948498046.199997</v>
          </cell>
        </row>
        <row r="62">
          <cell r="F62">
            <v>55873746557.68</v>
          </cell>
        </row>
        <row r="68">
          <cell r="F68">
            <v>318172981579.37</v>
          </cell>
        </row>
        <row r="78">
          <cell r="F78">
            <v>37322188168.139999</v>
          </cell>
        </row>
        <row r="83">
          <cell r="F83">
            <v>174192774814.98999</v>
          </cell>
        </row>
        <row r="93">
          <cell r="F93">
            <v>2633726912239.4399</v>
          </cell>
        </row>
        <row r="100">
          <cell r="F100">
            <v>28742600986.299999</v>
          </cell>
        </row>
        <row r="106">
          <cell r="F106">
            <v>31655358064.34</v>
          </cell>
        </row>
        <row r="111">
          <cell r="F111">
            <v>327656800496.52002</v>
          </cell>
        </row>
        <row r="114">
          <cell r="F114">
            <v>374257593215.41998</v>
          </cell>
        </row>
      </sheetData>
      <sheetData sheetId="3" refreshError="1">
        <row r="6">
          <cell r="D6">
            <v>-64530831622.650002</v>
          </cell>
          <cell r="F6">
            <v>407839817237.79999</v>
          </cell>
        </row>
        <row r="167">
          <cell r="F167">
            <v>9791219244.5400009</v>
          </cell>
        </row>
        <row r="170">
          <cell r="F170">
            <v>180444600000</v>
          </cell>
        </row>
        <row r="172">
          <cell r="F172">
            <v>-148204884439.66</v>
          </cell>
        </row>
        <row r="176">
          <cell r="F176">
            <v>1250469848.5799999</v>
          </cell>
        </row>
        <row r="177">
          <cell r="F177">
            <v>-8294778230.0699997</v>
          </cell>
        </row>
      </sheetData>
      <sheetData sheetId="4" refreshError="1">
        <row r="6">
          <cell r="D6">
            <v>6986132199.0200005</v>
          </cell>
          <cell r="F6">
            <v>733405191290.92004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(касса)"/>
      <sheetName val="Лист1 (2)"/>
      <sheetName val="РзПз ян-июль 2017"/>
      <sheetName val="Rep_17.08.08_15.42.38"/>
      <sheetName val="Лист3"/>
      <sheetName val="Лист2"/>
      <sheetName val="Лист1"/>
      <sheetName val="Prilozhenie_1_-_4 (1)"/>
      <sheetName val="Prilozhenie_1_-_4 (1).xlsx"/>
    </sheetNames>
    <definedNames>
      <definedName name="XDO_?DATA003_S2_0?" refersTo="='РзПз ян-июль 2017'!$D$11"/>
    </definedNames>
    <sheetDataSet>
      <sheetData sheetId="0" refreshError="1">
        <row r="19">
          <cell r="F19">
            <v>1850763.4055000104</v>
          </cell>
        </row>
        <row r="21">
          <cell r="F21">
            <v>988044.89999999991</v>
          </cell>
        </row>
        <row r="22">
          <cell r="F22">
            <v>-332232.09999999998</v>
          </cell>
        </row>
        <row r="27">
          <cell r="F27">
            <v>-146117</v>
          </cell>
        </row>
        <row r="28">
          <cell r="F28">
            <v>154648.4</v>
          </cell>
        </row>
        <row r="29">
          <cell r="F29">
            <v>11283</v>
          </cell>
        </row>
        <row r="46">
          <cell r="F46">
            <v>140383.60550000999</v>
          </cell>
        </row>
        <row r="52">
          <cell r="F52">
            <v>18220.3</v>
          </cell>
        </row>
        <row r="53">
          <cell r="F53">
            <v>182029</v>
          </cell>
        </row>
        <row r="54">
          <cell r="F54">
            <v>-156807</v>
          </cell>
        </row>
        <row r="55">
          <cell r="F55">
            <v>-7001.7000000000007</v>
          </cell>
        </row>
      </sheetData>
      <sheetData sheetId="1" refreshError="1">
        <row r="8">
          <cell r="F8">
            <v>8369266.2999999998</v>
          </cell>
        </row>
        <row r="12">
          <cell r="F12">
            <v>3304565.9</v>
          </cell>
        </row>
        <row r="15">
          <cell r="F15">
            <v>1827239.3</v>
          </cell>
        </row>
        <row r="16">
          <cell r="F16">
            <v>506825.6</v>
          </cell>
        </row>
        <row r="17">
          <cell r="F17">
            <v>447326.6</v>
          </cell>
        </row>
        <row r="19">
          <cell r="F19">
            <v>1089181.5</v>
          </cell>
        </row>
        <row r="20">
          <cell r="F20">
            <v>38487.1</v>
          </cell>
        </row>
        <row r="21">
          <cell r="F21">
            <v>314743.59999999998</v>
          </cell>
        </row>
      </sheetData>
      <sheetData sheetId="2" refreshError="1">
        <row r="11">
          <cell r="D11">
            <v>8792978.8953673597</v>
          </cell>
        </row>
        <row r="12">
          <cell r="D12">
            <v>599430.0831454799</v>
          </cell>
        </row>
        <row r="25">
          <cell r="D25">
            <v>1547282.2793477701</v>
          </cell>
        </row>
        <row r="33">
          <cell r="D33">
            <v>963221.57808163005</v>
          </cell>
        </row>
        <row r="46">
          <cell r="D46">
            <v>1043335.6151579401</v>
          </cell>
        </row>
        <row r="59">
          <cell r="D59">
            <v>71102.952098850001</v>
          </cell>
        </row>
        <row r="64">
          <cell r="D64">
            <v>61061.237359910003</v>
          </cell>
        </row>
        <row r="69">
          <cell r="D69">
            <v>371626.98811978003</v>
          </cell>
        </row>
        <row r="79">
          <cell r="D79">
            <v>47820.328823800002</v>
          </cell>
        </row>
        <row r="84">
          <cell r="D84">
            <v>212050.88624301</v>
          </cell>
        </row>
        <row r="94">
          <cell r="D94">
            <v>3014426.0945837302</v>
          </cell>
        </row>
        <row r="101">
          <cell r="D101">
            <v>41839.124152520002</v>
          </cell>
        </row>
        <row r="107">
          <cell r="D107">
            <v>39045.587179859998</v>
          </cell>
        </row>
        <row r="111">
          <cell r="D111">
            <v>345628.80668051995</v>
          </cell>
        </row>
        <row r="114">
          <cell r="D114">
            <v>435107.33439256001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мес + отклонение"/>
      <sheetName val="Данные"/>
    </sheetNames>
    <sheetDataSet>
      <sheetData sheetId="0" refreshError="1">
        <row r="5">
          <cell r="E5">
            <v>5175.4738282123799</v>
          </cell>
        </row>
        <row r="10">
          <cell r="H10">
            <v>1392.62675925954</v>
          </cell>
        </row>
      </sheetData>
      <sheetData sheetId="1" refreshError="1"/>
      <sheetData sheetId="2" refreshError="1"/>
      <sheetData sheetId="3">
        <row r="45">
          <cell r="V45">
            <v>23.5939309828</v>
          </cell>
        </row>
      </sheetData>
      <sheetData sheetId="4">
        <row r="5">
          <cell r="E5">
            <v>715.52200070472998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р.1_87"/>
      <sheetName val="стр.88_90"/>
      <sheetName val="стр.91_102"/>
      <sheetName val="стр.103"/>
      <sheetName val="XDO_METADATA"/>
    </sheetNames>
    <sheetDataSet>
      <sheetData sheetId="0"/>
      <sheetData sheetId="1">
        <row r="115">
          <cell r="F115">
            <v>69128399433.410004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view="pageBreakPreview" zoomScaleNormal="85" zoomScaleSheetLayoutView="100" zoomScalePageLayoutView="85" workbookViewId="0">
      <pane xSplit="2" ySplit="3" topLeftCell="K33" activePane="bottomRight" state="frozen"/>
      <selection pane="topRight" activeCell="B1" sqref="B1"/>
      <selection pane="bottomLeft" activeCell="A4" sqref="A4"/>
      <selection pane="bottomRight" activeCell="R4" sqref="R4:R58"/>
    </sheetView>
  </sheetViews>
  <sheetFormatPr defaultColWidth="8.85546875" defaultRowHeight="15"/>
  <cols>
    <col min="2" max="2" width="71.28515625" customWidth="1"/>
    <col min="3" max="13" width="9.7109375" customWidth="1"/>
    <col min="14" max="15" width="10.42578125" customWidth="1"/>
    <col min="16" max="16" width="10.140625" customWidth="1"/>
    <col min="17" max="18" width="10.28515625" customWidth="1"/>
  </cols>
  <sheetData>
    <row r="1" spans="1:18">
      <c r="A1" s="75" t="s">
        <v>115</v>
      </c>
      <c r="B1" s="75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8">
      <c r="A2" s="74" t="s">
        <v>61</v>
      </c>
      <c r="B2" s="7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8" s="6" customFormat="1">
      <c r="A3" s="13"/>
      <c r="B3" s="13"/>
      <c r="C3" s="14">
        <v>2006</v>
      </c>
      <c r="D3" s="14">
        <v>2007</v>
      </c>
      <c r="E3" s="14">
        <v>2008</v>
      </c>
      <c r="F3" s="14">
        <v>2009</v>
      </c>
      <c r="G3" s="14">
        <v>2010</v>
      </c>
      <c r="H3" s="14">
        <v>2011</v>
      </c>
      <c r="I3" s="14">
        <v>2012</v>
      </c>
      <c r="J3" s="14">
        <v>2013</v>
      </c>
      <c r="K3" s="14">
        <v>2014</v>
      </c>
      <c r="L3" s="14">
        <v>2015</v>
      </c>
      <c r="M3" s="14">
        <v>2016</v>
      </c>
      <c r="N3" s="14">
        <v>2017</v>
      </c>
      <c r="O3" s="14">
        <v>2018</v>
      </c>
      <c r="P3" s="14">
        <v>2019</v>
      </c>
      <c r="Q3" s="14">
        <v>2020</v>
      </c>
      <c r="R3" s="14" t="s">
        <v>153</v>
      </c>
    </row>
    <row r="4" spans="1:18" s="6" customFormat="1">
      <c r="A4" s="13"/>
      <c r="B4" s="14" t="s">
        <v>69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s="7" customFormat="1">
      <c r="A5" s="8">
        <v>1</v>
      </c>
      <c r="B5" s="15" t="s">
        <v>0</v>
      </c>
      <c r="C5" s="16">
        <v>6278.88840543065</v>
      </c>
      <c r="D5" s="16">
        <v>7781.1197837442896</v>
      </c>
      <c r="E5" s="16">
        <v>9275.9313100922409</v>
      </c>
      <c r="F5" s="16">
        <v>7337.7505216338704</v>
      </c>
      <c r="G5" s="16">
        <v>8305.4143667508597</v>
      </c>
      <c r="H5" s="16">
        <v>11367.652622657699</v>
      </c>
      <c r="I5" s="16">
        <v>12855.540621119901</v>
      </c>
      <c r="J5" s="16">
        <v>13019.9394848755</v>
      </c>
      <c r="K5" s="16">
        <v>14496.880495659301</v>
      </c>
      <c r="L5" s="16">
        <f>месяц!BJ4</f>
        <v>13659.242939370599</v>
      </c>
      <c r="M5" s="16">
        <f>месяц!BV4</f>
        <v>13460.040690514099</v>
      </c>
      <c r="N5" s="16">
        <v>15088.91484326361</v>
      </c>
      <c r="O5" s="56">
        <v>19454.369031963699</v>
      </c>
      <c r="P5" s="56">
        <v>20188.796808536001</v>
      </c>
      <c r="Q5" s="56">
        <v>18719.0899352138</v>
      </c>
      <c r="R5" s="56">
        <v>25286.528094985959</v>
      </c>
    </row>
    <row r="6" spans="1:18" s="2" customFormat="1">
      <c r="A6" s="9" t="s">
        <v>73</v>
      </c>
      <c r="B6" s="17" t="s">
        <v>1</v>
      </c>
      <c r="C6" s="18">
        <v>2943.5415900869198</v>
      </c>
      <c r="D6" s="18">
        <v>2897.3731880502896</v>
      </c>
      <c r="E6" s="18">
        <v>4389.4336985895798</v>
      </c>
      <c r="F6" s="18">
        <v>2983.95625983738</v>
      </c>
      <c r="G6" s="18">
        <v>3830.6727895331601</v>
      </c>
      <c r="H6" s="18">
        <v>5641.7694506325697</v>
      </c>
      <c r="I6" s="18">
        <v>6453.1842335819301</v>
      </c>
      <c r="J6" s="18">
        <v>6534.0358043310898</v>
      </c>
      <c r="K6" s="18">
        <v>7433.8058276081993</v>
      </c>
      <c r="L6" s="18">
        <f>месяц!BJ5</f>
        <v>5862.65112016287</v>
      </c>
      <c r="M6" s="18">
        <f>месяц!BV5</f>
        <v>4844.0285376100701</v>
      </c>
      <c r="N6" s="18">
        <v>5971.90170099034</v>
      </c>
      <c r="O6" s="57">
        <v>9017.7744878142803</v>
      </c>
      <c r="P6" s="57">
        <v>7924.25082811825</v>
      </c>
      <c r="Q6" s="57">
        <v>5235.2450154380995</v>
      </c>
      <c r="R6" s="57">
        <v>9056.5067190148111</v>
      </c>
    </row>
    <row r="7" spans="1:18" s="2" customFormat="1">
      <c r="A7" s="9" t="s">
        <v>74</v>
      </c>
      <c r="B7" s="17" t="s">
        <v>2</v>
      </c>
      <c r="C7" s="18">
        <f>C5-C6</f>
        <v>3335.3468153437302</v>
      </c>
      <c r="D7" s="18">
        <f t="shared" ref="D7:K7" si="0">D5-D6</f>
        <v>4883.7465956939996</v>
      </c>
      <c r="E7" s="18">
        <f t="shared" si="0"/>
        <v>4886.4976115026611</v>
      </c>
      <c r="F7" s="18">
        <f t="shared" si="0"/>
        <v>4353.7942617964909</v>
      </c>
      <c r="G7" s="18">
        <f t="shared" si="0"/>
        <v>4474.7415772176992</v>
      </c>
      <c r="H7" s="18">
        <f t="shared" si="0"/>
        <v>5725.8831720251292</v>
      </c>
      <c r="I7" s="18">
        <f t="shared" si="0"/>
        <v>6402.3563875379705</v>
      </c>
      <c r="J7" s="18">
        <f t="shared" si="0"/>
        <v>6485.9036805444102</v>
      </c>
      <c r="K7" s="18">
        <f t="shared" si="0"/>
        <v>7063.074668051102</v>
      </c>
      <c r="L7" s="18">
        <f>месяц!BJ6</f>
        <v>7796.5918192077288</v>
      </c>
      <c r="M7" s="18">
        <f>месяц!BV6</f>
        <v>8616.0121529040298</v>
      </c>
      <c r="N7" s="18">
        <v>9117.0131422732702</v>
      </c>
      <c r="O7" s="57">
        <v>10436.594544149419</v>
      </c>
      <c r="P7" s="57">
        <v>12264.545980417752</v>
      </c>
      <c r="Q7" s="57">
        <v>13483.8449197757</v>
      </c>
      <c r="R7" s="57">
        <v>16230.021375971148</v>
      </c>
    </row>
    <row r="8" spans="1:18" s="2" customFormat="1">
      <c r="A8" s="9" t="s">
        <v>75</v>
      </c>
      <c r="B8" s="5" t="s">
        <v>122</v>
      </c>
      <c r="C8" s="20">
        <f>C9+C10+C11</f>
        <v>1527.3362213754899</v>
      </c>
      <c r="D8" s="20">
        <f t="shared" ref="D8:K8" si="1">D9+D10+D11</f>
        <v>2140.5558082780299</v>
      </c>
      <c r="E8" s="20">
        <f t="shared" si="1"/>
        <v>1884.7525871590401</v>
      </c>
      <c r="F8" s="20">
        <f t="shared" si="1"/>
        <v>1453.73869458935</v>
      </c>
      <c r="G8" s="20">
        <f t="shared" si="1"/>
        <v>1697.67395630894</v>
      </c>
      <c r="H8" s="20">
        <f t="shared" si="1"/>
        <v>2327.6222042917002</v>
      </c>
      <c r="I8" s="20">
        <f t="shared" si="1"/>
        <v>2603.8179379602002</v>
      </c>
      <c r="J8" s="20">
        <f t="shared" si="1"/>
        <v>2681.4684676295096</v>
      </c>
      <c r="K8" s="20">
        <f t="shared" si="1"/>
        <v>3113.5657747454497</v>
      </c>
      <c r="L8" s="20">
        <f>месяц!BJ7</f>
        <v>3467.6176794957601</v>
      </c>
      <c r="M8" s="20">
        <f>месяц!BV7</f>
        <v>3780.5748238922101</v>
      </c>
      <c r="N8" s="20">
        <v>4741.9030199153303</v>
      </c>
      <c r="O8" s="58">
        <v>5430.8749503872496</v>
      </c>
      <c r="P8" s="58">
        <v>6389.5501126379704</v>
      </c>
      <c r="Q8" s="58">
        <v>6260.2699098062403</v>
      </c>
      <c r="R8" s="58">
        <v>8135.6611505606506</v>
      </c>
    </row>
    <row r="9" spans="1:18">
      <c r="A9" s="10" t="s">
        <v>76</v>
      </c>
      <c r="B9" s="21" t="s">
        <v>134</v>
      </c>
      <c r="C9" s="22">
        <v>924.18967488519991</v>
      </c>
      <c r="D9" s="22">
        <v>1390.3899111666201</v>
      </c>
      <c r="E9" s="22">
        <v>998.38768987694993</v>
      </c>
      <c r="F9" s="22">
        <v>1176.60759746653</v>
      </c>
      <c r="G9" s="22">
        <v>1328.74935138659</v>
      </c>
      <c r="H9" s="22">
        <v>1753.2405193667701</v>
      </c>
      <c r="I9" s="22">
        <v>1886.1353600371101</v>
      </c>
      <c r="J9" s="22">
        <v>1868.2092097959398</v>
      </c>
      <c r="K9" s="22">
        <v>2181.4199611181298</v>
      </c>
      <c r="L9" s="22">
        <f>месяц!BJ8</f>
        <v>2448.3483722713099</v>
      </c>
      <c r="M9" s="22">
        <f>месяц!BV8</f>
        <v>2657.3952886910897</v>
      </c>
      <c r="N9" s="22">
        <v>3069.9282200121602</v>
      </c>
      <c r="O9" s="53">
        <v>3574.6138167867998</v>
      </c>
      <c r="P9" s="53">
        <v>4257.7708660142998</v>
      </c>
      <c r="Q9" s="53">
        <v>4268.6271868058402</v>
      </c>
      <c r="R9" s="53">
        <v>5479.5319283672097</v>
      </c>
    </row>
    <row r="10" spans="1:18">
      <c r="A10" s="10" t="s">
        <v>77</v>
      </c>
      <c r="B10" s="21" t="s">
        <v>3</v>
      </c>
      <c r="C10" s="22">
        <v>93.23403772155001</v>
      </c>
      <c r="D10" s="22">
        <v>108.84395804197</v>
      </c>
      <c r="E10" s="22">
        <v>125.23583903721001</v>
      </c>
      <c r="F10" s="22">
        <v>81.711278734659999</v>
      </c>
      <c r="G10" s="22">
        <v>113.89846256119999</v>
      </c>
      <c r="H10" s="22">
        <v>231.77988554820001</v>
      </c>
      <c r="I10" s="22">
        <v>341.86524988142997</v>
      </c>
      <c r="J10" s="22">
        <v>461.04599814796001</v>
      </c>
      <c r="K10" s="22">
        <v>520.82939389375997</v>
      </c>
      <c r="L10" s="22">
        <f>месяц!BJ9</f>
        <v>527.88943586318999</v>
      </c>
      <c r="M10" s="22">
        <f>месяц!BV9</f>
        <v>632.15630977359001</v>
      </c>
      <c r="N10" s="22">
        <v>909.57063986710011</v>
      </c>
      <c r="O10" s="53">
        <v>860.72144926722001</v>
      </c>
      <c r="P10" s="53">
        <v>946.74804160535996</v>
      </c>
      <c r="Q10" s="53">
        <v>900.26322240788988</v>
      </c>
      <c r="R10" s="53">
        <v>1013.0240050976603</v>
      </c>
    </row>
    <row r="11" spans="1:18">
      <c r="A11" s="10" t="s">
        <v>78</v>
      </c>
      <c r="B11" s="21" t="s">
        <v>4</v>
      </c>
      <c r="C11" s="22">
        <v>509.91250876874</v>
      </c>
      <c r="D11" s="22">
        <v>641.32193906943996</v>
      </c>
      <c r="E11" s="22">
        <v>761.12905824487996</v>
      </c>
      <c r="F11" s="22">
        <v>195.41981838816</v>
      </c>
      <c r="G11" s="22">
        <v>255.02614236114999</v>
      </c>
      <c r="H11" s="22">
        <v>342.60179937672996</v>
      </c>
      <c r="I11" s="22">
        <v>375.81732804165995</v>
      </c>
      <c r="J11" s="22">
        <v>352.21325968561001</v>
      </c>
      <c r="K11" s="22">
        <v>411.31641973356</v>
      </c>
      <c r="L11" s="22">
        <f>месяц!BJ10</f>
        <v>491.37987136126003</v>
      </c>
      <c r="M11" s="22">
        <f>месяц!BV10</f>
        <v>491.02322542753001</v>
      </c>
      <c r="N11" s="22">
        <v>762.40416003607004</v>
      </c>
      <c r="O11" s="53">
        <v>995.53968433322996</v>
      </c>
      <c r="P11" s="53">
        <v>1185.0312050183099</v>
      </c>
      <c r="Q11" s="53">
        <v>1091.3795005925101</v>
      </c>
      <c r="R11" s="53">
        <v>1552.4343177256101</v>
      </c>
    </row>
    <row r="12" spans="1:18">
      <c r="A12" s="10" t="s">
        <v>145</v>
      </c>
      <c r="B12" s="21" t="s">
        <v>146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53"/>
      <c r="P12" s="53"/>
      <c r="Q12" s="53"/>
      <c r="R12" s="53">
        <v>90.670899370170019</v>
      </c>
    </row>
    <row r="13" spans="1:18" s="2" customFormat="1">
      <c r="A13" s="9" t="s">
        <v>79</v>
      </c>
      <c r="B13" s="19" t="s">
        <v>5</v>
      </c>
      <c r="C13" s="20">
        <f>C14+C15+C16</f>
        <v>945.55563401692984</v>
      </c>
      <c r="D13" s="20">
        <f t="shared" ref="D13:K13" si="2">D14+D15+D16</f>
        <v>1385.32449874387</v>
      </c>
      <c r="E13" s="20">
        <f t="shared" si="2"/>
        <v>1794.6450679280201</v>
      </c>
      <c r="F13" s="20">
        <f t="shared" si="2"/>
        <v>1360.3926340335702</v>
      </c>
      <c r="G13" s="20">
        <f t="shared" si="2"/>
        <v>1787.0705789713199</v>
      </c>
      <c r="H13" s="20">
        <f t="shared" si="2"/>
        <v>2236.6815445433203</v>
      </c>
      <c r="I13" s="20">
        <f t="shared" si="2"/>
        <v>2445.80755767952</v>
      </c>
      <c r="J13" s="20">
        <f t="shared" si="2"/>
        <v>2417.9926403100799</v>
      </c>
      <c r="K13" s="20">
        <f t="shared" si="2"/>
        <v>2474.3117962185197</v>
      </c>
      <c r="L13" s="20">
        <f>месяц!BJ12</f>
        <v>2404.3618027163402</v>
      </c>
      <c r="M13" s="20">
        <f>месяц!BV12</f>
        <v>2539.59862522821</v>
      </c>
      <c r="N13" s="20">
        <v>2728.6339372356797</v>
      </c>
      <c r="O13" s="58">
        <v>3211.4803149892196</v>
      </c>
      <c r="P13" s="58">
        <v>3644.5492404195502</v>
      </c>
      <c r="Q13" s="58">
        <v>3748.8218058307502</v>
      </c>
      <c r="R13" s="58">
        <v>4724.5044377939303</v>
      </c>
    </row>
    <row r="14" spans="1:18">
      <c r="A14" s="10" t="s">
        <v>80</v>
      </c>
      <c r="B14" s="21" t="s">
        <v>6</v>
      </c>
      <c r="C14" s="22">
        <v>586.7137310874399</v>
      </c>
      <c r="D14" s="22">
        <v>871.08717167131999</v>
      </c>
      <c r="E14" s="22">
        <v>1133.8152654550702</v>
      </c>
      <c r="F14" s="22">
        <v>873.35562627850004</v>
      </c>
      <c r="G14" s="22">
        <v>1169.5144932261398</v>
      </c>
      <c r="H14" s="22">
        <v>1497.17144475839</v>
      </c>
      <c r="I14" s="22">
        <v>1659.6605426296499</v>
      </c>
      <c r="J14" s="22">
        <v>1670.8038244294901</v>
      </c>
      <c r="K14" s="22">
        <v>1750.2367764138899</v>
      </c>
      <c r="L14" s="22">
        <f>месяц!BJ13</f>
        <v>1785.21977789828</v>
      </c>
      <c r="M14" s="22">
        <f>месяц!BV13</f>
        <v>1913.5659197398602</v>
      </c>
      <c r="N14" s="22">
        <v>2067.2206266640596</v>
      </c>
      <c r="O14" s="53">
        <v>2442.0871213517598</v>
      </c>
      <c r="P14" s="53">
        <v>2837.3822737493997</v>
      </c>
      <c r="Q14" s="53">
        <v>2933.5470716832901</v>
      </c>
      <c r="R14" s="53">
        <v>3732.9858441352899</v>
      </c>
    </row>
    <row r="15" spans="1:18">
      <c r="A15" s="10" t="s">
        <v>81</v>
      </c>
      <c r="B15" s="21" t="s">
        <v>7</v>
      </c>
      <c r="C15" s="22">
        <v>17.25383460279</v>
      </c>
      <c r="D15" s="22">
        <v>26.191212806470002</v>
      </c>
      <c r="E15" s="22">
        <v>35.255425866769997</v>
      </c>
      <c r="F15" s="22">
        <v>19.830396172439997</v>
      </c>
      <c r="G15" s="22">
        <v>30.053364472360002</v>
      </c>
      <c r="H15" s="22">
        <v>46.581427066110002</v>
      </c>
      <c r="I15" s="22">
        <v>53.38818830532</v>
      </c>
      <c r="J15" s="22">
        <v>63.363191473210001</v>
      </c>
      <c r="K15" s="22">
        <v>71.55099487371001</v>
      </c>
      <c r="L15" s="22">
        <f>месяц!BJ14</f>
        <v>53.974721558889996</v>
      </c>
      <c r="M15" s="22">
        <f>месяц!BV14</f>
        <v>62.086564528970001</v>
      </c>
      <c r="N15" s="22">
        <v>78.235282439779979</v>
      </c>
      <c r="O15" s="53">
        <v>96.344182939130008</v>
      </c>
      <c r="P15" s="53">
        <v>90.276824276729997</v>
      </c>
      <c r="Q15" s="53">
        <v>102.09368556852</v>
      </c>
      <c r="R15" s="53">
        <v>132.62401425984999</v>
      </c>
    </row>
    <row r="16" spans="1:18">
      <c r="A16" s="10" t="s">
        <v>82</v>
      </c>
      <c r="B16" s="21" t="s">
        <v>8</v>
      </c>
      <c r="C16" s="22">
        <v>341.58806832670001</v>
      </c>
      <c r="D16" s="22">
        <v>488.04611426608</v>
      </c>
      <c r="E16" s="22">
        <v>625.57437660618007</v>
      </c>
      <c r="F16" s="22">
        <v>467.20661158262999</v>
      </c>
      <c r="G16" s="22">
        <v>587.50272127282005</v>
      </c>
      <c r="H16" s="22">
        <v>692.92867271882005</v>
      </c>
      <c r="I16" s="22">
        <v>732.75882674454999</v>
      </c>
      <c r="J16" s="22">
        <v>683.82562440737991</v>
      </c>
      <c r="K16" s="22">
        <v>652.52402493092006</v>
      </c>
      <c r="L16" s="22">
        <f>месяц!BJ15</f>
        <v>565.16730325917001</v>
      </c>
      <c r="M16" s="22">
        <f>месяц!BV15</f>
        <v>563.94614095938005</v>
      </c>
      <c r="N16" s="22">
        <v>583.18094405107001</v>
      </c>
      <c r="O16" s="53">
        <v>673.04901069832999</v>
      </c>
      <c r="P16" s="53">
        <v>716.89014239342009</v>
      </c>
      <c r="Q16" s="53">
        <v>713.18104857893991</v>
      </c>
      <c r="R16" s="53">
        <v>858.89457939879003</v>
      </c>
    </row>
    <row r="17" spans="1:18" s="2" customFormat="1">
      <c r="A17" s="9" t="s">
        <v>83</v>
      </c>
      <c r="B17" s="19" t="s">
        <v>24</v>
      </c>
      <c r="C17" s="20">
        <f>C7-C8-C13</f>
        <v>862.45495995131046</v>
      </c>
      <c r="D17" s="20">
        <f t="shared" ref="D17:K17" si="3">D7-D8-D13</f>
        <v>1357.8662886720997</v>
      </c>
      <c r="E17" s="20">
        <f t="shared" si="3"/>
        <v>1207.0999564156009</v>
      </c>
      <c r="F17" s="20">
        <f t="shared" si="3"/>
        <v>1539.6629331735708</v>
      </c>
      <c r="G17" s="20">
        <f t="shared" si="3"/>
        <v>989.99704193743923</v>
      </c>
      <c r="H17" s="20">
        <f t="shared" si="3"/>
        <v>1161.5794231901086</v>
      </c>
      <c r="I17" s="20">
        <f t="shared" si="3"/>
        <v>1352.7308918982503</v>
      </c>
      <c r="J17" s="20">
        <f t="shared" si="3"/>
        <v>1386.4425726048207</v>
      </c>
      <c r="K17" s="20">
        <f t="shared" si="3"/>
        <v>1475.1970970871325</v>
      </c>
      <c r="L17" s="20">
        <f>месяц!BJ16</f>
        <v>1924.6123369956285</v>
      </c>
      <c r="M17" s="20">
        <f>месяц!BV16</f>
        <v>2295.8387037836101</v>
      </c>
      <c r="N17" s="20">
        <v>1646.4761851222602</v>
      </c>
      <c r="O17" s="58">
        <v>1794.2392787729495</v>
      </c>
      <c r="P17" s="58">
        <v>2230.4466273602311</v>
      </c>
      <c r="Q17" s="58">
        <v>3474.7532041387094</v>
      </c>
      <c r="R17" s="58">
        <v>3369.8557876165669</v>
      </c>
    </row>
    <row r="18" spans="1:18">
      <c r="A18" s="30"/>
      <c r="B18" s="14" t="s">
        <v>70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s="7" customFormat="1">
      <c r="A19" s="8">
        <v>2</v>
      </c>
      <c r="B19" s="15" t="s">
        <v>63</v>
      </c>
      <c r="C19" s="16">
        <v>4284.8033002307602</v>
      </c>
      <c r="D19" s="16">
        <v>5986.5618313855293</v>
      </c>
      <c r="E19" s="16">
        <v>7570.8789239733705</v>
      </c>
      <c r="F19" s="16">
        <v>9660.0610136306495</v>
      </c>
      <c r="G19" s="16">
        <v>10117.454466577301</v>
      </c>
      <c r="H19" s="16">
        <v>10925.6174183373</v>
      </c>
      <c r="I19" s="16">
        <v>12894.986746668301</v>
      </c>
      <c r="J19" s="16">
        <v>13342.9216402732</v>
      </c>
      <c r="K19" s="16">
        <v>14831.5759109634</v>
      </c>
      <c r="L19" s="16">
        <f>месяц!BJ18</f>
        <v>15620.252569873401</v>
      </c>
      <c r="M19" s="16">
        <f>месяц!BV18</f>
        <v>16416.446839183598</v>
      </c>
      <c r="N19" s="16">
        <v>16420.303082740098</v>
      </c>
      <c r="O19" s="16">
        <v>16713.002710399502</v>
      </c>
      <c r="P19" s="16">
        <v>18214.517482904001</v>
      </c>
      <c r="Q19" s="16">
        <v>22821.554464100001</v>
      </c>
      <c r="R19" s="16">
        <v>24771.769629085728</v>
      </c>
    </row>
    <row r="20" spans="1:18">
      <c r="A20" s="9" t="s">
        <v>84</v>
      </c>
      <c r="B20" s="23" t="s">
        <v>10</v>
      </c>
      <c r="C20" s="22">
        <v>533.15059570917003</v>
      </c>
      <c r="D20" s="22">
        <v>815.73250513636003</v>
      </c>
      <c r="E20" s="22">
        <v>839.39040952091</v>
      </c>
      <c r="F20" s="22">
        <v>853.07640738675002</v>
      </c>
      <c r="G20" s="22">
        <v>887.92049079184994</v>
      </c>
      <c r="H20" s="22">
        <v>777.75684892121001</v>
      </c>
      <c r="I20" s="22">
        <v>809.85126181359999</v>
      </c>
      <c r="J20" s="22">
        <v>850.72626180266002</v>
      </c>
      <c r="K20" s="22">
        <v>935.73830532092006</v>
      </c>
      <c r="L20" s="22">
        <f>месяц!BJ19</f>
        <v>1117.6349556760701</v>
      </c>
      <c r="M20" s="22">
        <f>месяц!BV19</f>
        <v>1095.5884185715499</v>
      </c>
      <c r="N20" s="22">
        <v>1162.4271509866799</v>
      </c>
      <c r="O20" s="22">
        <v>1257.1186839866202</v>
      </c>
      <c r="P20" s="22">
        <v>1363.5393129060501</v>
      </c>
      <c r="Q20" s="22">
        <v>1507.6962567829198</v>
      </c>
      <c r="R20" s="22">
        <v>1766.6072205731896</v>
      </c>
    </row>
    <row r="21" spans="1:18" s="3" customFormat="1">
      <c r="A21" s="9"/>
      <c r="B21" s="24" t="s">
        <v>67</v>
      </c>
      <c r="C21" s="25">
        <v>172.76412991155999</v>
      </c>
      <c r="D21" s="25">
        <v>143.08539777361</v>
      </c>
      <c r="E21" s="25">
        <v>153.33929683041001</v>
      </c>
      <c r="F21" s="25">
        <v>176.15526317114001</v>
      </c>
      <c r="G21" s="25">
        <v>195.03223491777999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18">
      <c r="A22" s="9" t="s">
        <v>85</v>
      </c>
      <c r="B22" s="23" t="s">
        <v>11</v>
      </c>
      <c r="C22" s="22">
        <v>681.80285799129001</v>
      </c>
      <c r="D22" s="22">
        <v>831.87510665115008</v>
      </c>
      <c r="E22" s="22">
        <v>1040.8545833949699</v>
      </c>
      <c r="F22" s="22">
        <v>1188.1739791468401</v>
      </c>
      <c r="G22" s="22">
        <v>1276.4609175501</v>
      </c>
      <c r="H22" s="22">
        <v>1515.9550987322</v>
      </c>
      <c r="I22" s="22">
        <v>1812.3862068547501</v>
      </c>
      <c r="J22" s="22">
        <v>2103.5788993517399</v>
      </c>
      <c r="K22" s="22">
        <v>2479.0740217050602</v>
      </c>
      <c r="L22" s="22">
        <f>месяц!BJ20</f>
        <v>3181.3665400929704</v>
      </c>
      <c r="M22" s="22">
        <f>месяц!BV20</f>
        <v>3775.34780535135</v>
      </c>
      <c r="N22" s="22">
        <v>2852.2749483026901</v>
      </c>
      <c r="O22" s="22">
        <v>2827.0083710848903</v>
      </c>
      <c r="P22" s="22">
        <v>2997.4</v>
      </c>
      <c r="Q22" s="22">
        <v>3168.8334104194801</v>
      </c>
      <c r="R22" s="22">
        <v>3576.0977709772906</v>
      </c>
    </row>
    <row r="23" spans="1:18">
      <c r="A23" s="9" t="s">
        <v>86</v>
      </c>
      <c r="B23" s="23" t="s">
        <v>12</v>
      </c>
      <c r="C23" s="22">
        <v>550.23276116949</v>
      </c>
      <c r="D23" s="22">
        <v>666.97504881018995</v>
      </c>
      <c r="E23" s="22">
        <v>835.56437187647998</v>
      </c>
      <c r="F23" s="22">
        <v>1004.5042109139</v>
      </c>
      <c r="G23" s="22">
        <v>1085.3716469416599</v>
      </c>
      <c r="H23" s="22">
        <v>1259.8221128049099</v>
      </c>
      <c r="I23" s="22">
        <v>1842.9786671028501</v>
      </c>
      <c r="J23" s="22">
        <v>2061.6016470619197</v>
      </c>
      <c r="K23" s="22">
        <v>2086.1734650873</v>
      </c>
      <c r="L23" s="22">
        <f>месяц!BJ21</f>
        <v>1965.61788916145</v>
      </c>
      <c r="M23" s="22">
        <f>месяц!BV21</f>
        <v>1898.6628108694199</v>
      </c>
      <c r="N23" s="22">
        <v>1918.0188439824799</v>
      </c>
      <c r="O23" s="22">
        <v>1971.5824825135801</v>
      </c>
      <c r="P23" s="22">
        <v>2083.1999999999998</v>
      </c>
      <c r="Q23" s="22">
        <v>2226.55638753515</v>
      </c>
      <c r="R23" s="22">
        <v>2337.73377849393</v>
      </c>
    </row>
    <row r="24" spans="1:18">
      <c r="A24" s="9" t="s">
        <v>87</v>
      </c>
      <c r="B24" s="23" t="s">
        <v>13</v>
      </c>
      <c r="C24" s="22">
        <v>345.00502634594</v>
      </c>
      <c r="D24" s="22">
        <v>692.59995005163</v>
      </c>
      <c r="E24" s="22">
        <v>1025.0182764289</v>
      </c>
      <c r="F24" s="22">
        <v>1650.72986695297</v>
      </c>
      <c r="G24" s="22">
        <v>1222.69038609719</v>
      </c>
      <c r="H24" s="22">
        <v>1790.1582335477901</v>
      </c>
      <c r="I24" s="22">
        <v>1968.4971117794901</v>
      </c>
      <c r="J24" s="22">
        <v>1849.3021058710401</v>
      </c>
      <c r="K24" s="22">
        <v>3062.9129887787003</v>
      </c>
      <c r="L24" s="22">
        <f>месяц!BJ22</f>
        <v>2324.2438740990897</v>
      </c>
      <c r="M24" s="22">
        <f>месяц!BV22</f>
        <v>2302.09479942192</v>
      </c>
      <c r="N24" s="22">
        <v>2460.05982795216</v>
      </c>
      <c r="O24" s="22">
        <v>2402.0879593647001</v>
      </c>
      <c r="P24" s="22">
        <v>2827.1</v>
      </c>
      <c r="Q24" s="22">
        <v>3483.9043925793198</v>
      </c>
      <c r="R24" s="22">
        <v>4356.6563851094807</v>
      </c>
    </row>
    <row r="25" spans="1:18">
      <c r="A25" s="9" t="s">
        <v>88</v>
      </c>
      <c r="B25" s="23" t="s">
        <v>14</v>
      </c>
      <c r="C25" s="22">
        <v>52.697256461110001</v>
      </c>
      <c r="D25" s="22">
        <v>294.93773953714003</v>
      </c>
      <c r="E25" s="22">
        <v>129.53565405683</v>
      </c>
      <c r="F25" s="22">
        <v>151.63043497426</v>
      </c>
      <c r="G25" s="22">
        <v>234.89837002970998</v>
      </c>
      <c r="H25" s="22">
        <v>279.79876888630997</v>
      </c>
      <c r="I25" s="22">
        <v>228.83988613380998</v>
      </c>
      <c r="J25" s="22">
        <v>177.50856062685</v>
      </c>
      <c r="K25" s="22">
        <v>119.60913882531</v>
      </c>
      <c r="L25" s="22">
        <f>месяц!BJ23</f>
        <v>144.11980297642</v>
      </c>
      <c r="M25" s="22">
        <f>месяц!BV23</f>
        <v>72.237206021779997</v>
      </c>
      <c r="N25" s="22">
        <v>119.48021323382001</v>
      </c>
      <c r="O25" s="22">
        <v>148.78627739614998</v>
      </c>
      <c r="P25" s="22">
        <v>282.2</v>
      </c>
      <c r="Q25" s="22">
        <v>371.45355199483004</v>
      </c>
      <c r="R25" s="22">
        <v>591.43023186098992</v>
      </c>
    </row>
    <row r="26" spans="1:18">
      <c r="A26" s="9" t="s">
        <v>89</v>
      </c>
      <c r="B26" s="23" t="s">
        <v>15</v>
      </c>
      <c r="C26" s="22">
        <v>6.6420213110200006</v>
      </c>
      <c r="D26" s="22">
        <v>8.1997130058599996</v>
      </c>
      <c r="E26" s="22">
        <v>10.17254594153</v>
      </c>
      <c r="F26" s="22">
        <v>13.040558847850001</v>
      </c>
      <c r="G26" s="22">
        <v>13.471854288299999</v>
      </c>
      <c r="H26" s="22">
        <v>17.561093019200001</v>
      </c>
      <c r="I26" s="22">
        <v>22.493598409419999</v>
      </c>
      <c r="J26" s="22">
        <v>24.258435538599997</v>
      </c>
      <c r="K26" s="22">
        <v>46.36634267174</v>
      </c>
      <c r="L26" s="22">
        <f>месяц!BJ24</f>
        <v>49.659366698599996</v>
      </c>
      <c r="M26" s="22">
        <f>месяц!BV24</f>
        <v>63.083959386069999</v>
      </c>
      <c r="N26" s="22">
        <v>92.358204516960001</v>
      </c>
      <c r="O26" s="22">
        <v>115.97824460708999</v>
      </c>
      <c r="P26" s="22">
        <v>197.6</v>
      </c>
      <c r="Q26" s="22">
        <v>260.61372956576002</v>
      </c>
      <c r="R26" s="22">
        <v>405.13352668161002</v>
      </c>
    </row>
    <row r="27" spans="1:18">
      <c r="A27" s="9" t="s">
        <v>90</v>
      </c>
      <c r="B27" s="23" t="s">
        <v>16</v>
      </c>
      <c r="C27" s="22">
        <v>212.37131955217001</v>
      </c>
      <c r="D27" s="22">
        <v>294.61094807912002</v>
      </c>
      <c r="E27" s="22">
        <v>354.99887153187007</v>
      </c>
      <c r="F27" s="22">
        <v>418.00577019855001</v>
      </c>
      <c r="G27" s="22">
        <v>442.80564928103996</v>
      </c>
      <c r="H27" s="22">
        <v>553.36871528710003</v>
      </c>
      <c r="I27" s="22">
        <v>603.83830864319998</v>
      </c>
      <c r="J27" s="22">
        <v>672.27821673544997</v>
      </c>
      <c r="K27" s="22">
        <v>638.26871311052003</v>
      </c>
      <c r="L27" s="22">
        <f>месяц!BJ25</f>
        <v>610.59650535543994</v>
      </c>
      <c r="M27" s="22">
        <f>месяц!BV25</f>
        <v>597.82418452189006</v>
      </c>
      <c r="N27" s="22">
        <v>614.96020042163002</v>
      </c>
      <c r="O27" s="22">
        <v>722.61928229113005</v>
      </c>
      <c r="P27" s="22">
        <v>826.5</v>
      </c>
      <c r="Q27" s="22">
        <v>956.85704651096</v>
      </c>
      <c r="R27" s="22">
        <v>1064.6174468710099</v>
      </c>
    </row>
    <row r="28" spans="1:18">
      <c r="A28" s="9" t="s">
        <v>91</v>
      </c>
      <c r="B28" s="23" t="s">
        <v>62</v>
      </c>
      <c r="C28" s="22">
        <v>55.219714515539998</v>
      </c>
      <c r="D28" s="22">
        <v>70.992863820690005</v>
      </c>
      <c r="E28" s="22">
        <v>88.851700854289987</v>
      </c>
      <c r="F28" s="22">
        <v>111.68455727206</v>
      </c>
      <c r="G28" s="22">
        <v>125.59766454614</v>
      </c>
      <c r="H28" s="22"/>
      <c r="I28" s="22"/>
      <c r="J28" s="22"/>
      <c r="K28" s="22"/>
      <c r="L28" s="22"/>
      <c r="M28" s="22"/>
      <c r="N28" s="4"/>
      <c r="O28" s="4"/>
      <c r="P28" s="4"/>
      <c r="Q28" s="4"/>
      <c r="R28" s="4"/>
    </row>
    <row r="29" spans="1:18">
      <c r="A29" s="4"/>
      <c r="B29" s="23" t="s">
        <v>17</v>
      </c>
      <c r="C29" s="22"/>
      <c r="D29" s="22"/>
      <c r="E29" s="22"/>
      <c r="F29" s="22"/>
      <c r="G29" s="22"/>
      <c r="H29" s="22">
        <v>83.783111928759993</v>
      </c>
      <c r="I29" s="22">
        <v>89.85748638039999</v>
      </c>
      <c r="J29" s="22">
        <v>94.844038924559996</v>
      </c>
      <c r="K29" s="22">
        <v>97.831684681520002</v>
      </c>
      <c r="L29" s="22">
        <f>месяц!BJ26</f>
        <v>89.924363002389995</v>
      </c>
      <c r="M29" s="22">
        <f>месяц!BV26</f>
        <v>87.327155396479995</v>
      </c>
      <c r="N29" s="22">
        <v>89.690114408660008</v>
      </c>
      <c r="O29" s="22">
        <v>94.850267073369992</v>
      </c>
      <c r="P29" s="22">
        <v>122.37063146631</v>
      </c>
      <c r="Q29" s="22">
        <v>144.54609720485001</v>
      </c>
      <c r="R29" s="22">
        <v>146.67835105310996</v>
      </c>
    </row>
    <row r="30" spans="1:18">
      <c r="A30" s="9" t="s">
        <v>92</v>
      </c>
      <c r="B30" s="23" t="s">
        <v>64</v>
      </c>
      <c r="C30" s="22">
        <v>147.52502866105999</v>
      </c>
      <c r="D30" s="22">
        <v>196.49420383364003</v>
      </c>
      <c r="E30" s="22">
        <v>278.21294767789004</v>
      </c>
      <c r="F30" s="22">
        <v>352.31252470771994</v>
      </c>
      <c r="G30" s="22">
        <v>347.35346503437</v>
      </c>
      <c r="H30" s="22"/>
      <c r="I30" s="22"/>
      <c r="J30" s="22"/>
      <c r="K30" s="22"/>
      <c r="L30" s="22"/>
      <c r="M30" s="22"/>
      <c r="N30" s="4"/>
      <c r="O30" s="4"/>
      <c r="P30" s="4"/>
      <c r="Q30" s="4"/>
      <c r="R30" s="4"/>
    </row>
    <row r="31" spans="1:18">
      <c r="A31" s="4"/>
      <c r="B31" s="23" t="s">
        <v>18</v>
      </c>
      <c r="C31" s="22"/>
      <c r="D31" s="22"/>
      <c r="E31" s="22"/>
      <c r="F31" s="22"/>
      <c r="G31" s="22"/>
      <c r="H31" s="22">
        <v>499.55128798996998</v>
      </c>
      <c r="I31" s="22">
        <v>613.82265641310994</v>
      </c>
      <c r="J31" s="22">
        <v>501.97935347531001</v>
      </c>
      <c r="K31" s="22">
        <v>535.53542869166995</v>
      </c>
      <c r="L31" s="22">
        <f>месяц!BJ27</f>
        <v>515.98511210424999</v>
      </c>
      <c r="M31" s="22">
        <f>месяц!BV27</f>
        <v>506.33659270237001</v>
      </c>
      <c r="N31" s="22">
        <v>439.84578431040995</v>
      </c>
      <c r="O31" s="22">
        <v>537.31154373786001</v>
      </c>
      <c r="P31" s="22">
        <v>712.97491698653005</v>
      </c>
      <c r="Q31" s="22">
        <v>1334.38954630179</v>
      </c>
      <c r="R31" s="22">
        <v>1474.0199885480301</v>
      </c>
    </row>
    <row r="32" spans="1:18">
      <c r="A32" s="9" t="s">
        <v>93</v>
      </c>
      <c r="B32" s="23" t="s">
        <v>19</v>
      </c>
      <c r="C32" s="22">
        <v>201.24331822943</v>
      </c>
      <c r="D32" s="22">
        <v>214.03944557700001</v>
      </c>
      <c r="E32" s="22">
        <v>293.64499845826003</v>
      </c>
      <c r="F32" s="22">
        <v>323.45923808424999</v>
      </c>
      <c r="G32" s="22">
        <v>344.9437286735</v>
      </c>
      <c r="H32" s="22">
        <v>3128.5272703205401</v>
      </c>
      <c r="I32" s="22">
        <v>3859.7262729673303</v>
      </c>
      <c r="J32" s="22">
        <v>3833.1304152242201</v>
      </c>
      <c r="K32" s="22">
        <v>3452.3686199834101</v>
      </c>
      <c r="L32" s="22">
        <f>месяц!BJ28</f>
        <v>4265.2939923330496</v>
      </c>
      <c r="M32" s="22">
        <f>месяц!BV28</f>
        <v>4588.48186127595</v>
      </c>
      <c r="N32" s="22">
        <v>4991.9863076322099</v>
      </c>
      <c r="O32" s="22">
        <v>4581.7953733601107</v>
      </c>
      <c r="P32" s="22">
        <v>4882.82039835864</v>
      </c>
      <c r="Q32" s="22">
        <v>6990.2700976178094</v>
      </c>
      <c r="R32" s="22">
        <v>6675.9279869667498</v>
      </c>
    </row>
    <row r="33" spans="1:18">
      <c r="A33" s="9" t="s">
        <v>94</v>
      </c>
      <c r="B33" s="23" t="s">
        <v>20</v>
      </c>
      <c r="C33" s="22"/>
      <c r="D33" s="22"/>
      <c r="E33" s="22"/>
      <c r="F33" s="22"/>
      <c r="G33" s="22"/>
      <c r="H33" s="22">
        <v>44.209708795489995</v>
      </c>
      <c r="I33" s="22">
        <v>45.721130536669996</v>
      </c>
      <c r="J33" s="22">
        <v>68.00055453569999</v>
      </c>
      <c r="K33" s="22">
        <v>71.163752872800004</v>
      </c>
      <c r="L33" s="22">
        <f>месяц!BJ29</f>
        <v>72.960587053899999</v>
      </c>
      <c r="M33" s="22">
        <f>месяц!BV29</f>
        <v>59.552315475290001</v>
      </c>
      <c r="N33" s="22">
        <v>96.141523832600001</v>
      </c>
      <c r="O33" s="22">
        <v>64.019611749860005</v>
      </c>
      <c r="P33" s="22">
        <v>81.41</v>
      </c>
      <c r="Q33" s="22">
        <v>75.283731990890004</v>
      </c>
      <c r="R33" s="22">
        <v>70.946647166120002</v>
      </c>
    </row>
    <row r="34" spans="1:18">
      <c r="A34" s="9" t="s">
        <v>95</v>
      </c>
      <c r="B34" s="23" t="s">
        <v>21</v>
      </c>
      <c r="C34" s="22"/>
      <c r="D34" s="22"/>
      <c r="E34" s="22"/>
      <c r="F34" s="22"/>
      <c r="G34" s="22"/>
      <c r="H34" s="22">
        <v>61.124495657600001</v>
      </c>
      <c r="I34" s="22">
        <v>77.536416666419996</v>
      </c>
      <c r="J34" s="22">
        <v>77.316169327560004</v>
      </c>
      <c r="K34" s="22">
        <v>74.832052758469999</v>
      </c>
      <c r="L34" s="22">
        <f>месяц!BJ30</f>
        <v>82.110385566570002</v>
      </c>
      <c r="M34" s="22">
        <f>месяц!BV30</f>
        <v>76.607613495449996</v>
      </c>
      <c r="N34" s="22">
        <v>83.210585502249998</v>
      </c>
      <c r="O34" s="22">
        <v>88.448655245259999</v>
      </c>
      <c r="P34" s="22">
        <v>103.49992944396001</v>
      </c>
      <c r="Q34" s="22">
        <v>121.10050546367</v>
      </c>
      <c r="R34" s="22">
        <v>113.97653985185001</v>
      </c>
    </row>
    <row r="35" spans="1:18">
      <c r="A35" s="9" t="s">
        <v>96</v>
      </c>
      <c r="B35" s="23" t="s">
        <v>22</v>
      </c>
      <c r="C35" s="22"/>
      <c r="D35" s="22"/>
      <c r="E35" s="22"/>
      <c r="F35" s="22"/>
      <c r="G35" s="22"/>
      <c r="H35" s="22">
        <v>262.74421638829</v>
      </c>
      <c r="I35" s="22">
        <v>320.00060682284999</v>
      </c>
      <c r="J35" s="22">
        <v>360.30101641619001</v>
      </c>
      <c r="K35" s="22">
        <v>415.61149612408002</v>
      </c>
      <c r="L35" s="22">
        <f>месяц!BJ31</f>
        <v>518.70606679234004</v>
      </c>
      <c r="M35" s="22">
        <f>месяц!BV31</f>
        <v>621.26417486137996</v>
      </c>
      <c r="N35" s="22">
        <v>709.15741427912997</v>
      </c>
      <c r="O35" s="22">
        <v>805.97463617443998</v>
      </c>
      <c r="P35" s="22">
        <v>730.76880966413</v>
      </c>
      <c r="Q35" s="22">
        <v>784.17269056379007</v>
      </c>
      <c r="R35" s="22">
        <v>1084.2362693561599</v>
      </c>
    </row>
    <row r="36" spans="1:18">
      <c r="A36" s="9" t="s">
        <v>97</v>
      </c>
      <c r="B36" s="23" t="s">
        <v>65</v>
      </c>
      <c r="C36" s="22">
        <v>1498.9134002845401</v>
      </c>
      <c r="D36" s="22">
        <v>1900.1043068827501</v>
      </c>
      <c r="E36" s="22">
        <v>2674.63456423144</v>
      </c>
      <c r="F36" s="22">
        <v>3593.4434651454999</v>
      </c>
      <c r="G36" s="22">
        <v>4135.9402933435094</v>
      </c>
      <c r="H36" s="22"/>
      <c r="I36" s="22"/>
      <c r="J36" s="22"/>
      <c r="K36" s="22"/>
      <c r="L36" s="22"/>
      <c r="M36" s="22"/>
      <c r="N36" s="4"/>
      <c r="O36" s="4"/>
      <c r="P36" s="4"/>
      <c r="Q36" s="4"/>
      <c r="R36" s="4"/>
    </row>
    <row r="37" spans="1:18" ht="30">
      <c r="A37" s="30"/>
      <c r="B37" s="23" t="s">
        <v>23</v>
      </c>
      <c r="C37" s="22"/>
      <c r="D37" s="22"/>
      <c r="E37" s="22"/>
      <c r="F37" s="22"/>
      <c r="G37" s="22"/>
      <c r="H37" s="22">
        <v>651.25645605800003</v>
      </c>
      <c r="I37" s="22">
        <v>599.43713614447995</v>
      </c>
      <c r="J37" s="22">
        <v>668.09596538142</v>
      </c>
      <c r="K37" s="22">
        <v>816.08990035196996</v>
      </c>
      <c r="L37" s="22">
        <f>месяц!BJ32</f>
        <v>682.03312896086004</v>
      </c>
      <c r="M37" s="22">
        <f>месяц!BV32</f>
        <v>672.03794183274999</v>
      </c>
      <c r="N37" s="22">
        <v>790.69196337849996</v>
      </c>
      <c r="O37" s="22">
        <v>1095.4213218145201</v>
      </c>
      <c r="P37" s="22">
        <v>1003.13961710458</v>
      </c>
      <c r="Q37" s="22">
        <v>1395.8770195688201</v>
      </c>
      <c r="R37" s="22">
        <v>1107.7074855762</v>
      </c>
    </row>
    <row r="38" spans="1:18">
      <c r="A38" s="30"/>
      <c r="B38" s="14" t="s">
        <v>71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8" s="7" customFormat="1">
      <c r="A39" s="8">
        <v>3</v>
      </c>
      <c r="B39" s="15" t="s">
        <v>25</v>
      </c>
      <c r="C39" s="16">
        <f>C5-C19</f>
        <v>1994.0851051998898</v>
      </c>
      <c r="D39" s="16">
        <f t="shared" ref="D39:K39" si="4">D5-D19</f>
        <v>1794.5579523587603</v>
      </c>
      <c r="E39" s="16">
        <f t="shared" si="4"/>
        <v>1705.0523861188703</v>
      </c>
      <c r="F39" s="16">
        <f t="shared" si="4"/>
        <v>-2322.3104919967791</v>
      </c>
      <c r="G39" s="16">
        <f t="shared" si="4"/>
        <v>-1812.0400998264413</v>
      </c>
      <c r="H39" s="16">
        <f t="shared" si="4"/>
        <v>442.03520432039841</v>
      </c>
      <c r="I39" s="16">
        <f t="shared" si="4"/>
        <v>-39.446125548400232</v>
      </c>
      <c r="J39" s="16">
        <f t="shared" si="4"/>
        <v>-322.9821553976999</v>
      </c>
      <c r="K39" s="16">
        <f t="shared" si="4"/>
        <v>-334.69541530409879</v>
      </c>
      <c r="L39" s="16">
        <f t="shared" ref="L39:P39" si="5">L5-L19</f>
        <v>-1961.0096305028019</v>
      </c>
      <c r="M39" s="16">
        <f t="shared" si="5"/>
        <v>-2956.4061486694991</v>
      </c>
      <c r="N39" s="16">
        <f t="shared" si="5"/>
        <v>-1331.3882394764878</v>
      </c>
      <c r="O39" s="16">
        <f t="shared" si="5"/>
        <v>2741.3663215641973</v>
      </c>
      <c r="P39" s="16">
        <f t="shared" si="5"/>
        <v>1974.2793256320001</v>
      </c>
      <c r="Q39" s="16">
        <v>-4102.4645288862012</v>
      </c>
      <c r="R39" s="16">
        <v>514.75846590023139</v>
      </c>
    </row>
    <row r="40" spans="1:18" s="2" customFormat="1">
      <c r="A40" s="9" t="s">
        <v>98</v>
      </c>
      <c r="B40" s="19" t="s">
        <v>26</v>
      </c>
      <c r="C40" s="20">
        <f>C7-C19</f>
        <v>-949.45648488703</v>
      </c>
      <c r="D40" s="20">
        <f t="shared" ref="D40:K40" si="6">D7-D19</f>
        <v>-1102.8152356915298</v>
      </c>
      <c r="E40" s="20">
        <f t="shared" si="6"/>
        <v>-2684.3813124707094</v>
      </c>
      <c r="F40" s="20">
        <f t="shared" si="6"/>
        <v>-5306.2667518341586</v>
      </c>
      <c r="G40" s="20">
        <f t="shared" si="6"/>
        <v>-5642.7128893596018</v>
      </c>
      <c r="H40" s="20">
        <f t="shared" si="6"/>
        <v>-5199.7342463121713</v>
      </c>
      <c r="I40" s="20">
        <f t="shared" si="6"/>
        <v>-6492.6303591303304</v>
      </c>
      <c r="J40" s="20">
        <f t="shared" si="6"/>
        <v>-6857.0179597287897</v>
      </c>
      <c r="K40" s="20">
        <f t="shared" si="6"/>
        <v>-7768.501242912298</v>
      </c>
      <c r="L40" s="20">
        <f t="shared" ref="L40:P40" si="7">L7-L19</f>
        <v>-7823.6607506656719</v>
      </c>
      <c r="M40" s="20">
        <f t="shared" si="7"/>
        <v>-7800.4346862795683</v>
      </c>
      <c r="N40" s="20">
        <f t="shared" si="7"/>
        <v>-7303.2899404668278</v>
      </c>
      <c r="O40" s="20">
        <f t="shared" si="7"/>
        <v>-6276.408166250083</v>
      </c>
      <c r="P40" s="20">
        <f t="shared" si="7"/>
        <v>-5949.9715024862489</v>
      </c>
      <c r="Q40" s="20">
        <v>-9337.7095443243015</v>
      </c>
      <c r="R40" s="20">
        <v>-8541.7482531145797</v>
      </c>
    </row>
    <row r="41" spans="1:18">
      <c r="A41" s="30"/>
      <c r="B41" s="14" t="s">
        <v>72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18" s="1" customFormat="1" ht="29.25">
      <c r="A42" s="8">
        <v>4</v>
      </c>
      <c r="B42" s="17" t="s">
        <v>42</v>
      </c>
      <c r="C42" s="18">
        <f>-C39</f>
        <v>-1994.0851051998898</v>
      </c>
      <c r="D42" s="18">
        <f t="shared" ref="D42:M42" si="8">-D39</f>
        <v>-1794.5579523587603</v>
      </c>
      <c r="E42" s="18">
        <f t="shared" si="8"/>
        <v>-1705.0523861188703</v>
      </c>
      <c r="F42" s="18">
        <f t="shared" si="8"/>
        <v>2322.3104919967791</v>
      </c>
      <c r="G42" s="18">
        <f t="shared" si="8"/>
        <v>1812.0400998264413</v>
      </c>
      <c r="H42" s="18">
        <f t="shared" si="8"/>
        <v>-442.03520432039841</v>
      </c>
      <c r="I42" s="18">
        <f t="shared" si="8"/>
        <v>39.446125548400232</v>
      </c>
      <c r="J42" s="18">
        <f t="shared" si="8"/>
        <v>322.9821553976999</v>
      </c>
      <c r="K42" s="18">
        <f t="shared" si="8"/>
        <v>334.69541530409879</v>
      </c>
      <c r="L42" s="18">
        <f t="shared" si="8"/>
        <v>1961.0096305028019</v>
      </c>
      <c r="M42" s="18">
        <f t="shared" si="8"/>
        <v>2956.4061486694991</v>
      </c>
      <c r="N42" s="18">
        <v>1331.3882394764878</v>
      </c>
      <c r="O42" s="18">
        <v>-2741.3663215641973</v>
      </c>
      <c r="P42" s="18">
        <v>-1974.2793256320001</v>
      </c>
      <c r="Q42" s="18">
        <v>4102.4645288862012</v>
      </c>
      <c r="R42" s="18">
        <v>-514.75846590023139</v>
      </c>
    </row>
    <row r="43" spans="1:18" s="2" customFormat="1">
      <c r="A43" s="9" t="s">
        <v>99</v>
      </c>
      <c r="B43" s="19" t="s">
        <v>27</v>
      </c>
      <c r="C43" s="20">
        <v>-1243.6247366232601</v>
      </c>
      <c r="D43" s="20">
        <v>-1614.0739738817399</v>
      </c>
      <c r="E43" s="20">
        <v>-1570.02814107424</v>
      </c>
      <c r="F43" s="20">
        <v>2450.9145379442703</v>
      </c>
      <c r="G43" s="20">
        <v>1692.3638198009098</v>
      </c>
      <c r="H43" s="20">
        <v>-336.87582384849998</v>
      </c>
      <c r="I43" s="20">
        <v>21.383379564249992</v>
      </c>
      <c r="J43" s="20">
        <v>270.24645349269997</v>
      </c>
      <c r="K43" s="20">
        <v>481.35931912657998</v>
      </c>
      <c r="L43" s="20">
        <f>месяц!BJ38</f>
        <v>2256.9973878203</v>
      </c>
      <c r="M43" s="20">
        <f>месяц!BV38</f>
        <v>2913.6078498480501</v>
      </c>
      <c r="N43" s="20">
        <v>1457.7337492688901</v>
      </c>
      <c r="O43" s="20">
        <v>-2530.9226164844704</v>
      </c>
      <c r="P43" s="20">
        <v>-2263.6139022532302</v>
      </c>
      <c r="Q43" s="20">
        <v>4403.2420735228197</v>
      </c>
      <c r="R43" s="20">
        <v>-475.32207713406888</v>
      </c>
    </row>
    <row r="44" spans="1:18" s="3" customFormat="1" ht="30">
      <c r="A44" s="28" t="s">
        <v>100</v>
      </c>
      <c r="B44" s="26" t="s">
        <v>28</v>
      </c>
      <c r="C44" s="25">
        <f>C43-C53</f>
        <v>154.60151295374999</v>
      </c>
      <c r="D44" s="25">
        <f t="shared" ref="D44:K44" si="9">D43-D53</f>
        <v>147.05027726165008</v>
      </c>
      <c r="E44" s="25">
        <f t="shared" si="9"/>
        <v>421.24285305074</v>
      </c>
      <c r="F44" s="25">
        <f t="shared" si="9"/>
        <v>421.94088975891009</v>
      </c>
      <c r="G44" s="25">
        <f t="shared" si="9"/>
        <v>7.4784059804098888</v>
      </c>
      <c r="H44" s="25">
        <f t="shared" si="9"/>
        <v>1302.8253105383899</v>
      </c>
      <c r="I44" s="25">
        <f t="shared" si="9"/>
        <v>420.67986979273996</v>
      </c>
      <c r="J44" s="25">
        <f t="shared" si="9"/>
        <v>831.84265666087003</v>
      </c>
      <c r="K44" s="25">
        <f t="shared" si="9"/>
        <v>4076.2804474293798</v>
      </c>
      <c r="L44" s="25">
        <f>месяц!BJ39</f>
        <v>1242.4092697864901</v>
      </c>
      <c r="M44" s="25">
        <f>месяц!BV39</f>
        <v>-683.70723765160994</v>
      </c>
      <c r="N44" s="25">
        <v>2091.29095932583</v>
      </c>
      <c r="O44" s="25">
        <v>1471.24182712023</v>
      </c>
      <c r="P44" s="25">
        <v>918.52238347572995</v>
      </c>
      <c r="Q44" s="25">
        <v>4529.7969612142897</v>
      </c>
      <c r="R44" s="25">
        <v>1286.1583199534596</v>
      </c>
    </row>
    <row r="45" spans="1:18">
      <c r="A45" s="10" t="s">
        <v>101</v>
      </c>
      <c r="B45" s="23" t="s">
        <v>29</v>
      </c>
      <c r="C45" s="22">
        <f>C46+C47</f>
        <v>177.63644796602</v>
      </c>
      <c r="D45" s="22">
        <f t="shared" ref="D45:K45" si="10">D46+D47</f>
        <v>223.52368375450999</v>
      </c>
      <c r="E45" s="22">
        <f t="shared" si="10"/>
        <v>171.57734972130001</v>
      </c>
      <c r="F45" s="22">
        <f t="shared" si="10"/>
        <v>415.90323955021995</v>
      </c>
      <c r="G45" s="22">
        <f t="shared" si="10"/>
        <v>621.47543458137011</v>
      </c>
      <c r="H45" s="22">
        <f t="shared" si="10"/>
        <v>1079.67144197682</v>
      </c>
      <c r="I45" s="22">
        <f t="shared" si="10"/>
        <v>511.43351702666001</v>
      </c>
      <c r="J45" s="22">
        <f t="shared" si="10"/>
        <v>358.37201912692001</v>
      </c>
      <c r="K45" s="22">
        <f t="shared" si="10"/>
        <v>1025.2723432734999</v>
      </c>
      <c r="L45" s="22">
        <f>месяц!BJ40</f>
        <v>15.272069245740113</v>
      </c>
      <c r="M45" s="22">
        <f>месяц!BV40</f>
        <v>492.42100116293011</v>
      </c>
      <c r="N45" s="22">
        <v>1123.4789992945798</v>
      </c>
      <c r="O45" s="22">
        <v>507.53588230647006</v>
      </c>
      <c r="P45" s="22">
        <v>1377.5565336825098</v>
      </c>
      <c r="Q45" s="22">
        <v>4600.5920112144104</v>
      </c>
      <c r="R45" s="22">
        <v>1538.0857006565498</v>
      </c>
    </row>
    <row r="46" spans="1:18">
      <c r="A46" s="10" t="s">
        <v>102</v>
      </c>
      <c r="B46" s="21" t="s">
        <v>30</v>
      </c>
      <c r="C46" s="22">
        <v>237.57610675007999</v>
      </c>
      <c r="D46" s="22">
        <v>293.63333066493999</v>
      </c>
      <c r="E46" s="22">
        <v>266.30251130862001</v>
      </c>
      <c r="F46" s="22">
        <v>515.87626180685993</v>
      </c>
      <c r="G46" s="22">
        <v>857.17501431818005</v>
      </c>
      <c r="H46" s="22">
        <v>1378.7520132065099</v>
      </c>
      <c r="I46" s="22">
        <v>911.87429515109</v>
      </c>
      <c r="J46" s="22">
        <v>821.68423512149002</v>
      </c>
      <c r="K46" s="22">
        <v>1348.9335068734999</v>
      </c>
      <c r="L46" s="22">
        <f>месяц!BJ41</f>
        <v>836.02388930293</v>
      </c>
      <c r="M46" s="22">
        <f>месяц!BV41</f>
        <v>1054.9138681818001</v>
      </c>
      <c r="N46" s="22">
        <v>1756.4304139109499</v>
      </c>
      <c r="O46" s="22">
        <v>1036.5750244056101</v>
      </c>
      <c r="P46" s="22">
        <v>2082.7448680626799</v>
      </c>
      <c r="Q46" s="22">
        <v>5176.3521973076504</v>
      </c>
      <c r="R46" s="22">
        <v>2519.3934160625295</v>
      </c>
    </row>
    <row r="47" spans="1:18">
      <c r="A47" s="10" t="s">
        <v>103</v>
      </c>
      <c r="B47" s="21" t="s">
        <v>31</v>
      </c>
      <c r="C47" s="22">
        <v>-59.939658784060001</v>
      </c>
      <c r="D47" s="22">
        <v>-70.109646910429987</v>
      </c>
      <c r="E47" s="22">
        <v>-94.725161587320002</v>
      </c>
      <c r="F47" s="22">
        <v>-99.973022256639993</v>
      </c>
      <c r="G47" s="22">
        <v>-235.69957973680999</v>
      </c>
      <c r="H47" s="22">
        <v>-299.08057122969001</v>
      </c>
      <c r="I47" s="22">
        <v>-400.44077812442998</v>
      </c>
      <c r="J47" s="22">
        <v>-463.31221599457001</v>
      </c>
      <c r="K47" s="22">
        <v>-323.66116360000001</v>
      </c>
      <c r="L47" s="22">
        <f>месяц!BJ42</f>
        <v>-820.75182005718989</v>
      </c>
      <c r="M47" s="22">
        <f>месяц!BV42</f>
        <v>-562.49286701887002</v>
      </c>
      <c r="N47" s="22">
        <v>-632.95141461637002</v>
      </c>
      <c r="O47" s="22">
        <v>-529.03914209914001</v>
      </c>
      <c r="P47" s="22">
        <v>-705.18833438017009</v>
      </c>
      <c r="Q47" s="22">
        <v>-575.76018609324001</v>
      </c>
      <c r="R47" s="22">
        <v>-981.30771540597993</v>
      </c>
    </row>
    <row r="48" spans="1:18">
      <c r="A48" s="10" t="s">
        <v>104</v>
      </c>
      <c r="B48" s="23" t="s">
        <v>32</v>
      </c>
      <c r="C48" s="22"/>
      <c r="D48" s="22"/>
      <c r="E48" s="22">
        <f>E49+E50</f>
        <v>-5.02153088787</v>
      </c>
      <c r="F48" s="22">
        <f t="shared" ref="F48:K48" si="11">F49+F50</f>
        <v>-120.56238136871002</v>
      </c>
      <c r="G48" s="22">
        <f t="shared" si="11"/>
        <v>-157.83716243914</v>
      </c>
      <c r="H48" s="22">
        <f t="shared" si="11"/>
        <v>-75.045167082779997</v>
      </c>
      <c r="I48" s="22">
        <f t="shared" si="11"/>
        <v>-2.3237589058399948</v>
      </c>
      <c r="J48" s="22">
        <f t="shared" si="11"/>
        <v>-40.251110890810025</v>
      </c>
      <c r="K48" s="22">
        <f t="shared" si="11"/>
        <v>-164.98864581569001</v>
      </c>
      <c r="L48" s="22">
        <f>месяц!BJ43</f>
        <v>-161.34168357039005</v>
      </c>
      <c r="M48" s="22">
        <f>месяц!BV43</f>
        <v>-177.91091060414001</v>
      </c>
      <c r="N48" s="22">
        <v>-20.354196721779999</v>
      </c>
      <c r="O48" s="22">
        <v>69.883101851000006</v>
      </c>
      <c r="P48" s="22">
        <v>55.940899999999999</v>
      </c>
      <c r="Q48" s="22">
        <v>-217.23631278163001</v>
      </c>
      <c r="R48" s="22">
        <v>-265.90075381924004</v>
      </c>
    </row>
    <row r="49" spans="1:18">
      <c r="A49" s="10" t="s">
        <v>105</v>
      </c>
      <c r="B49" s="21" t="s">
        <v>33</v>
      </c>
      <c r="C49" s="22"/>
      <c r="D49" s="22"/>
      <c r="E49" s="22">
        <v>-20.65989741433</v>
      </c>
      <c r="F49" s="22">
        <v>-170.19734503755001</v>
      </c>
      <c r="G49" s="22">
        <v>-170.25446624770001</v>
      </c>
      <c r="H49" s="22">
        <v>-128.51710152548</v>
      </c>
      <c r="I49" s="22">
        <v>-129.75009316555</v>
      </c>
      <c r="J49" s="22">
        <v>-132.53738775491001</v>
      </c>
      <c r="K49" s="22">
        <v>-247.81190369999999</v>
      </c>
      <c r="L49" s="22">
        <f>месяц!BJ44</f>
        <v>-341.54711880000002</v>
      </c>
      <c r="M49" s="22">
        <f>месяц!BV44</f>
        <v>-355</v>
      </c>
      <c r="N49" s="22">
        <v>-333.81004389999998</v>
      </c>
      <c r="O49" s="22"/>
      <c r="P49" s="22">
        <v>0</v>
      </c>
      <c r="Q49" s="22">
        <v>-223.62255300000001</v>
      </c>
      <c r="R49" s="22">
        <v>-338.76608449999998</v>
      </c>
    </row>
    <row r="50" spans="1:18">
      <c r="A50" s="10" t="s">
        <v>106</v>
      </c>
      <c r="B50" s="21" t="s">
        <v>34</v>
      </c>
      <c r="C50" s="22"/>
      <c r="D50" s="22"/>
      <c r="E50" s="22">
        <v>15.63836652646</v>
      </c>
      <c r="F50" s="22">
        <v>49.634963668839994</v>
      </c>
      <c r="G50" s="22">
        <v>12.41730380856</v>
      </c>
      <c r="H50" s="22">
        <v>53.471934442700004</v>
      </c>
      <c r="I50" s="22">
        <v>127.42633425971</v>
      </c>
      <c r="J50" s="22">
        <v>92.286276864099989</v>
      </c>
      <c r="K50" s="22">
        <v>82.823257884309996</v>
      </c>
      <c r="L50" s="22">
        <f>месяц!BJ45</f>
        <v>180.20543522960998</v>
      </c>
      <c r="M50" s="22">
        <f>месяц!BV45</f>
        <v>177.08908939585999</v>
      </c>
      <c r="N50" s="22">
        <v>313.45584717821998</v>
      </c>
      <c r="O50" s="22">
        <v>69.883101851000006</v>
      </c>
      <c r="P50" s="22">
        <v>55.940899999999999</v>
      </c>
      <c r="Q50" s="22">
        <v>6.3862402183700002</v>
      </c>
      <c r="R50" s="22">
        <v>72.865330680759996</v>
      </c>
    </row>
    <row r="51" spans="1:18" ht="30">
      <c r="A51" s="10" t="s">
        <v>107</v>
      </c>
      <c r="B51" s="23" t="s">
        <v>35</v>
      </c>
      <c r="C51" s="22">
        <v>23.442171289259999</v>
      </c>
      <c r="D51" s="22">
        <v>20.233951032460002</v>
      </c>
      <c r="E51" s="22">
        <v>6.66519888856</v>
      </c>
      <c r="F51" s="22">
        <v>1.9528927986</v>
      </c>
      <c r="G51" s="22">
        <v>14.914412333040001</v>
      </c>
      <c r="H51" s="22">
        <v>126.20752294739999</v>
      </c>
      <c r="I51" s="22">
        <v>43.862924208800003</v>
      </c>
      <c r="J51" s="22">
        <v>41.633282986110004</v>
      </c>
      <c r="K51" s="22">
        <v>29.723992079279999</v>
      </c>
      <c r="L51" s="22">
        <f>месяц!BJ46</f>
        <v>6.3040407614399996</v>
      </c>
      <c r="M51" s="22">
        <f>месяц!BV46</f>
        <v>406.79515254596004</v>
      </c>
      <c r="N51" s="22">
        <v>14.28447329274</v>
      </c>
      <c r="O51" s="22">
        <v>12.78745866505</v>
      </c>
      <c r="P51" s="22">
        <v>11.5275413979</v>
      </c>
      <c r="Q51" s="22">
        <v>12.570696072940001</v>
      </c>
      <c r="R51" s="22">
        <v>5.2719821284600004</v>
      </c>
    </row>
    <row r="52" spans="1:18">
      <c r="A52" s="10" t="s">
        <v>108</v>
      </c>
      <c r="B52" s="23" t="s">
        <v>36</v>
      </c>
      <c r="C52" s="22">
        <v>-2.1672072212800004</v>
      </c>
      <c r="D52" s="22">
        <v>-62.123766343469995</v>
      </c>
      <c r="E52" s="22">
        <v>722.56644982872001</v>
      </c>
      <c r="F52" s="22">
        <v>350.72248719456002</v>
      </c>
      <c r="G52" s="22">
        <v>-132.44511536687</v>
      </c>
      <c r="H52" s="22">
        <v>142.28461590538001</v>
      </c>
      <c r="I52" s="22">
        <v>-122.64224574308</v>
      </c>
      <c r="J52" s="22">
        <v>481.27725466338001</v>
      </c>
      <c r="K52" s="22">
        <v>3487.0247041820398</v>
      </c>
      <c r="L52" s="22">
        <f>месяц!BJ47</f>
        <v>1775.62121778201</v>
      </c>
      <c r="M52" s="22">
        <f>месяц!BV47</f>
        <v>-1344.99569007677</v>
      </c>
      <c r="N52" s="22">
        <v>59.085628739279997</v>
      </c>
      <c r="O52" s="22">
        <v>839.2484893264301</v>
      </c>
      <c r="P52" s="22">
        <v>-963.45521323473997</v>
      </c>
      <c r="Q52" s="22">
        <v>2440.20496924499</v>
      </c>
      <c r="R52" s="22">
        <v>-232.08412411345</v>
      </c>
    </row>
    <row r="53" spans="1:18">
      <c r="A53" s="29" t="s">
        <v>109</v>
      </c>
      <c r="B53" s="23" t="s">
        <v>37</v>
      </c>
      <c r="C53" s="22">
        <v>-1398.2262495770101</v>
      </c>
      <c r="D53" s="22">
        <v>-1761.12425114339</v>
      </c>
      <c r="E53" s="22">
        <v>-1991.27099412498</v>
      </c>
      <c r="F53" s="22">
        <v>2028.9736481853602</v>
      </c>
      <c r="G53" s="22">
        <v>1684.8854138204999</v>
      </c>
      <c r="H53" s="22">
        <v>-1639.7011343868899</v>
      </c>
      <c r="I53" s="22">
        <v>-399.29649022848997</v>
      </c>
      <c r="J53" s="22">
        <v>-561.59620316817006</v>
      </c>
      <c r="K53" s="22">
        <v>-3594.9211283027998</v>
      </c>
      <c r="L53" s="22">
        <f>месяц!BJ48</f>
        <v>1014.58811803381</v>
      </c>
      <c r="M53" s="22">
        <f>месяц!BV48</f>
        <v>3597.31508749966</v>
      </c>
      <c r="N53" s="22">
        <v>-633.55721005693999</v>
      </c>
      <c r="O53" s="22">
        <v>-4002.1644436047004</v>
      </c>
      <c r="P53" s="22">
        <v>-3182.13628572896</v>
      </c>
      <c r="Q53" s="22">
        <v>-126.55488769147</v>
      </c>
      <c r="R53" s="22">
        <v>-1761.4803970875284</v>
      </c>
    </row>
    <row r="54" spans="1:18">
      <c r="A54" s="10" t="s">
        <v>110</v>
      </c>
      <c r="B54" s="23" t="s">
        <v>9</v>
      </c>
      <c r="C54" s="22">
        <f>C43-C45-C48-C51-C52-C53</f>
        <v>-44.309899080250034</v>
      </c>
      <c r="D54" s="22">
        <f t="shared" ref="D54:K54" si="12">D43-D45-D48-D51-D52-D53</f>
        <v>-34.583591181850124</v>
      </c>
      <c r="E54" s="22">
        <f t="shared" si="12"/>
        <v>-474.54461449997007</v>
      </c>
      <c r="F54" s="22">
        <f t="shared" si="12"/>
        <v>-226.07534841575944</v>
      </c>
      <c r="G54" s="22">
        <f t="shared" si="12"/>
        <v>-338.6291631279903</v>
      </c>
      <c r="H54" s="22">
        <f t="shared" si="12"/>
        <v>29.706896791569761</v>
      </c>
      <c r="I54" s="22">
        <f t="shared" si="12"/>
        <v>-9.6505667938000101</v>
      </c>
      <c r="J54" s="22">
        <f t="shared" si="12"/>
        <v>-9.1887892247299305</v>
      </c>
      <c r="K54" s="22">
        <f t="shared" si="12"/>
        <v>-300.75194628974987</v>
      </c>
      <c r="L54" s="22">
        <f>месяц!BJ49</f>
        <v>-393.44637443230988</v>
      </c>
      <c r="M54" s="22">
        <f>месяц!BV49</f>
        <v>-60.016790679589576</v>
      </c>
      <c r="N54" s="22">
        <v>914.79605472101025</v>
      </c>
      <c r="O54" s="22">
        <v>41.786894971280162</v>
      </c>
      <c r="P54" s="22">
        <v>436.95262163005964</v>
      </c>
      <c r="Q54" s="22">
        <v>-2306.3344025364208</v>
      </c>
      <c r="R54" s="22">
        <v>240.78551510113971</v>
      </c>
    </row>
    <row r="55" spans="1:18" s="2" customFormat="1">
      <c r="A55" s="9" t="s">
        <v>111</v>
      </c>
      <c r="B55" s="19" t="s">
        <v>38</v>
      </c>
      <c r="C55" s="20">
        <v>-750.46036857663</v>
      </c>
      <c r="D55" s="20">
        <v>-180.48397847702</v>
      </c>
      <c r="E55" s="20">
        <v>-135.02424504462999</v>
      </c>
      <c r="F55" s="20">
        <v>-128.60404594748999</v>
      </c>
      <c r="G55" s="20">
        <v>119.67628002560001</v>
      </c>
      <c r="H55" s="20">
        <v>-105.15938047184</v>
      </c>
      <c r="I55" s="20">
        <v>18.062745984150002</v>
      </c>
      <c r="J55" s="20">
        <v>52.735701904949998</v>
      </c>
      <c r="K55" s="20">
        <v>-146.66390382249</v>
      </c>
      <c r="L55" s="20">
        <f>месяц!BJ50</f>
        <v>-295.98775731749811</v>
      </c>
      <c r="M55" s="20">
        <f>месяц!BV50</f>
        <v>42.798298821469999</v>
      </c>
      <c r="N55" s="20">
        <v>-126.34550979228999</v>
      </c>
      <c r="O55" s="20">
        <v>-135.46633906593996</v>
      </c>
      <c r="P55" s="20">
        <v>289.33457662121998</v>
      </c>
      <c r="Q55" s="20">
        <v>-300.7775446366</v>
      </c>
      <c r="R55" s="20">
        <v>-39.436484177469971</v>
      </c>
    </row>
    <row r="56" spans="1:18">
      <c r="A56" s="10" t="s">
        <v>112</v>
      </c>
      <c r="B56" s="23" t="s">
        <v>39</v>
      </c>
      <c r="C56" s="22">
        <v>45.920350087520006</v>
      </c>
      <c r="D56" s="22">
        <v>9.3362591657999996</v>
      </c>
      <c r="E56" s="22">
        <v>6.1475095160100004</v>
      </c>
      <c r="F56" s="22">
        <v>3.0356189791900001</v>
      </c>
      <c r="G56" s="22">
        <v>164.42161997054998</v>
      </c>
      <c r="H56" s="22">
        <v>3.4041557236300002</v>
      </c>
      <c r="I56" s="22">
        <v>206.29275276192001</v>
      </c>
      <c r="J56" s="22">
        <v>227.83170107742998</v>
      </c>
      <c r="K56" s="22">
        <v>2.5768964938300001</v>
      </c>
      <c r="L56" s="22">
        <f>месяц!BJ51</f>
        <v>4.9299671137200001</v>
      </c>
      <c r="M56" s="22">
        <f>месяц!BV51</f>
        <v>199.10074272435</v>
      </c>
      <c r="N56" s="22">
        <v>409.31405434136997</v>
      </c>
      <c r="O56" s="22">
        <v>305.26990390307003</v>
      </c>
      <c r="P56" s="22">
        <v>414.53479999999996</v>
      </c>
      <c r="Q56" s="22">
        <v>188.16448769329998</v>
      </c>
      <c r="R56" s="22">
        <v>215.87609310044002</v>
      </c>
    </row>
    <row r="57" spans="1:18">
      <c r="A57" s="10" t="s">
        <v>113</v>
      </c>
      <c r="B57" s="23" t="s">
        <v>40</v>
      </c>
      <c r="C57" s="22">
        <v>-768.46990808103988</v>
      </c>
      <c r="D57" s="22">
        <v>-189.82023764282002</v>
      </c>
      <c r="E57" s="22">
        <v>-120.7574064698</v>
      </c>
      <c r="F57" s="22">
        <v>-103.47862512928</v>
      </c>
      <c r="G57" s="22">
        <v>-84.803034781959994</v>
      </c>
      <c r="H57" s="22">
        <v>-101.06457171332001</v>
      </c>
      <c r="I57" s="22">
        <v>-69.077868213540015</v>
      </c>
      <c r="J57" s="22">
        <v>-65.159611138360006</v>
      </c>
      <c r="K57" s="22">
        <v>-74.809737446690008</v>
      </c>
      <c r="L57" s="22">
        <f>месяц!BJ52</f>
        <v>-238.00039871655</v>
      </c>
      <c r="M57" s="22">
        <f>месяц!BV52</f>
        <v>-106.09198615772</v>
      </c>
      <c r="N57" s="22">
        <v>-388.45626694535997</v>
      </c>
      <c r="O57" s="22">
        <v>-370.69438296910999</v>
      </c>
      <c r="P57" s="22">
        <v>-160.22829999999999</v>
      </c>
      <c r="Q57" s="22">
        <v>-394.93508388482002</v>
      </c>
      <c r="R57" s="22">
        <v>-50.616895690280003</v>
      </c>
    </row>
    <row r="58" spans="1:18">
      <c r="A58" s="10" t="s">
        <v>114</v>
      </c>
      <c r="B58" s="27" t="s">
        <v>41</v>
      </c>
      <c r="C58" s="22">
        <f>C55-C56-C57</f>
        <v>-27.910810583110106</v>
      </c>
      <c r="D58" s="22">
        <f t="shared" ref="D58:K58" si="13">D55-D56-D57</f>
        <v>0</v>
      </c>
      <c r="E58" s="22">
        <f t="shared" si="13"/>
        <v>-20.414348090839979</v>
      </c>
      <c r="F58" s="22">
        <f t="shared" si="13"/>
        <v>-28.16103979739998</v>
      </c>
      <c r="G58" s="22">
        <f t="shared" si="13"/>
        <v>40.057694837010018</v>
      </c>
      <c r="H58" s="22">
        <f t="shared" si="13"/>
        <v>-7.4989644821499866</v>
      </c>
      <c r="I58" s="22">
        <f t="shared" si="13"/>
        <v>-119.15213856422999</v>
      </c>
      <c r="J58" s="22">
        <f t="shared" si="13"/>
        <v>-109.93638803411999</v>
      </c>
      <c r="K58" s="22">
        <f t="shared" si="13"/>
        <v>-74.431062869629983</v>
      </c>
      <c r="L58" s="22">
        <f>месяц!BJ53</f>
        <v>-62.917325714668124</v>
      </c>
      <c r="M58" s="22">
        <f>месяц!BV53</f>
        <v>-50.210457745159985</v>
      </c>
      <c r="N58" s="22">
        <v>-147.20329718829998</v>
      </c>
      <c r="O58" s="22">
        <v>-70.041859999899998</v>
      </c>
      <c r="P58" s="22">
        <v>35.028072000000016</v>
      </c>
      <c r="Q58" s="22">
        <v>-94.006948445079999</v>
      </c>
      <c r="R58" s="22">
        <v>-204.69568158762999</v>
      </c>
    </row>
    <row r="59" spans="1:18" ht="39" customHeight="1">
      <c r="A59" s="76" t="s">
        <v>66</v>
      </c>
      <c r="B59" s="76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8" ht="19.5" customHeight="1">
      <c r="A60" s="77" t="s">
        <v>140</v>
      </c>
      <c r="B60" s="78"/>
    </row>
    <row r="61" spans="1:18">
      <c r="B61" s="61"/>
    </row>
  </sheetData>
  <mergeCells count="4">
    <mergeCell ref="A2:B2"/>
    <mergeCell ref="A1:B1"/>
    <mergeCell ref="A59:B59"/>
    <mergeCell ref="A60:B60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6"/>
  <sheetViews>
    <sheetView tabSelected="1" view="pageBreakPreview" zoomScale="90" zoomScaleNormal="85" zoomScaleSheetLayoutView="90" zoomScalePageLayoutView="85" workbookViewId="0">
      <pane xSplit="2" ySplit="3" topLeftCell="AH25" activePane="bottomRight" state="frozen"/>
      <selection pane="topRight" activeCell="B1" sqref="B1"/>
      <selection pane="bottomLeft" activeCell="A4" sqref="A4"/>
      <selection pane="bottomRight" activeCell="AX6" sqref="AX6"/>
    </sheetView>
  </sheetViews>
  <sheetFormatPr defaultColWidth="9.140625" defaultRowHeight="15"/>
  <cols>
    <col min="1" max="1" width="9.140625" style="11"/>
    <col min="2" max="2" width="66.42578125" style="11" customWidth="1"/>
    <col min="3" max="40" width="11.85546875" style="11" customWidth="1"/>
    <col min="41" max="41" width="12" style="11" customWidth="1"/>
    <col min="42" max="42" width="11.42578125" style="11" customWidth="1"/>
    <col min="43" max="45" width="12" style="11" customWidth="1"/>
    <col min="46" max="46" width="11.42578125" style="11" customWidth="1"/>
    <col min="47" max="16384" width="9.140625" style="11"/>
  </cols>
  <sheetData>
    <row r="1" spans="1:46">
      <c r="A1" s="75" t="s">
        <v>116</v>
      </c>
      <c r="B1" s="75"/>
    </row>
    <row r="2" spans="1:46" ht="30" customHeight="1">
      <c r="A2" s="79" t="s">
        <v>121</v>
      </c>
      <c r="B2" s="7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Z2" s="12"/>
    </row>
    <row r="3" spans="1:46">
      <c r="A3" s="30"/>
      <c r="B3" s="14" t="s">
        <v>69</v>
      </c>
      <c r="C3" s="14" t="s">
        <v>43</v>
      </c>
      <c r="D3" s="14" t="s">
        <v>44</v>
      </c>
      <c r="E3" s="14" t="s">
        <v>45</v>
      </c>
      <c r="F3" s="52" t="s">
        <v>46</v>
      </c>
      <c r="G3" s="14" t="s">
        <v>47</v>
      </c>
      <c r="H3" s="14" t="s">
        <v>48</v>
      </c>
      <c r="I3" s="14" t="s">
        <v>49</v>
      </c>
      <c r="J3" s="52" t="s">
        <v>50</v>
      </c>
      <c r="K3" s="14" t="s">
        <v>51</v>
      </c>
      <c r="L3" s="14" t="s">
        <v>52</v>
      </c>
      <c r="M3" s="14" t="s">
        <v>53</v>
      </c>
      <c r="N3" s="52" t="s">
        <v>54</v>
      </c>
      <c r="O3" s="14" t="s">
        <v>55</v>
      </c>
      <c r="P3" s="14" t="s">
        <v>56</v>
      </c>
      <c r="Q3" s="14" t="s">
        <v>57</v>
      </c>
      <c r="R3" s="52" t="s">
        <v>58</v>
      </c>
      <c r="S3" s="14" t="s">
        <v>59</v>
      </c>
      <c r="T3" s="14" t="s">
        <v>60</v>
      </c>
      <c r="U3" s="14" t="s">
        <v>68</v>
      </c>
      <c r="V3" s="52" t="s">
        <v>120</v>
      </c>
      <c r="W3" s="14" t="s">
        <v>123</v>
      </c>
      <c r="X3" s="14" t="s">
        <v>124</v>
      </c>
      <c r="Y3" s="14" t="s">
        <v>125</v>
      </c>
      <c r="Z3" s="52" t="s">
        <v>126</v>
      </c>
      <c r="AA3" s="14" t="s">
        <v>127</v>
      </c>
      <c r="AB3" s="14" t="s">
        <v>128</v>
      </c>
      <c r="AC3" s="14" t="s">
        <v>129</v>
      </c>
      <c r="AD3" s="52" t="s">
        <v>130</v>
      </c>
      <c r="AE3" s="14" t="s">
        <v>131</v>
      </c>
      <c r="AF3" s="14" t="s">
        <v>132</v>
      </c>
      <c r="AG3" s="14" t="s">
        <v>133</v>
      </c>
      <c r="AH3" s="52" t="s">
        <v>135</v>
      </c>
      <c r="AI3" s="14" t="s">
        <v>136</v>
      </c>
      <c r="AJ3" s="14" t="s">
        <v>138</v>
      </c>
      <c r="AK3" s="14" t="s">
        <v>139</v>
      </c>
      <c r="AL3" s="52" t="s">
        <v>141</v>
      </c>
      <c r="AM3" s="14" t="s">
        <v>142</v>
      </c>
      <c r="AN3" s="14" t="s">
        <v>143</v>
      </c>
      <c r="AO3" s="14" t="s">
        <v>144</v>
      </c>
      <c r="AP3" s="52" t="s">
        <v>147</v>
      </c>
      <c r="AQ3" s="14" t="s">
        <v>148</v>
      </c>
      <c r="AR3" s="14" t="s">
        <v>149</v>
      </c>
      <c r="AS3" s="14" t="s">
        <v>150</v>
      </c>
      <c r="AT3" s="52" t="s">
        <v>152</v>
      </c>
    </row>
    <row r="4" spans="1:46" s="37" customFormat="1" ht="14.25">
      <c r="A4" s="8">
        <v>1</v>
      </c>
      <c r="B4" s="15" t="s">
        <v>0</v>
      </c>
      <c r="C4" s="16">
        <v>2392.7824461109399</v>
      </c>
      <c r="D4" s="16">
        <v>5306.37021573931</v>
      </c>
      <c r="E4" s="16">
        <v>8213.0200238573088</v>
      </c>
      <c r="F4" s="35">
        <f>год!H5</f>
        <v>11367.652622657699</v>
      </c>
      <c r="G4" s="16">
        <v>2966.31291190813</v>
      </c>
      <c r="H4" s="16">
        <v>6200.3994696661703</v>
      </c>
      <c r="I4" s="16">
        <v>9385.3606746909809</v>
      </c>
      <c r="J4" s="35">
        <f>год!I5</f>
        <v>12855.540621119901</v>
      </c>
      <c r="K4" s="16">
        <v>3105.6074465155698</v>
      </c>
      <c r="L4" s="16">
        <v>6257.65373404612</v>
      </c>
      <c r="M4" s="16">
        <v>9604.4699618436698</v>
      </c>
      <c r="N4" s="35">
        <f>год!J5</f>
        <v>13019.9394848755</v>
      </c>
      <c r="O4" s="16">
        <v>3521.41985719178</v>
      </c>
      <c r="P4" s="16">
        <v>7120.9066528803305</v>
      </c>
      <c r="Q4" s="16">
        <v>10698.3074978687</v>
      </c>
      <c r="R4" s="35">
        <f>год!K5</f>
        <v>14496.880495659301</v>
      </c>
      <c r="S4" s="16">
        <v>3438.07972795675</v>
      </c>
      <c r="T4" s="16">
        <v>6620.8721261985702</v>
      </c>
      <c r="U4" s="16">
        <v>10145.374299523901</v>
      </c>
      <c r="V4" s="35">
        <f>месяц!BJ4</f>
        <v>13659.242939370599</v>
      </c>
      <c r="W4" s="16">
        <f>месяц!BM4</f>
        <v>2910.6840280125202</v>
      </c>
      <c r="X4" s="16">
        <f>месяц!BP4</f>
        <v>5868.7487979747693</v>
      </c>
      <c r="Y4" s="16">
        <f>месяц!BS4</f>
        <v>9295.4277840499199</v>
      </c>
      <c r="Z4" s="35">
        <f>месяц!BV4</f>
        <v>13460.040690514099</v>
      </c>
      <c r="AA4" s="16">
        <v>3633.28064581537</v>
      </c>
      <c r="AB4" s="16">
        <v>8371.1674860782696</v>
      </c>
      <c r="AC4" s="56">
        <v>10971.4699479091</v>
      </c>
      <c r="AD4" s="35">
        <v>15088.91484326361</v>
      </c>
      <c r="AE4" s="16">
        <v>4076.3258085635298</v>
      </c>
      <c r="AF4" s="16">
        <v>8626.7420999999995</v>
      </c>
      <c r="AG4" s="16">
        <v>13986.1482079871</v>
      </c>
      <c r="AH4" s="35">
        <v>19454.369031963699</v>
      </c>
      <c r="AI4" s="56">
        <v>4590.0182299375301</v>
      </c>
      <c r="AJ4" s="65">
        <v>9549.8636089479387</v>
      </c>
      <c r="AK4" s="56">
        <v>15034.722298738945</v>
      </c>
      <c r="AL4" s="35">
        <v>20188.796808536001</v>
      </c>
      <c r="AM4" s="56">
        <v>4731.33638950965</v>
      </c>
      <c r="AN4" s="56">
        <v>9091.8705867753997</v>
      </c>
      <c r="AO4" s="56">
        <v>13216.682190024199</v>
      </c>
      <c r="AP4" s="35">
        <v>18719.0899352138</v>
      </c>
      <c r="AQ4" s="56">
        <v>5299.9235050502803</v>
      </c>
      <c r="AR4" s="56">
        <v>11265.770320813099</v>
      </c>
      <c r="AS4" s="56">
        <v>17923.871562208897</v>
      </c>
      <c r="AT4" s="35">
        <v>25286.528094985959</v>
      </c>
    </row>
    <row r="5" spans="1:46" s="39" customFormat="1">
      <c r="A5" s="9" t="s">
        <v>73</v>
      </c>
      <c r="B5" s="17" t="s">
        <v>1</v>
      </c>
      <c r="C5" s="18">
        <v>1134.1361957873701</v>
      </c>
      <c r="D5" s="18">
        <v>2540.3852728028301</v>
      </c>
      <c r="E5" s="18">
        <v>3989.9155848828595</v>
      </c>
      <c r="F5" s="38">
        <f>год!H6</f>
        <v>5641.7694506325697</v>
      </c>
      <c r="G5" s="18">
        <v>1544.8553546465198</v>
      </c>
      <c r="H5" s="18">
        <v>3226.1095216445201</v>
      </c>
      <c r="I5" s="18">
        <v>4739.6514102393103</v>
      </c>
      <c r="J5" s="38">
        <f>год!I6</f>
        <v>6453.1842335819301</v>
      </c>
      <c r="K5" s="18">
        <v>1503.6689127750501</v>
      </c>
      <c r="L5" s="18">
        <v>3099.10952594011</v>
      </c>
      <c r="M5" s="18">
        <v>4774.1666092448904</v>
      </c>
      <c r="N5" s="38">
        <f>год!J6</f>
        <v>6534.0358043310898</v>
      </c>
      <c r="O5" s="18">
        <v>1826.6732543949902</v>
      </c>
      <c r="P5" s="18">
        <v>3703.4385821405799</v>
      </c>
      <c r="Q5" s="18">
        <v>5494.7339400361188</v>
      </c>
      <c r="R5" s="38">
        <f>год!K6</f>
        <v>7433.8058276081993</v>
      </c>
      <c r="S5" s="18">
        <v>1545.5565596107499</v>
      </c>
      <c r="T5" s="18">
        <v>2976.01723696727</v>
      </c>
      <c r="U5" s="18">
        <v>4511.5731763622898</v>
      </c>
      <c r="V5" s="38">
        <f>месяц!BJ5</f>
        <v>5862.65112016287</v>
      </c>
      <c r="W5" s="18">
        <f>месяц!BM5</f>
        <v>992.18111794644005</v>
      </c>
      <c r="X5" s="18">
        <f>месяц!BP5</f>
        <v>2108.2373213894198</v>
      </c>
      <c r="Y5" s="18">
        <f>месяц!BS5</f>
        <v>3419.4103192180096</v>
      </c>
      <c r="Z5" s="38">
        <f>месяц!BV5</f>
        <v>4844.0285376100701</v>
      </c>
      <c r="AA5" s="18">
        <v>1517.86520878738</v>
      </c>
      <c r="AB5" s="18">
        <v>3304.5659000000001</v>
      </c>
      <c r="AC5" s="57">
        <v>4246.2</v>
      </c>
      <c r="AD5" s="38">
        <v>5971.90170099034</v>
      </c>
      <c r="AE5" s="18">
        <v>1859.6527859468299</v>
      </c>
      <c r="AF5" s="18">
        <v>3935.0448950985001</v>
      </c>
      <c r="AG5" s="18">
        <v>6302.08264419031</v>
      </c>
      <c r="AH5" s="38">
        <v>9017.7744878142803</v>
      </c>
      <c r="AI5" s="57">
        <v>1993.4003498532097</v>
      </c>
      <c r="AJ5" s="66">
        <v>4121.9014596663501</v>
      </c>
      <c r="AK5" s="57">
        <v>6008.0329052014513</v>
      </c>
      <c r="AL5" s="38">
        <v>7924.25082811825</v>
      </c>
      <c r="AM5" s="57">
        <v>1787.9315960053402</v>
      </c>
      <c r="AN5" s="57">
        <v>2661.0467613135702</v>
      </c>
      <c r="AO5" s="57">
        <v>3854.0139210472803</v>
      </c>
      <c r="AP5" s="38">
        <v>5235.2450154380995</v>
      </c>
      <c r="AQ5" s="57">
        <v>1618</v>
      </c>
      <c r="AR5" s="57">
        <v>3776</v>
      </c>
      <c r="AS5" s="57">
        <v>6184.7682152756806</v>
      </c>
      <c r="AT5" s="38">
        <v>9056.5067190148111</v>
      </c>
    </row>
    <row r="6" spans="1:46" s="39" customFormat="1">
      <c r="A6" s="9" t="s">
        <v>74</v>
      </c>
      <c r="B6" s="17" t="s">
        <v>2</v>
      </c>
      <c r="C6" s="18">
        <f t="shared" ref="C6:U6" si="0">C4-C5</f>
        <v>1258.6462503235698</v>
      </c>
      <c r="D6" s="18">
        <f t="shared" si="0"/>
        <v>2765.9849429364799</v>
      </c>
      <c r="E6" s="18">
        <f t="shared" si="0"/>
        <v>4223.1044389744493</v>
      </c>
      <c r="F6" s="38">
        <f t="shared" si="0"/>
        <v>5725.8831720251292</v>
      </c>
      <c r="G6" s="18">
        <f t="shared" si="0"/>
        <v>1421.4575572616102</v>
      </c>
      <c r="H6" s="18">
        <f t="shared" si="0"/>
        <v>2974.2899480216502</v>
      </c>
      <c r="I6" s="18">
        <f t="shared" si="0"/>
        <v>4645.7092644516706</v>
      </c>
      <c r="J6" s="38">
        <f t="shared" si="0"/>
        <v>6402.3563875379705</v>
      </c>
      <c r="K6" s="18">
        <f t="shared" si="0"/>
        <v>1601.9385337405197</v>
      </c>
      <c r="L6" s="18">
        <f t="shared" si="0"/>
        <v>3158.54420810601</v>
      </c>
      <c r="M6" s="18">
        <f t="shared" si="0"/>
        <v>4830.3033525987794</v>
      </c>
      <c r="N6" s="38">
        <f t="shared" si="0"/>
        <v>6485.9036805444102</v>
      </c>
      <c r="O6" s="18">
        <f t="shared" si="0"/>
        <v>1694.7466027967898</v>
      </c>
      <c r="P6" s="18">
        <f t="shared" si="0"/>
        <v>3417.4680707397506</v>
      </c>
      <c r="Q6" s="18">
        <f t="shared" si="0"/>
        <v>5203.5735578325812</v>
      </c>
      <c r="R6" s="38">
        <f t="shared" si="0"/>
        <v>7063.074668051102</v>
      </c>
      <c r="S6" s="18">
        <f t="shared" si="0"/>
        <v>1892.5231683460001</v>
      </c>
      <c r="T6" s="18">
        <f t="shared" si="0"/>
        <v>3644.8548892313001</v>
      </c>
      <c r="U6" s="18">
        <f t="shared" si="0"/>
        <v>5633.801123161611</v>
      </c>
      <c r="V6" s="38">
        <f>месяц!BJ6</f>
        <v>7796.5918192077288</v>
      </c>
      <c r="W6" s="18">
        <f>месяц!BM6</f>
        <v>1918.5029100660802</v>
      </c>
      <c r="X6" s="18">
        <f>месяц!BP6</f>
        <v>3760.5114765853496</v>
      </c>
      <c r="Y6" s="18">
        <f>месяц!BS6</f>
        <v>5876.0174648319098</v>
      </c>
      <c r="Z6" s="38">
        <f>месяц!BV6</f>
        <v>8616.0121529040298</v>
      </c>
      <c r="AA6" s="18">
        <v>2115.4154370279903</v>
      </c>
      <c r="AB6" s="18">
        <v>5066.60158607827</v>
      </c>
      <c r="AC6" s="57">
        <v>6725.2699479090998</v>
      </c>
      <c r="AD6" s="38">
        <v>9117.0131422732702</v>
      </c>
      <c r="AE6" s="18">
        <v>2216.6730226167001</v>
      </c>
      <c r="AF6" s="18">
        <v>4691.6972049014994</v>
      </c>
      <c r="AG6" s="18">
        <v>7684.0655637967902</v>
      </c>
      <c r="AH6" s="38">
        <v>10436.594544149419</v>
      </c>
      <c r="AI6" s="57">
        <v>2596.6178800843204</v>
      </c>
      <c r="AJ6" s="66">
        <v>5427.9621492815886</v>
      </c>
      <c r="AK6" s="57">
        <v>9026.6893935374937</v>
      </c>
      <c r="AL6" s="38">
        <f>AL4-AL5</f>
        <v>12264.545980417752</v>
      </c>
      <c r="AM6" s="57">
        <v>2943.40479350431</v>
      </c>
      <c r="AN6" s="57">
        <v>6430.82382546183</v>
      </c>
      <c r="AO6" s="57">
        <v>9362.6682689769186</v>
      </c>
      <c r="AP6" s="38">
        <v>13483.8449197757</v>
      </c>
      <c r="AQ6" s="57">
        <v>3681.9235050502803</v>
      </c>
      <c r="AR6" s="57">
        <v>7489.7703208130988</v>
      </c>
      <c r="AS6" s="57">
        <v>11739.103346933216</v>
      </c>
      <c r="AT6" s="38">
        <v>16230.021375971148</v>
      </c>
    </row>
    <row r="7" spans="1:46" s="39" customFormat="1">
      <c r="A7" s="9" t="s">
        <v>75</v>
      </c>
      <c r="B7" s="19" t="s">
        <v>122</v>
      </c>
      <c r="C7" s="20">
        <f t="shared" ref="C7:U7" si="1">C8+C9+C10</f>
        <v>544.98642930097003</v>
      </c>
      <c r="D7" s="20">
        <f t="shared" si="1"/>
        <v>1155.82115806</v>
      </c>
      <c r="E7" s="20">
        <f t="shared" si="1"/>
        <v>1772.3925143324798</v>
      </c>
      <c r="F7" s="40">
        <f t="shared" si="1"/>
        <v>2327.6222042917002</v>
      </c>
      <c r="G7" s="20">
        <f t="shared" si="1"/>
        <v>601.68034491468006</v>
      </c>
      <c r="H7" s="20">
        <f t="shared" si="1"/>
        <v>1308.1581938921702</v>
      </c>
      <c r="I7" s="20">
        <f t="shared" si="1"/>
        <v>1970.8326618226802</v>
      </c>
      <c r="J7" s="40">
        <f t="shared" si="1"/>
        <v>2603.8179379602002</v>
      </c>
      <c r="K7" s="20">
        <f t="shared" si="1"/>
        <v>669.65077082021003</v>
      </c>
      <c r="L7" s="20">
        <f t="shared" si="1"/>
        <v>1349.8917295983899</v>
      </c>
      <c r="M7" s="20">
        <f t="shared" si="1"/>
        <v>2000.1005290810001</v>
      </c>
      <c r="N7" s="40">
        <f t="shared" si="1"/>
        <v>2681.4684676295096</v>
      </c>
      <c r="O7" s="20">
        <f t="shared" si="1"/>
        <v>772.66267252734997</v>
      </c>
      <c r="P7" s="20">
        <f t="shared" si="1"/>
        <v>1586.4071898687703</v>
      </c>
      <c r="Q7" s="20">
        <f t="shared" si="1"/>
        <v>2360.9046991424402</v>
      </c>
      <c r="R7" s="40">
        <f t="shared" si="1"/>
        <v>3113.5657747454497</v>
      </c>
      <c r="S7" s="20">
        <f t="shared" si="1"/>
        <v>914.94535992047997</v>
      </c>
      <c r="T7" s="20">
        <f t="shared" si="1"/>
        <v>1819.2634820507899</v>
      </c>
      <c r="U7" s="20">
        <f t="shared" si="1"/>
        <v>2687.0859847624401</v>
      </c>
      <c r="V7" s="40">
        <f>месяц!BJ7</f>
        <v>3467.6176794957601</v>
      </c>
      <c r="W7" s="20">
        <f>месяц!BM7</f>
        <v>1010.9028188148401</v>
      </c>
      <c r="X7" s="20">
        <f>месяц!BP7</f>
        <v>1882.51943266634</v>
      </c>
      <c r="Y7" s="20">
        <f>месяц!BS7</f>
        <v>2852.5996038558496</v>
      </c>
      <c r="Z7" s="40">
        <f>месяц!BV7</f>
        <v>3780.5748238922101</v>
      </c>
      <c r="AA7" s="20">
        <v>1275.5383357757901</v>
      </c>
      <c r="AB7" s="20">
        <v>2781.3915120565198</v>
      </c>
      <c r="AC7" s="57">
        <v>3579.1197131021509</v>
      </c>
      <c r="AD7" s="40">
        <v>4741.9030199153303</v>
      </c>
      <c r="AE7" s="20">
        <v>1321.69873723048</v>
      </c>
      <c r="AF7" s="20">
        <v>2626.20202549029</v>
      </c>
      <c r="AG7" s="20">
        <v>4077.2223847536698</v>
      </c>
      <c r="AH7" s="40">
        <v>5430.8749503872496</v>
      </c>
      <c r="AI7" s="58">
        <v>1477.5720346266901</v>
      </c>
      <c r="AJ7" s="67">
        <v>3025.5661387924401</v>
      </c>
      <c r="AK7" s="58">
        <v>4780.2333991039995</v>
      </c>
      <c r="AL7" s="40">
        <f>AL8+AL9+AL10</f>
        <v>6389.5501126379704</v>
      </c>
      <c r="AM7" s="58">
        <v>1641.9547105763399</v>
      </c>
      <c r="AN7" s="58">
        <v>3028.3085045617299</v>
      </c>
      <c r="AO7" s="58">
        <v>4494.2880408300398</v>
      </c>
      <c r="AP7" s="40">
        <v>6260.2699098062403</v>
      </c>
      <c r="AQ7" s="58">
        <v>1911.7531993368198</v>
      </c>
      <c r="AR7" s="58">
        <v>3808.05817300117</v>
      </c>
      <c r="AS7" s="58">
        <v>5928.5450960161797</v>
      </c>
      <c r="AT7" s="40">
        <f t="shared" ref="AT7" si="2">AT8+AT9+AT10+AT11</f>
        <v>8135.6611505606506</v>
      </c>
    </row>
    <row r="8" spans="1:46">
      <c r="A8" s="10" t="s">
        <v>76</v>
      </c>
      <c r="B8" s="21" t="s">
        <v>134</v>
      </c>
      <c r="C8" s="22">
        <v>431.11210884209999</v>
      </c>
      <c r="D8" s="22">
        <v>889.01573852153001</v>
      </c>
      <c r="E8" s="22">
        <v>1340.8403248376299</v>
      </c>
      <c r="F8" s="41">
        <f>год!H9</f>
        <v>1753.2405193667701</v>
      </c>
      <c r="G8" s="22">
        <v>464.75372043427001</v>
      </c>
      <c r="H8" s="22">
        <v>978.42674718824003</v>
      </c>
      <c r="I8" s="22">
        <v>1438.16591618399</v>
      </c>
      <c r="J8" s="41">
        <f>год!I9</f>
        <v>1886.1353600371101</v>
      </c>
      <c r="K8" s="22">
        <v>495.14967811407001</v>
      </c>
      <c r="L8" s="22">
        <v>978.68892748720998</v>
      </c>
      <c r="M8" s="22">
        <v>1406.3683321440601</v>
      </c>
      <c r="N8" s="41">
        <f>год!J9</f>
        <v>1868.2092097959398</v>
      </c>
      <c r="O8" s="22">
        <v>565.52965992406996</v>
      </c>
      <c r="P8" s="22">
        <v>1163.1523644388101</v>
      </c>
      <c r="Q8" s="22">
        <v>1663.7622605347601</v>
      </c>
      <c r="R8" s="41">
        <f>год!K9</f>
        <v>2181.4199611181298</v>
      </c>
      <c r="S8" s="22">
        <v>679.91293441369999</v>
      </c>
      <c r="T8" s="22">
        <v>1303.6142513831398</v>
      </c>
      <c r="U8" s="22">
        <v>1900.1366160888601</v>
      </c>
      <c r="V8" s="41">
        <f>месяц!BJ8</f>
        <v>2448.3483722713099</v>
      </c>
      <c r="W8" s="22">
        <f>месяц!BM8</f>
        <v>731.64432061913999</v>
      </c>
      <c r="X8" s="22">
        <f>месяц!BP8</f>
        <v>1341.05587642719</v>
      </c>
      <c r="Y8" s="22">
        <f>месяц!BS8</f>
        <v>2002.72356156557</v>
      </c>
      <c r="Z8" s="41">
        <f>месяц!BV8</f>
        <v>2657.3952886910897</v>
      </c>
      <c r="AA8" s="22">
        <v>854.76888649962996</v>
      </c>
      <c r="AB8" s="22">
        <v>1827.2393</v>
      </c>
      <c r="AC8" s="53">
        <v>2322.6836059153102</v>
      </c>
      <c r="AD8" s="41">
        <v>3069.9282200121602</v>
      </c>
      <c r="AE8" s="22">
        <v>954.68110386321996</v>
      </c>
      <c r="AF8" s="22">
        <v>1752.5837151412102</v>
      </c>
      <c r="AG8" s="22">
        <v>2655.6646363691498</v>
      </c>
      <c r="AH8" s="41">
        <v>3574.6138167867998</v>
      </c>
      <c r="AI8" s="53">
        <v>1062.07626544044</v>
      </c>
      <c r="AJ8" s="68">
        <v>2059.6442204458599</v>
      </c>
      <c r="AK8" s="53">
        <v>3160.1488658765898</v>
      </c>
      <c r="AL8" s="41">
        <v>4257.7708660142998</v>
      </c>
      <c r="AM8" s="53">
        <v>1116.21225435717</v>
      </c>
      <c r="AN8" s="53">
        <v>2078.5996954154598</v>
      </c>
      <c r="AO8" s="53">
        <v>3001.1250044718299</v>
      </c>
      <c r="AP8" s="41">
        <v>4268.6271868058402</v>
      </c>
      <c r="AQ8" s="53">
        <v>1419.8772400284099</v>
      </c>
      <c r="AR8" s="53">
        <v>2651.0185518113399</v>
      </c>
      <c r="AS8" s="53">
        <v>4030.3756499963797</v>
      </c>
      <c r="AT8" s="41">
        <v>5479.5319283672097</v>
      </c>
    </row>
    <row r="9" spans="1:46">
      <c r="A9" s="10" t="s">
        <v>77</v>
      </c>
      <c r="B9" s="21" t="s">
        <v>3</v>
      </c>
      <c r="C9" s="22">
        <v>46.731481263319999</v>
      </c>
      <c r="D9" s="22">
        <v>105.66405961328</v>
      </c>
      <c r="E9" s="22">
        <v>170.71556488262999</v>
      </c>
      <c r="F9" s="41">
        <f>год!H10</f>
        <v>231.77988554820001</v>
      </c>
      <c r="G9" s="22">
        <v>70.548693711630008</v>
      </c>
      <c r="H9" s="22">
        <v>151.96264832973</v>
      </c>
      <c r="I9" s="22">
        <v>246.24729598847</v>
      </c>
      <c r="J9" s="41">
        <f>год!I10</f>
        <v>341.86524988142997</v>
      </c>
      <c r="K9" s="22">
        <v>100.76004926227</v>
      </c>
      <c r="L9" s="22">
        <v>210.64131243909</v>
      </c>
      <c r="M9" s="22">
        <v>334.30472340892999</v>
      </c>
      <c r="N9" s="41">
        <f>год!J10</f>
        <v>461.04599814796001</v>
      </c>
      <c r="O9" s="22">
        <v>125.41861355691999</v>
      </c>
      <c r="P9" s="22">
        <v>242.06557616879002</v>
      </c>
      <c r="Q9" s="22">
        <v>376.43248724078001</v>
      </c>
      <c r="R9" s="41">
        <f>год!K10</f>
        <v>520.82939389375997</v>
      </c>
      <c r="S9" s="22">
        <v>142.52806733246999</v>
      </c>
      <c r="T9" s="22">
        <v>247.71241158997</v>
      </c>
      <c r="U9" s="22">
        <v>383.00936920916996</v>
      </c>
      <c r="V9" s="41">
        <f>месяц!BJ9</f>
        <v>527.88943586318999</v>
      </c>
      <c r="W9" s="22">
        <f>месяц!BM9</f>
        <v>177.28633087567999</v>
      </c>
      <c r="X9" s="22">
        <f>месяц!BP9</f>
        <v>301.08341889439004</v>
      </c>
      <c r="Y9" s="22">
        <f>месяц!BS9</f>
        <v>460.93107445097996</v>
      </c>
      <c r="Z9" s="41">
        <f>месяц!BV9</f>
        <v>632.15630977359001</v>
      </c>
      <c r="AA9" s="22">
        <v>272.98383343119002</v>
      </c>
      <c r="AB9" s="22">
        <v>506.82559999999995</v>
      </c>
      <c r="AC9" s="53">
        <v>675.33390016344015</v>
      </c>
      <c r="AD9" s="41">
        <v>909.57063986710011</v>
      </c>
      <c r="AE9" s="22">
        <v>158.69193570538999</v>
      </c>
      <c r="AF9" s="22">
        <v>415.94060852499001</v>
      </c>
      <c r="AG9" s="22">
        <v>684.67001411418994</v>
      </c>
      <c r="AH9" s="41">
        <v>860.72144926722001</v>
      </c>
      <c r="AI9" s="53">
        <v>160.73707010941999</v>
      </c>
      <c r="AJ9" s="68">
        <v>380.1213319025199</v>
      </c>
      <c r="AK9" s="53">
        <v>702.02642132546998</v>
      </c>
      <c r="AL9" s="41">
        <v>946.74804160535996</v>
      </c>
      <c r="AM9" s="53">
        <v>198.13451582064002</v>
      </c>
      <c r="AN9" s="53">
        <v>412.89859713456002</v>
      </c>
      <c r="AO9" s="53">
        <v>673.04018714741005</v>
      </c>
      <c r="AP9" s="41">
        <v>900.26322240788988</v>
      </c>
      <c r="AQ9" s="53">
        <v>216.72106846336999</v>
      </c>
      <c r="AR9" s="53">
        <v>487.40099164791002</v>
      </c>
      <c r="AS9" s="53">
        <v>765.47439508874004</v>
      </c>
      <c r="AT9" s="41">
        <v>1013.0240050976603</v>
      </c>
    </row>
    <row r="10" spans="1:46">
      <c r="A10" s="10" t="s">
        <v>78</v>
      </c>
      <c r="B10" s="21" t="s">
        <v>4</v>
      </c>
      <c r="C10" s="22">
        <v>67.142839195549996</v>
      </c>
      <c r="D10" s="22">
        <v>161.14135992519002</v>
      </c>
      <c r="E10" s="22">
        <v>260.83662461222002</v>
      </c>
      <c r="F10" s="41">
        <f>год!H11</f>
        <v>342.60179937672996</v>
      </c>
      <c r="G10" s="22">
        <v>66.377930768780004</v>
      </c>
      <c r="H10" s="22">
        <v>177.7687983742</v>
      </c>
      <c r="I10" s="22">
        <v>286.41944965021997</v>
      </c>
      <c r="J10" s="41">
        <f>год!I11</f>
        <v>375.81732804165995</v>
      </c>
      <c r="K10" s="22">
        <v>73.741043443869998</v>
      </c>
      <c r="L10" s="22">
        <v>160.56148967209</v>
      </c>
      <c r="M10" s="22">
        <v>259.42747352801001</v>
      </c>
      <c r="N10" s="41">
        <f>год!J11</f>
        <v>352.21325968561001</v>
      </c>
      <c r="O10" s="22">
        <v>81.714399046360001</v>
      </c>
      <c r="P10" s="22">
        <v>181.18924926117</v>
      </c>
      <c r="Q10" s="22">
        <v>320.70995136690004</v>
      </c>
      <c r="R10" s="41">
        <f>год!K11</f>
        <v>411.31641973356</v>
      </c>
      <c r="S10" s="22">
        <v>92.504358174309999</v>
      </c>
      <c r="T10" s="22">
        <v>267.93681907768001</v>
      </c>
      <c r="U10" s="22">
        <v>403.93999946440999</v>
      </c>
      <c r="V10" s="41">
        <f>месяц!BJ10</f>
        <v>491.37987136126003</v>
      </c>
      <c r="W10" s="22">
        <f>месяц!BM10</f>
        <v>101.97216732002001</v>
      </c>
      <c r="X10" s="22">
        <f>месяц!BP10</f>
        <v>240.38013734476002</v>
      </c>
      <c r="Y10" s="22">
        <f>месяц!BS10</f>
        <v>388.94496783929998</v>
      </c>
      <c r="Z10" s="41">
        <f>месяц!BV10</f>
        <v>491.02322542753001</v>
      </c>
      <c r="AA10" s="22">
        <v>147.78561584497004</v>
      </c>
      <c r="AB10" s="22">
        <v>447.32659999999998</v>
      </c>
      <c r="AC10" s="53">
        <v>581.10220702340007</v>
      </c>
      <c r="AD10" s="41">
        <v>762.40416003607004</v>
      </c>
      <c r="AE10" s="22">
        <v>208.32569766187007</v>
      </c>
      <c r="AF10" s="22">
        <v>457.67770182408998</v>
      </c>
      <c r="AG10" s="22">
        <v>736.88773427033004</v>
      </c>
      <c r="AH10" s="41">
        <v>995.53968433322996</v>
      </c>
      <c r="AI10" s="53">
        <v>254.75869907683</v>
      </c>
      <c r="AJ10" s="68">
        <v>585.80058644406006</v>
      </c>
      <c r="AK10" s="53">
        <v>918.0581119019397</v>
      </c>
      <c r="AL10" s="41">
        <v>1185.0312050183099</v>
      </c>
      <c r="AM10" s="53">
        <v>327.60794039853005</v>
      </c>
      <c r="AN10" s="53">
        <v>536.81021201171006</v>
      </c>
      <c r="AO10" s="53">
        <v>820.12284921080004</v>
      </c>
      <c r="AP10" s="41">
        <v>1091.3795005925101</v>
      </c>
      <c r="AQ10" s="53">
        <v>263.55749074354998</v>
      </c>
      <c r="AR10" s="53">
        <v>636.67019728099001</v>
      </c>
      <c r="AS10" s="53">
        <v>1076.80153508234</v>
      </c>
      <c r="AT10" s="41">
        <v>1552.4343177256101</v>
      </c>
    </row>
    <row r="11" spans="1:46">
      <c r="A11" s="10" t="s">
        <v>145</v>
      </c>
      <c r="B11" s="21" t="s">
        <v>146</v>
      </c>
      <c r="C11" s="22"/>
      <c r="D11" s="22"/>
      <c r="E11" s="22"/>
      <c r="F11" s="41"/>
      <c r="G11" s="22"/>
      <c r="H11" s="22"/>
      <c r="I11" s="22"/>
      <c r="J11" s="41"/>
      <c r="K11" s="22"/>
      <c r="L11" s="22"/>
      <c r="M11" s="22"/>
      <c r="N11" s="41"/>
      <c r="O11" s="22"/>
      <c r="P11" s="22"/>
      <c r="Q11" s="22"/>
      <c r="R11" s="41"/>
      <c r="S11" s="22"/>
      <c r="T11" s="22"/>
      <c r="U11" s="22"/>
      <c r="V11" s="41"/>
      <c r="W11" s="22"/>
      <c r="X11" s="22"/>
      <c r="Y11" s="22"/>
      <c r="Z11" s="41"/>
      <c r="AA11" s="22"/>
      <c r="AB11" s="22"/>
      <c r="AC11" s="53"/>
      <c r="AD11" s="41"/>
      <c r="AE11" s="22"/>
      <c r="AF11" s="22"/>
      <c r="AG11" s="22"/>
      <c r="AH11" s="41"/>
      <c r="AI11" s="60"/>
      <c r="AJ11" s="68"/>
      <c r="AK11" s="53"/>
      <c r="AL11" s="41"/>
      <c r="AM11" s="60"/>
      <c r="AN11" s="53"/>
      <c r="AO11" s="53"/>
      <c r="AP11" s="41"/>
      <c r="AQ11" s="53">
        <v>11.597400101489999</v>
      </c>
      <c r="AR11" s="53">
        <v>32.968432260930001</v>
      </c>
      <c r="AS11" s="53">
        <v>55.89351584872</v>
      </c>
      <c r="AT11" s="41">
        <v>90.670899370170019</v>
      </c>
    </row>
    <row r="12" spans="1:46" s="39" customFormat="1">
      <c r="A12" s="9" t="s">
        <v>79</v>
      </c>
      <c r="B12" s="19" t="s">
        <v>5</v>
      </c>
      <c r="C12" s="20">
        <f t="shared" ref="C12:U12" si="3">C13+C14+C15</f>
        <v>443.17413078418997</v>
      </c>
      <c r="D12" s="20">
        <f t="shared" si="3"/>
        <v>986.32642628416988</v>
      </c>
      <c r="E12" s="20">
        <f t="shared" si="3"/>
        <v>1568.3856509391298</v>
      </c>
      <c r="F12" s="40">
        <f t="shared" si="3"/>
        <v>2236.6815445433203</v>
      </c>
      <c r="G12" s="20">
        <f t="shared" si="3"/>
        <v>514.29757193938008</v>
      </c>
      <c r="H12" s="20">
        <f t="shared" si="3"/>
        <v>1128.0968985375</v>
      </c>
      <c r="I12" s="20">
        <f t="shared" si="3"/>
        <v>1790.7574943720003</v>
      </c>
      <c r="J12" s="40">
        <f t="shared" si="3"/>
        <v>2445.80755767952</v>
      </c>
      <c r="K12" s="20">
        <f t="shared" si="3"/>
        <v>522.17181771130004</v>
      </c>
      <c r="L12" s="20">
        <f t="shared" si="3"/>
        <v>1121.9106744577398</v>
      </c>
      <c r="M12" s="20">
        <f t="shared" si="3"/>
        <v>1759.56055730465</v>
      </c>
      <c r="N12" s="40">
        <f t="shared" si="3"/>
        <v>2417.9926403100799</v>
      </c>
      <c r="O12" s="20">
        <f t="shared" si="3"/>
        <v>539.09810256024002</v>
      </c>
      <c r="P12" s="20">
        <f t="shared" si="3"/>
        <v>1140.0465188769301</v>
      </c>
      <c r="Q12" s="20">
        <f t="shared" si="3"/>
        <v>1750.52422552848</v>
      </c>
      <c r="R12" s="40">
        <f t="shared" si="3"/>
        <v>2474.3117962185197</v>
      </c>
      <c r="S12" s="20">
        <f t="shared" si="3"/>
        <v>552.20651340027996</v>
      </c>
      <c r="T12" s="20">
        <f t="shared" si="3"/>
        <v>1070.1819386908701</v>
      </c>
      <c r="U12" s="20">
        <f t="shared" si="3"/>
        <v>1720.13598899672</v>
      </c>
      <c r="V12" s="40">
        <f>месяц!BJ12</f>
        <v>2404.3618027163402</v>
      </c>
      <c r="W12" s="20">
        <f>месяц!BM12</f>
        <v>578.44508217105999</v>
      </c>
      <c r="X12" s="20">
        <f>месяц!BP12</f>
        <v>1183.7286958392601</v>
      </c>
      <c r="Y12" s="20">
        <f>месяц!BS12</f>
        <v>1837.2564717903201</v>
      </c>
      <c r="Z12" s="40">
        <f>месяц!BV12</f>
        <v>2539.59862522821</v>
      </c>
      <c r="AA12" s="20">
        <v>555.21853739963001</v>
      </c>
      <c r="AB12" s="20">
        <v>1442.4122</v>
      </c>
      <c r="AC12" s="58">
        <v>1941.04357747011</v>
      </c>
      <c r="AD12" s="40">
        <v>2728.6339372356797</v>
      </c>
      <c r="AE12" s="20">
        <v>660.81810365061995</v>
      </c>
      <c r="AF12" s="20">
        <v>1450.4081321267399</v>
      </c>
      <c r="AG12" s="20">
        <v>2290.0196759830096</v>
      </c>
      <c r="AH12" s="40">
        <v>3211.4803149892196</v>
      </c>
      <c r="AI12" s="64">
        <v>785.30964835202008</v>
      </c>
      <c r="AJ12" s="20">
        <v>1675.1045302104399</v>
      </c>
      <c r="AK12" s="20">
        <v>2613.3618600332097</v>
      </c>
      <c r="AL12" s="40">
        <f>AL13+AL14+AL15</f>
        <v>3644.5492404195502</v>
      </c>
      <c r="AM12" s="64">
        <v>790.10455982013002</v>
      </c>
      <c r="AN12" s="53">
        <v>1589.6351979424301</v>
      </c>
      <c r="AO12" s="53">
        <v>2550.3036503641401</v>
      </c>
      <c r="AP12" s="40">
        <v>3748.8218058307502</v>
      </c>
      <c r="AQ12" s="58">
        <v>1002.7532056323599</v>
      </c>
      <c r="AR12" s="58">
        <v>2212.74342756436</v>
      </c>
      <c r="AS12" s="58">
        <v>3413.42235673388</v>
      </c>
      <c r="AT12" s="40">
        <f t="shared" ref="AT12" si="4">AT13+AT14+AT15</f>
        <v>4724.5044377939303</v>
      </c>
    </row>
    <row r="13" spans="1:46">
      <c r="A13" s="10" t="s">
        <v>80</v>
      </c>
      <c r="B13" s="21" t="s">
        <v>6</v>
      </c>
      <c r="C13" s="22">
        <v>293.19581980773</v>
      </c>
      <c r="D13" s="22">
        <v>661.46086492314998</v>
      </c>
      <c r="E13" s="22">
        <v>1056.72794381424</v>
      </c>
      <c r="F13" s="41">
        <f>год!H14</f>
        <v>1497.17144475839</v>
      </c>
      <c r="G13" s="22">
        <v>346.39167265363</v>
      </c>
      <c r="H13" s="22">
        <v>756.69400299989002</v>
      </c>
      <c r="I13" s="22">
        <v>1206.0760794462501</v>
      </c>
      <c r="J13" s="41">
        <f>год!I14</f>
        <v>1659.6605426296499</v>
      </c>
      <c r="K13" s="22">
        <v>357.39973898884</v>
      </c>
      <c r="L13" s="22">
        <v>768.97924377418997</v>
      </c>
      <c r="M13" s="22">
        <v>1210.03465762271</v>
      </c>
      <c r="N13" s="41">
        <f>год!J14</f>
        <v>1670.8038244294901</v>
      </c>
      <c r="O13" s="22">
        <v>376.90582242612999</v>
      </c>
      <c r="P13" s="22">
        <v>799.50842739404004</v>
      </c>
      <c r="Q13" s="22">
        <v>1230.7933785816799</v>
      </c>
      <c r="R13" s="41">
        <f>год!K14</f>
        <v>1750.2367764138899</v>
      </c>
      <c r="S13" s="22">
        <v>401.86761462023998</v>
      </c>
      <c r="T13" s="22">
        <v>784.58761945606011</v>
      </c>
      <c r="U13" s="22">
        <v>1267.85259614342</v>
      </c>
      <c r="V13" s="41">
        <f>месяц!BJ13</f>
        <v>1785.21977789828</v>
      </c>
      <c r="W13" s="22">
        <f>месяц!BM13</f>
        <v>441.92237777259004</v>
      </c>
      <c r="X13" s="22">
        <f>месяц!BP13</f>
        <v>892.95442265229008</v>
      </c>
      <c r="Y13" s="22">
        <f>месяц!BS13</f>
        <v>1382.00976774277</v>
      </c>
      <c r="Z13" s="41">
        <f>месяц!BV13</f>
        <v>1913.5659197398602</v>
      </c>
      <c r="AA13" s="22">
        <v>421.26301242867999</v>
      </c>
      <c r="AB13" s="22">
        <v>1089.1814999999999</v>
      </c>
      <c r="AC13" s="53">
        <v>1466.18787862107</v>
      </c>
      <c r="AD13" s="41">
        <v>2067.2206266640596</v>
      </c>
      <c r="AE13" s="22">
        <v>505.86984387773998</v>
      </c>
      <c r="AF13" s="22">
        <v>1105.54563692943</v>
      </c>
      <c r="AG13" s="22">
        <v>1745.3167650960897</v>
      </c>
      <c r="AH13" s="41">
        <v>2442.0871213517598</v>
      </c>
      <c r="AI13" s="53">
        <v>611.07059390604002</v>
      </c>
      <c r="AJ13" s="68">
        <v>1299.1939171691399</v>
      </c>
      <c r="AK13" s="53">
        <v>2031.89012154904</v>
      </c>
      <c r="AL13" s="41">
        <v>2837.3822737493997</v>
      </c>
      <c r="AM13" s="53">
        <v>614.44706943856011</v>
      </c>
      <c r="AN13" s="53">
        <v>1255.0986505129199</v>
      </c>
      <c r="AO13" s="53">
        <v>2007.9432454576599</v>
      </c>
      <c r="AP13" s="41">
        <v>2933.5470716832901</v>
      </c>
      <c r="AQ13" s="53">
        <v>784.96542875246996</v>
      </c>
      <c r="AR13" s="53">
        <v>1730.39266779274</v>
      </c>
      <c r="AS13" s="53">
        <v>2686.5764825405499</v>
      </c>
      <c r="AT13" s="41">
        <v>3732.9858441352899</v>
      </c>
    </row>
    <row r="14" spans="1:46">
      <c r="A14" s="10" t="s">
        <v>81</v>
      </c>
      <c r="B14" s="21" t="s">
        <v>7</v>
      </c>
      <c r="C14" s="22">
        <v>8.6625840177999986</v>
      </c>
      <c r="D14" s="22">
        <v>19.931363226869998</v>
      </c>
      <c r="E14" s="22">
        <v>31.16551311365</v>
      </c>
      <c r="F14" s="41">
        <f>год!H15</f>
        <v>46.581427066110002</v>
      </c>
      <c r="G14" s="22">
        <v>11.635703432250001</v>
      </c>
      <c r="H14" s="22">
        <v>24.416369053209998</v>
      </c>
      <c r="I14" s="22">
        <v>37.571594203959997</v>
      </c>
      <c r="J14" s="41">
        <f>год!I15</f>
        <v>53.38818830532</v>
      </c>
      <c r="K14" s="22">
        <v>11.901048000759999</v>
      </c>
      <c r="L14" s="22">
        <v>27.12603892468</v>
      </c>
      <c r="M14" s="22">
        <v>42.192013481319997</v>
      </c>
      <c r="N14" s="41">
        <f>год!J15</f>
        <v>63.363191473210001</v>
      </c>
      <c r="O14" s="22">
        <v>14.80618359416</v>
      </c>
      <c r="P14" s="22">
        <v>32.762833153450003</v>
      </c>
      <c r="Q14" s="22">
        <v>50.273463048309999</v>
      </c>
      <c r="R14" s="41">
        <f>год!K15</f>
        <v>71.55099487371001</v>
      </c>
      <c r="S14" s="22">
        <v>10.563944221790001</v>
      </c>
      <c r="T14" s="22">
        <v>21.69963656785</v>
      </c>
      <c r="U14" s="22">
        <v>35.574610463710002</v>
      </c>
      <c r="V14" s="41">
        <f>месяц!BJ14</f>
        <v>53.974721558889996</v>
      </c>
      <c r="W14" s="22">
        <f>месяц!BM14</f>
        <v>10.029634157950001</v>
      </c>
      <c r="X14" s="22">
        <f>месяц!BP14</f>
        <v>25.513402144560001</v>
      </c>
      <c r="Y14" s="22">
        <f>месяц!BS14</f>
        <v>40.14425764688</v>
      </c>
      <c r="Z14" s="41">
        <f>месяц!BV14</f>
        <v>62.086564528970001</v>
      </c>
      <c r="AA14" s="22">
        <v>14.214865171230004</v>
      </c>
      <c r="AB14" s="22">
        <v>38.487099999999998</v>
      </c>
      <c r="AC14" s="53">
        <v>53.904271802560004</v>
      </c>
      <c r="AD14" s="41">
        <v>78.235282439779979</v>
      </c>
      <c r="AE14" s="22">
        <v>16.799942874029998</v>
      </c>
      <c r="AF14" s="22">
        <v>41.623940003529988</v>
      </c>
      <c r="AG14" s="22">
        <v>65.001654581139988</v>
      </c>
      <c r="AH14" s="41">
        <v>96.344182939130008</v>
      </c>
      <c r="AI14" s="53">
        <v>18.814028393699999</v>
      </c>
      <c r="AJ14" s="68">
        <v>40.024279747359998</v>
      </c>
      <c r="AK14" s="53">
        <v>62.164653542929997</v>
      </c>
      <c r="AL14" s="41">
        <v>90.276824276729997</v>
      </c>
      <c r="AM14" s="53">
        <v>20.063274905770001</v>
      </c>
      <c r="AN14" s="53">
        <v>42.157327128429998</v>
      </c>
      <c r="AO14" s="53">
        <v>67.138698858669997</v>
      </c>
      <c r="AP14" s="41">
        <v>102.09368556852</v>
      </c>
      <c r="AQ14" s="53">
        <v>27.723469029090001</v>
      </c>
      <c r="AR14" s="53">
        <v>61.15945720245</v>
      </c>
      <c r="AS14" s="53">
        <v>95.20139943817</v>
      </c>
      <c r="AT14" s="41">
        <v>132.62401425984999</v>
      </c>
    </row>
    <row r="15" spans="1:46">
      <c r="A15" s="10" t="s">
        <v>82</v>
      </c>
      <c r="B15" s="21" t="s">
        <v>8</v>
      </c>
      <c r="C15" s="22">
        <v>141.31572695866001</v>
      </c>
      <c r="D15" s="22">
        <v>304.93419813414994</v>
      </c>
      <c r="E15" s="22">
        <v>480.49219401123997</v>
      </c>
      <c r="F15" s="41">
        <f>год!H16</f>
        <v>692.92867271882005</v>
      </c>
      <c r="G15" s="22">
        <v>156.27019585350001</v>
      </c>
      <c r="H15" s="22">
        <v>346.98652648439997</v>
      </c>
      <c r="I15" s="22">
        <v>547.10982072179013</v>
      </c>
      <c r="J15" s="41">
        <f>год!I16</f>
        <v>732.75882674454999</v>
      </c>
      <c r="K15" s="22">
        <v>152.87103072170001</v>
      </c>
      <c r="L15" s="22">
        <v>325.80539175886997</v>
      </c>
      <c r="M15" s="22">
        <v>507.33388620061999</v>
      </c>
      <c r="N15" s="41">
        <f>год!J16</f>
        <v>683.82562440737991</v>
      </c>
      <c r="O15" s="22">
        <v>147.38609653995002</v>
      </c>
      <c r="P15" s="22">
        <v>307.77525832944002</v>
      </c>
      <c r="Q15" s="22">
        <v>469.45738389848992</v>
      </c>
      <c r="R15" s="41">
        <f>год!K16</f>
        <v>652.52402493092006</v>
      </c>
      <c r="S15" s="22">
        <v>139.77495455824999</v>
      </c>
      <c r="T15" s="22">
        <v>263.89468266695997</v>
      </c>
      <c r="U15" s="22">
        <v>416.70878238958994</v>
      </c>
      <c r="V15" s="41">
        <f>месяц!BJ15</f>
        <v>565.16730325917001</v>
      </c>
      <c r="W15" s="22">
        <f>месяц!BM15</f>
        <v>126.49307024052</v>
      </c>
      <c r="X15" s="22">
        <f>месяц!BP15</f>
        <v>265.26087104241003</v>
      </c>
      <c r="Y15" s="22">
        <f>месяц!BS15</f>
        <v>415.10244640066998</v>
      </c>
      <c r="Z15" s="41">
        <f>месяц!BV15</f>
        <v>563.94614095938005</v>
      </c>
      <c r="AA15" s="22">
        <v>119.74065979972001</v>
      </c>
      <c r="AB15" s="22">
        <v>314.74359999999996</v>
      </c>
      <c r="AC15" s="53">
        <v>420.95142704647992</v>
      </c>
      <c r="AD15" s="41">
        <v>583.18094405107001</v>
      </c>
      <c r="AE15" s="22">
        <v>138.14831689885</v>
      </c>
      <c r="AF15" s="22">
        <v>303.23855519377997</v>
      </c>
      <c r="AG15" s="22">
        <v>479.70125630578013</v>
      </c>
      <c r="AH15" s="41">
        <v>673.04901069832999</v>
      </c>
      <c r="AI15" s="53">
        <v>155.42502605228</v>
      </c>
      <c r="AJ15" s="68">
        <v>335.88633329394003</v>
      </c>
      <c r="AK15" s="53">
        <v>519.30708494123985</v>
      </c>
      <c r="AL15" s="41">
        <v>716.89014239342009</v>
      </c>
      <c r="AM15" s="53">
        <v>155.59421547579998</v>
      </c>
      <c r="AN15" s="53">
        <v>292.37922030108001</v>
      </c>
      <c r="AO15" s="53">
        <v>475.22170604781002</v>
      </c>
      <c r="AP15" s="41">
        <v>713.18104857893991</v>
      </c>
      <c r="AQ15" s="53">
        <v>190.06430785079999</v>
      </c>
      <c r="AR15" s="53">
        <v>421.19130256916998</v>
      </c>
      <c r="AS15" s="53">
        <v>631.64447475515999</v>
      </c>
      <c r="AT15" s="41">
        <v>858.89457939879003</v>
      </c>
    </row>
    <row r="16" spans="1:46" s="39" customFormat="1">
      <c r="A16" s="9" t="s">
        <v>83</v>
      </c>
      <c r="B16" s="19" t="s">
        <v>24</v>
      </c>
      <c r="C16" s="20">
        <f t="shared" ref="C16:U16" si="5">C6-C7-C12</f>
        <v>270.4856902384098</v>
      </c>
      <c r="D16" s="20">
        <f t="shared" si="5"/>
        <v>623.83735859231001</v>
      </c>
      <c r="E16" s="20">
        <f t="shared" si="5"/>
        <v>882.3262737028399</v>
      </c>
      <c r="F16" s="40">
        <f t="shared" si="5"/>
        <v>1161.5794231901086</v>
      </c>
      <c r="G16" s="20">
        <f t="shared" si="5"/>
        <v>305.47964040755005</v>
      </c>
      <c r="H16" s="20">
        <f t="shared" si="5"/>
        <v>538.03485559197998</v>
      </c>
      <c r="I16" s="20">
        <f t="shared" si="5"/>
        <v>884.1191082569901</v>
      </c>
      <c r="J16" s="40">
        <f t="shared" si="5"/>
        <v>1352.7308918982503</v>
      </c>
      <c r="K16" s="20">
        <f t="shared" si="5"/>
        <v>410.11594520900962</v>
      </c>
      <c r="L16" s="20">
        <f t="shared" si="5"/>
        <v>686.74180404988033</v>
      </c>
      <c r="M16" s="20">
        <f t="shared" si="5"/>
        <v>1070.6422662131295</v>
      </c>
      <c r="N16" s="40">
        <f t="shared" si="5"/>
        <v>1386.4425726048207</v>
      </c>
      <c r="O16" s="20">
        <f t="shared" si="5"/>
        <v>382.98582770919984</v>
      </c>
      <c r="P16" s="20">
        <f t="shared" si="5"/>
        <v>691.0143619940502</v>
      </c>
      <c r="Q16" s="20">
        <f t="shared" si="5"/>
        <v>1092.144633161661</v>
      </c>
      <c r="R16" s="40">
        <f t="shared" si="5"/>
        <v>1475.1970970871325</v>
      </c>
      <c r="S16" s="20">
        <f t="shared" si="5"/>
        <v>425.37129502524022</v>
      </c>
      <c r="T16" s="20">
        <f t="shared" si="5"/>
        <v>755.40946848964018</v>
      </c>
      <c r="U16" s="20">
        <f t="shared" si="5"/>
        <v>1226.5791494024509</v>
      </c>
      <c r="V16" s="40">
        <f>месяц!BJ16</f>
        <v>1924.6123369956285</v>
      </c>
      <c r="W16" s="20">
        <f>месяц!BM16</f>
        <v>329.15500908018009</v>
      </c>
      <c r="X16" s="20">
        <f>месяц!BP16</f>
        <v>694.26334807974945</v>
      </c>
      <c r="Y16" s="20">
        <f>месяц!BS16</f>
        <v>1186.1613891857401</v>
      </c>
      <c r="Z16" s="40">
        <f>месяц!BV16</f>
        <v>2295.8387037836101</v>
      </c>
      <c r="AA16" s="20">
        <v>284.65856385257018</v>
      </c>
      <c r="AB16" s="20">
        <v>842.7978740217502</v>
      </c>
      <c r="AC16" s="58">
        <v>1205.1066573368389</v>
      </c>
      <c r="AD16" s="41">
        <v>1646.4761851222602</v>
      </c>
      <c r="AE16" s="58">
        <v>234.15618173560017</v>
      </c>
      <c r="AF16" s="58">
        <v>615.08704728446946</v>
      </c>
      <c r="AG16" s="58">
        <v>1316.8235030601109</v>
      </c>
      <c r="AH16" s="41">
        <v>1794.2392787729495</v>
      </c>
      <c r="AI16" s="58">
        <v>333.73619710561024</v>
      </c>
      <c r="AJ16" s="67">
        <v>727.2914802787086</v>
      </c>
      <c r="AK16" s="58">
        <v>1633.0941344002845</v>
      </c>
      <c r="AL16" s="40">
        <f>AL6-AL7-AL12</f>
        <v>2230.4466273602311</v>
      </c>
      <c r="AM16" s="58">
        <v>511.34552310783999</v>
      </c>
      <c r="AN16" s="58">
        <v>1812.88012295767</v>
      </c>
      <c r="AO16" s="58">
        <v>2318.0765777827387</v>
      </c>
      <c r="AP16" s="40">
        <v>3474.7532041387094</v>
      </c>
      <c r="AQ16" s="58">
        <v>767.41710008110056</v>
      </c>
      <c r="AR16" s="58">
        <v>1468.9687202475689</v>
      </c>
      <c r="AS16" s="58">
        <v>2397.1358941831563</v>
      </c>
      <c r="AT16" s="40">
        <f t="shared" ref="AT16" si="6">AT6-AT7-AT12</f>
        <v>3369.8557876165669</v>
      </c>
    </row>
    <row r="17" spans="1:46">
      <c r="A17" s="30"/>
      <c r="B17" s="14" t="s">
        <v>70</v>
      </c>
      <c r="C17" s="18"/>
      <c r="D17" s="18"/>
      <c r="E17" s="18"/>
      <c r="F17" s="38"/>
      <c r="G17" s="18"/>
      <c r="H17" s="18"/>
      <c r="I17" s="18"/>
      <c r="J17" s="38"/>
      <c r="K17" s="18"/>
      <c r="L17" s="18"/>
      <c r="M17" s="18"/>
      <c r="N17" s="38"/>
      <c r="O17" s="18"/>
      <c r="P17" s="18"/>
      <c r="Q17" s="18"/>
      <c r="R17" s="38"/>
      <c r="S17" s="18"/>
      <c r="T17" s="18"/>
      <c r="U17" s="18"/>
      <c r="V17" s="38"/>
      <c r="W17" s="36"/>
      <c r="X17" s="36"/>
      <c r="Y17" s="36"/>
      <c r="Z17" s="38"/>
      <c r="AA17" s="36"/>
      <c r="AB17" s="36"/>
      <c r="AC17" s="58"/>
      <c r="AD17" s="38"/>
      <c r="AE17" s="18"/>
      <c r="AF17" s="30"/>
      <c r="AG17" s="30"/>
      <c r="AH17" s="38"/>
      <c r="AI17" s="62"/>
      <c r="AJ17" s="30"/>
      <c r="AK17" s="30"/>
      <c r="AL17" s="38"/>
      <c r="AM17" s="62"/>
      <c r="AN17" s="62"/>
      <c r="AO17" s="62"/>
      <c r="AP17" s="38"/>
      <c r="AQ17" s="30"/>
      <c r="AR17" s="30"/>
      <c r="AS17" s="30"/>
      <c r="AT17" s="38"/>
    </row>
    <row r="18" spans="1:46" s="37" customFormat="1" ht="14.25">
      <c r="A18" s="8">
        <v>2</v>
      </c>
      <c r="B18" s="15" t="s">
        <v>63</v>
      </c>
      <c r="C18" s="16">
        <v>2214.7433962559303</v>
      </c>
      <c r="D18" s="16">
        <v>4602.8672292953497</v>
      </c>
      <c r="E18" s="16">
        <v>7082.1205731916698</v>
      </c>
      <c r="F18" s="35">
        <f>год!H19</f>
        <v>10925.6174183373</v>
      </c>
      <c r="G18" s="16">
        <v>3036.48197342394</v>
      </c>
      <c r="H18" s="16">
        <v>5929.6799657619003</v>
      </c>
      <c r="I18" s="16">
        <v>8714.2015382748104</v>
      </c>
      <c r="J18" s="35">
        <f>год!I19</f>
        <v>12894.986746668301</v>
      </c>
      <c r="K18" s="16">
        <v>3167.82293791642</v>
      </c>
      <c r="L18" s="16">
        <v>5889.7846745771703</v>
      </c>
      <c r="M18" s="16">
        <v>8951.5790114827596</v>
      </c>
      <c r="N18" s="35">
        <f>год!J19</f>
        <v>13342.9216402732</v>
      </c>
      <c r="O18" s="16">
        <v>3345.6904570382203</v>
      </c>
      <c r="P18" s="16">
        <v>6402.1103544772595</v>
      </c>
      <c r="Q18" s="16">
        <v>9529.01664480213</v>
      </c>
      <c r="R18" s="35">
        <f>год!K19</f>
        <v>14831.5759109634</v>
      </c>
      <c r="S18" s="16">
        <v>4130.0207911222797</v>
      </c>
      <c r="T18" s="16">
        <v>7418.52844615511</v>
      </c>
      <c r="U18" s="16">
        <v>10794.282660958001</v>
      </c>
      <c r="V18" s="35">
        <f>месяц!BJ18</f>
        <v>15620.252569873401</v>
      </c>
      <c r="W18" s="36">
        <f>месяц!BM18</f>
        <v>3549.3439200645298</v>
      </c>
      <c r="X18" s="36">
        <f>месяц!BP18</f>
        <v>7297.9487444645592</v>
      </c>
      <c r="Y18" s="36">
        <f>месяц!BS18</f>
        <v>10804.897809743001</v>
      </c>
      <c r="Z18" s="35">
        <f>месяц!BV18</f>
        <v>16416.446839183598</v>
      </c>
      <c r="AA18" s="36">
        <v>3906.6852974353001</v>
      </c>
      <c r="AB18" s="36">
        <v>8792.9788953673597</v>
      </c>
      <c r="AC18" s="56">
        <v>11191.2338655936</v>
      </c>
      <c r="AD18" s="35">
        <v>16420.303082740098</v>
      </c>
      <c r="AE18" s="56">
        <v>3730.8</v>
      </c>
      <c r="AF18" s="56">
        <v>7751.3378422078604</v>
      </c>
      <c r="AG18" s="56">
        <v>11370.206481271302</v>
      </c>
      <c r="AH18" s="35">
        <v>16713.002710399502</v>
      </c>
      <c r="AI18" s="56">
        <v>3924.0703080469198</v>
      </c>
      <c r="AJ18" s="56">
        <v>7854.1186815179008</v>
      </c>
      <c r="AK18" s="56">
        <v>11948.250037081802</v>
      </c>
      <c r="AL18" s="35">
        <v>18214.517482904001</v>
      </c>
      <c r="AM18" s="56">
        <v>4617.9555371954802</v>
      </c>
      <c r="AN18" s="56">
        <v>9915.0152318114106</v>
      </c>
      <c r="AO18" s="56">
        <v>14873.526557706</v>
      </c>
      <c r="AP18" s="35">
        <v>22821.554464100001</v>
      </c>
      <c r="AQ18" s="56">
        <v>5013.2741365601905</v>
      </c>
      <c r="AR18" s="56">
        <v>10491.108344660901</v>
      </c>
      <c r="AS18" s="56">
        <v>16298.888425662301</v>
      </c>
      <c r="AT18" s="35">
        <v>24771.769629085728</v>
      </c>
    </row>
    <row r="19" spans="1:46">
      <c r="A19" s="9" t="s">
        <v>84</v>
      </c>
      <c r="B19" s="23" t="s">
        <v>10</v>
      </c>
      <c r="C19" s="22">
        <v>123.77441036654</v>
      </c>
      <c r="D19" s="22">
        <v>307.92633737326003</v>
      </c>
      <c r="E19" s="22">
        <v>488.08597737245003</v>
      </c>
      <c r="F19" s="41">
        <f>год!H20</f>
        <v>777.75684892121001</v>
      </c>
      <c r="G19" s="22">
        <v>159.55651411439001</v>
      </c>
      <c r="H19" s="22">
        <v>356.74153714595002</v>
      </c>
      <c r="I19" s="22">
        <v>531.68975566211998</v>
      </c>
      <c r="J19" s="41">
        <f>год!I20</f>
        <v>809.85126181359999</v>
      </c>
      <c r="K19" s="22">
        <v>161.21404921715001</v>
      </c>
      <c r="L19" s="22">
        <v>350.58148363757999</v>
      </c>
      <c r="M19" s="22">
        <v>555.39592741704007</v>
      </c>
      <c r="N19" s="41">
        <f>год!J20</f>
        <v>850.72626180266002</v>
      </c>
      <c r="O19" s="22">
        <v>216.1183970335</v>
      </c>
      <c r="P19" s="22">
        <v>412.76966465315996</v>
      </c>
      <c r="Q19" s="22">
        <v>608.30643771786004</v>
      </c>
      <c r="R19" s="41">
        <f>год!K20</f>
        <v>935.73830532092006</v>
      </c>
      <c r="S19" s="22">
        <v>198.12676325721</v>
      </c>
      <c r="T19" s="22">
        <v>451.56235891878998</v>
      </c>
      <c r="U19" s="22">
        <v>692.06865882948</v>
      </c>
      <c r="V19" s="41">
        <f>месяц!BJ19</f>
        <v>1117.6349556760701</v>
      </c>
      <c r="W19" s="22">
        <f>месяц!BM19</f>
        <v>191.53842818510998</v>
      </c>
      <c r="X19" s="22">
        <f>месяц!BP19</f>
        <v>478.17843041885999</v>
      </c>
      <c r="Y19" s="22">
        <f>месяц!BS19</f>
        <v>745.44002958843009</v>
      </c>
      <c r="Z19" s="41">
        <f>месяц!BV19</f>
        <v>1095.5884185715499</v>
      </c>
      <c r="AA19" s="22">
        <v>206.60234077938</v>
      </c>
      <c r="AB19" s="22">
        <v>599.4300831454799</v>
      </c>
      <c r="AC19" s="53">
        <v>748.92318707328002</v>
      </c>
      <c r="AD19" s="41">
        <v>1162.4271509866799</v>
      </c>
      <c r="AE19" s="53">
        <v>253.4</v>
      </c>
      <c r="AF19" s="53">
        <v>544.63179212724003</v>
      </c>
      <c r="AG19" s="53">
        <v>814.63451236441006</v>
      </c>
      <c r="AH19" s="41">
        <v>1257.1186839866202</v>
      </c>
      <c r="AI19" s="53">
        <v>244.88430771263</v>
      </c>
      <c r="AJ19" s="53">
        <v>532.09225676210997</v>
      </c>
      <c r="AK19" s="53">
        <v>853.13298511740004</v>
      </c>
      <c r="AL19" s="41">
        <v>1363.5393129060501</v>
      </c>
      <c r="AM19" s="53">
        <v>282.87278178507</v>
      </c>
      <c r="AN19" s="53">
        <v>647.93376523576001</v>
      </c>
      <c r="AO19" s="53">
        <v>1005.22616603014</v>
      </c>
      <c r="AP19" s="41">
        <v>1507.6962567829198</v>
      </c>
      <c r="AQ19" s="53">
        <v>354.5932644257</v>
      </c>
      <c r="AR19" s="53">
        <v>719.05717447231007</v>
      </c>
      <c r="AS19" s="53">
        <v>1192.7897610293999</v>
      </c>
      <c r="AT19" s="41">
        <v>1766.6072205731896</v>
      </c>
    </row>
    <row r="20" spans="1:46">
      <c r="A20" s="9" t="s">
        <v>85</v>
      </c>
      <c r="B20" s="23" t="s">
        <v>11</v>
      </c>
      <c r="C20" s="22">
        <v>263.82007016473</v>
      </c>
      <c r="D20" s="22">
        <v>625.75671595012</v>
      </c>
      <c r="E20" s="22">
        <v>908.40661615020997</v>
      </c>
      <c r="F20" s="41">
        <f>год!H22</f>
        <v>1515.9550987322</v>
      </c>
      <c r="G20" s="22">
        <v>562.48543218380007</v>
      </c>
      <c r="H20" s="22">
        <v>967.28217422487</v>
      </c>
      <c r="I20" s="22">
        <v>1216.6600199475502</v>
      </c>
      <c r="J20" s="41">
        <f>год!I22</f>
        <v>1812.3862068547501</v>
      </c>
      <c r="K20" s="22">
        <v>689.27198009883</v>
      </c>
      <c r="L20" s="22">
        <v>1086.9183879945899</v>
      </c>
      <c r="M20" s="22">
        <v>1400.62222908275</v>
      </c>
      <c r="N20" s="41">
        <f>год!J22</f>
        <v>2103.5788993517399</v>
      </c>
      <c r="O20" s="22">
        <v>974.24812964492003</v>
      </c>
      <c r="P20" s="22">
        <v>1414.96244218381</v>
      </c>
      <c r="Q20" s="22">
        <v>1822.18310306174</v>
      </c>
      <c r="R20" s="41">
        <f>год!K22</f>
        <v>2479.0740217050602</v>
      </c>
      <c r="S20" s="22">
        <v>1453.2279693420101</v>
      </c>
      <c r="T20" s="22">
        <v>1912.694810645</v>
      </c>
      <c r="U20" s="22">
        <v>2309.0249195039601</v>
      </c>
      <c r="V20" s="41">
        <f>месяц!BJ20</f>
        <v>3181.3665400929704</v>
      </c>
      <c r="W20" s="22">
        <f>месяц!BM20</f>
        <v>886.57392231015001</v>
      </c>
      <c r="X20" s="22">
        <f>месяц!BP20</f>
        <v>1471.3945474127299</v>
      </c>
      <c r="Y20" s="22">
        <f>месяц!BS20</f>
        <v>1952.6008407670399</v>
      </c>
      <c r="Z20" s="41">
        <f>месяц!BV20</f>
        <v>3775.34780535135</v>
      </c>
      <c r="AA20" s="22">
        <v>787.59704644131989</v>
      </c>
      <c r="AB20" s="22">
        <v>1547.2822793477701</v>
      </c>
      <c r="AC20" s="53">
        <v>1798.5231682000401</v>
      </c>
      <c r="AD20" s="41">
        <v>2852.2749483026901</v>
      </c>
      <c r="AE20" s="53">
        <v>797.7</v>
      </c>
      <c r="AF20" s="53">
        <v>1483.2743881903398</v>
      </c>
      <c r="AG20" s="53">
        <v>1929.4507960419398</v>
      </c>
      <c r="AH20" s="41">
        <v>2827.0083710848903</v>
      </c>
      <c r="AI20" s="53">
        <v>802.50703352711002</v>
      </c>
      <c r="AJ20" s="53">
        <v>1354.31049281231</v>
      </c>
      <c r="AK20" s="53">
        <v>2018.1561991268302</v>
      </c>
      <c r="AL20" s="41">
        <v>2997.4468459719601</v>
      </c>
      <c r="AM20" s="53">
        <v>860.66489955181009</v>
      </c>
      <c r="AN20" s="53">
        <v>1514.8042124601002</v>
      </c>
      <c r="AO20" s="53">
        <v>2097.7549652268399</v>
      </c>
      <c r="AP20" s="41">
        <v>3168.8334104194801</v>
      </c>
      <c r="AQ20" s="53">
        <v>903.59397208266</v>
      </c>
      <c r="AR20" s="53">
        <v>1522.5432290584799</v>
      </c>
      <c r="AS20" s="53">
        <v>2060.1009447146498</v>
      </c>
      <c r="AT20" s="41">
        <v>3576.0977709772906</v>
      </c>
    </row>
    <row r="21" spans="1:46">
      <c r="A21" s="9" t="s">
        <v>86</v>
      </c>
      <c r="B21" s="23" t="s">
        <v>12</v>
      </c>
      <c r="C21" s="22">
        <v>248.16835356485998</v>
      </c>
      <c r="D21" s="22">
        <v>513.62237926962996</v>
      </c>
      <c r="E21" s="22">
        <v>787.56636698043008</v>
      </c>
      <c r="F21" s="41">
        <f>год!H23</f>
        <v>1259.8221128049099</v>
      </c>
      <c r="G21" s="22">
        <v>343.35544543555</v>
      </c>
      <c r="H21" s="22">
        <v>729.93060110844999</v>
      </c>
      <c r="I21" s="22">
        <v>1127.9561831917899</v>
      </c>
      <c r="J21" s="41">
        <f>год!I23</f>
        <v>1842.9786671028501</v>
      </c>
      <c r="K21" s="22">
        <v>383.48632327580998</v>
      </c>
      <c r="L21" s="22">
        <v>847.85485713555011</v>
      </c>
      <c r="M21" s="22">
        <v>1319.0575608975598</v>
      </c>
      <c r="N21" s="41">
        <f>год!J23</f>
        <v>2061.6016470619197</v>
      </c>
      <c r="O21" s="22">
        <v>427.06376222414002</v>
      </c>
      <c r="P21" s="22">
        <v>898.08226854559996</v>
      </c>
      <c r="Q21" s="22">
        <v>1372.1689029264498</v>
      </c>
      <c r="R21" s="41">
        <f>год!K23</f>
        <v>2086.1734650873</v>
      </c>
      <c r="S21" s="22">
        <v>410.76513507683001</v>
      </c>
      <c r="T21" s="22">
        <v>883.60084419976999</v>
      </c>
      <c r="U21" s="22">
        <v>1342.7768777134499</v>
      </c>
      <c r="V21" s="41">
        <f>месяц!BJ21</f>
        <v>1965.61788916145</v>
      </c>
      <c r="W21" s="22">
        <f>месяц!BM21</f>
        <v>383.24231948091</v>
      </c>
      <c r="X21" s="22">
        <f>месяц!BP21</f>
        <v>834.52112765765003</v>
      </c>
      <c r="Y21" s="22">
        <f>месяц!BS21</f>
        <v>1269.03624917461</v>
      </c>
      <c r="Z21" s="41">
        <f>месяц!BV21</f>
        <v>1898.6628108694199</v>
      </c>
      <c r="AA21" s="22">
        <v>379.28842461475</v>
      </c>
      <c r="AB21" s="22">
        <v>963.22157808163001</v>
      </c>
      <c r="AC21" s="53">
        <v>1264.6046700669899</v>
      </c>
      <c r="AD21" s="41">
        <v>1918.0188439824799</v>
      </c>
      <c r="AE21" s="53">
        <v>402.8</v>
      </c>
      <c r="AF21" s="53">
        <v>859.83312438045016</v>
      </c>
      <c r="AG21" s="53">
        <v>1304.3479240857801</v>
      </c>
      <c r="AH21" s="41">
        <v>1971.5824825135801</v>
      </c>
      <c r="AI21" s="53">
        <v>404.18143172730998</v>
      </c>
      <c r="AJ21" s="53">
        <v>867.09922795301998</v>
      </c>
      <c r="AK21" s="53">
        <v>1333.4016042943799</v>
      </c>
      <c r="AL21" s="41">
        <v>2083.23761045525</v>
      </c>
      <c r="AM21" s="53">
        <v>436.14478200527003</v>
      </c>
      <c r="AN21" s="53">
        <v>948.75281957244999</v>
      </c>
      <c r="AO21" s="53">
        <v>1464.45994164647</v>
      </c>
      <c r="AP21" s="41">
        <v>2226.55638753515</v>
      </c>
      <c r="AQ21" s="53">
        <v>467.34503051023</v>
      </c>
      <c r="AR21" s="53">
        <v>994.05615993908998</v>
      </c>
      <c r="AS21" s="53">
        <v>1528.8053226178602</v>
      </c>
      <c r="AT21" s="41">
        <v>2337.73377849393</v>
      </c>
    </row>
    <row r="22" spans="1:46">
      <c r="A22" s="9" t="s">
        <v>87</v>
      </c>
      <c r="B22" s="23" t="s">
        <v>13</v>
      </c>
      <c r="C22" s="22">
        <v>248.48549540174</v>
      </c>
      <c r="D22" s="22">
        <v>603.85295808901003</v>
      </c>
      <c r="E22" s="22">
        <v>969.16737547094999</v>
      </c>
      <c r="F22" s="41">
        <f>год!H24</f>
        <v>1790.1582335477901</v>
      </c>
      <c r="G22" s="22">
        <v>245.95306702139001</v>
      </c>
      <c r="H22" s="22">
        <v>684.79999060132991</v>
      </c>
      <c r="I22" s="22">
        <v>1125.9138246913301</v>
      </c>
      <c r="J22" s="41">
        <f>год!I24</f>
        <v>1968.4971117794901</v>
      </c>
      <c r="K22" s="22">
        <v>334.68787711893998</v>
      </c>
      <c r="L22" s="22">
        <v>633.32799037995994</v>
      </c>
      <c r="M22" s="22">
        <v>1049.6891710724499</v>
      </c>
      <c r="N22" s="41">
        <f>год!J24</f>
        <v>1849.3021058710401</v>
      </c>
      <c r="O22" s="22">
        <v>355.83090638190004</v>
      </c>
      <c r="P22" s="22">
        <v>789.10272717247994</v>
      </c>
      <c r="Q22" s="22">
        <v>1251.1539924112199</v>
      </c>
      <c r="R22" s="41">
        <f>год!K24</f>
        <v>3062.9129887787003</v>
      </c>
      <c r="S22" s="22">
        <v>399.37470870618</v>
      </c>
      <c r="T22" s="22">
        <v>830.13724152737996</v>
      </c>
      <c r="U22" s="22">
        <v>1453.1136547384899</v>
      </c>
      <c r="V22" s="41">
        <f>месяц!BJ22</f>
        <v>2324.2438740990897</v>
      </c>
      <c r="W22" s="22">
        <f>месяц!BM22</f>
        <v>251.99682653370999</v>
      </c>
      <c r="X22" s="22">
        <f>месяц!BP22</f>
        <v>787.54481641385996</v>
      </c>
      <c r="Y22" s="22">
        <f>месяц!BS22</f>
        <v>1396.89435851292</v>
      </c>
      <c r="Z22" s="41">
        <f>месяц!BV22</f>
        <v>2302.09479942192</v>
      </c>
      <c r="AA22" s="22">
        <v>341.55065221786998</v>
      </c>
      <c r="AB22" s="22">
        <v>1043.3356151579401</v>
      </c>
      <c r="AC22" s="53">
        <v>1440.3541010768301</v>
      </c>
      <c r="AD22" s="41">
        <v>2460.05982795216</v>
      </c>
      <c r="AE22" s="53">
        <v>356.5</v>
      </c>
      <c r="AF22" s="53">
        <v>823.68398126478996</v>
      </c>
      <c r="AG22" s="53">
        <v>1369.3350495555701</v>
      </c>
      <c r="AH22" s="41">
        <v>2402.0879593647001</v>
      </c>
      <c r="AI22" s="53">
        <v>289.10067232535999</v>
      </c>
      <c r="AJ22" s="53">
        <v>828.66793343756001</v>
      </c>
      <c r="AK22" s="53">
        <v>1430.7720153653502</v>
      </c>
      <c r="AL22" s="41">
        <v>2827.0768464668099</v>
      </c>
      <c r="AM22" s="53">
        <v>361.05489670063002</v>
      </c>
      <c r="AN22" s="53">
        <v>1045.5104289921101</v>
      </c>
      <c r="AO22" s="53">
        <v>1785.60049863064</v>
      </c>
      <c r="AP22" s="41">
        <v>3483.9043925793198</v>
      </c>
      <c r="AQ22" s="53">
        <v>409.72548979696995</v>
      </c>
      <c r="AR22" s="53">
        <v>1507.5346006500802</v>
      </c>
      <c r="AS22" s="53">
        <v>2379.6998198344904</v>
      </c>
      <c r="AT22" s="41">
        <v>4356.6563851094807</v>
      </c>
    </row>
    <row r="23" spans="1:46">
      <c r="A23" s="9" t="s">
        <v>88</v>
      </c>
      <c r="B23" s="23" t="s">
        <v>14</v>
      </c>
      <c r="C23" s="22">
        <v>60.171546379550001</v>
      </c>
      <c r="D23" s="22">
        <v>107.55529941335</v>
      </c>
      <c r="E23" s="22">
        <v>157.89659971845998</v>
      </c>
      <c r="F23" s="41">
        <f>год!H25</f>
        <v>279.79876888630997</v>
      </c>
      <c r="G23" s="22">
        <v>11.618283903209999</v>
      </c>
      <c r="H23" s="22">
        <v>34.29097764374</v>
      </c>
      <c r="I23" s="22">
        <v>69.197841188159998</v>
      </c>
      <c r="J23" s="41">
        <f>год!I25</f>
        <v>228.83988613380998</v>
      </c>
      <c r="K23" s="22">
        <v>8.8688974237900009</v>
      </c>
      <c r="L23" s="22">
        <v>62.296245690379997</v>
      </c>
      <c r="M23" s="22">
        <v>88.418804177979993</v>
      </c>
      <c r="N23" s="41">
        <f>год!J25</f>
        <v>177.50856062685</v>
      </c>
      <c r="O23" s="22">
        <v>30.486617688419997</v>
      </c>
      <c r="P23" s="22">
        <v>42.527154375910001</v>
      </c>
      <c r="Q23" s="22">
        <v>81.015263315600009</v>
      </c>
      <c r="R23" s="41">
        <f>год!K25</f>
        <v>119.60913882531</v>
      </c>
      <c r="S23" s="22">
        <v>44.722471293440002</v>
      </c>
      <c r="T23" s="22">
        <v>53.538849863119999</v>
      </c>
      <c r="U23" s="22">
        <v>69.191501127889993</v>
      </c>
      <c r="V23" s="41">
        <f>месяц!BJ23</f>
        <v>144.11980297642</v>
      </c>
      <c r="W23" s="22">
        <f>месяц!BM23</f>
        <v>3.7505702405600001</v>
      </c>
      <c r="X23" s="22">
        <f>месяц!BP23</f>
        <v>31.456330812529998</v>
      </c>
      <c r="Y23" s="22">
        <f>месяц!BS23</f>
        <v>44.65778703694</v>
      </c>
      <c r="Z23" s="41">
        <f>месяц!BV23</f>
        <v>72.237206021779997</v>
      </c>
      <c r="AA23" s="22">
        <v>16.779567439160001</v>
      </c>
      <c r="AB23" s="22">
        <v>71.102952098849997</v>
      </c>
      <c r="AC23" s="53">
        <v>80.026287434110003</v>
      </c>
      <c r="AD23" s="41">
        <v>119.48021323382001</v>
      </c>
      <c r="AE23" s="53">
        <v>34.700000000000003</v>
      </c>
      <c r="AF23" s="53">
        <v>77.078825960290004</v>
      </c>
      <c r="AG23" s="53">
        <v>97.440936087530005</v>
      </c>
      <c r="AH23" s="41">
        <v>148.78627739614998</v>
      </c>
      <c r="AI23" s="53">
        <v>41.176534911800005</v>
      </c>
      <c r="AJ23" s="53">
        <v>118.27619908208</v>
      </c>
      <c r="AK23" s="53">
        <v>152.65675426770002</v>
      </c>
      <c r="AL23" s="41">
        <v>282.17722967923999</v>
      </c>
      <c r="AM23" s="53">
        <v>92.298634581949997</v>
      </c>
      <c r="AN23" s="53">
        <v>155.63933728289999</v>
      </c>
      <c r="AO23" s="53">
        <v>282.10312309259001</v>
      </c>
      <c r="AP23" s="41">
        <v>371.45355199483004</v>
      </c>
      <c r="AQ23" s="53">
        <v>183.87179299117003</v>
      </c>
      <c r="AR23" s="53">
        <v>255.24717060607998</v>
      </c>
      <c r="AS23" s="53">
        <v>358.67038818870003</v>
      </c>
      <c r="AT23" s="41">
        <v>591.43023186098992</v>
      </c>
    </row>
    <row r="24" spans="1:46">
      <c r="A24" s="9" t="s">
        <v>89</v>
      </c>
      <c r="B24" s="23" t="s">
        <v>15</v>
      </c>
      <c r="C24" s="22">
        <v>2.9508988125100002</v>
      </c>
      <c r="D24" s="22">
        <v>6.5037970500299993</v>
      </c>
      <c r="E24" s="22">
        <v>10.307277624979999</v>
      </c>
      <c r="F24" s="41">
        <f>год!H26</f>
        <v>17.561093019200001</v>
      </c>
      <c r="G24" s="22">
        <v>6.4018694522600006</v>
      </c>
      <c r="H24" s="22">
        <v>9.7067676038600013</v>
      </c>
      <c r="I24" s="22">
        <v>15.868177477469999</v>
      </c>
      <c r="J24" s="41">
        <f>год!I26</f>
        <v>22.493598409419999</v>
      </c>
      <c r="K24" s="22">
        <v>5.0440388571700003</v>
      </c>
      <c r="L24" s="22">
        <v>12.774323040260001</v>
      </c>
      <c r="M24" s="22">
        <v>18.612485045189999</v>
      </c>
      <c r="N24" s="41">
        <f>год!J26</f>
        <v>24.258435538599997</v>
      </c>
      <c r="O24" s="22">
        <v>5.0094460394799993</v>
      </c>
      <c r="P24" s="22">
        <v>18.057184814279999</v>
      </c>
      <c r="Q24" s="22">
        <v>30.843471522580003</v>
      </c>
      <c r="R24" s="41">
        <f>год!K26</f>
        <v>46.36634267174</v>
      </c>
      <c r="S24" s="22">
        <v>13.523629118760001</v>
      </c>
      <c r="T24" s="22">
        <v>30.789785967139998</v>
      </c>
      <c r="U24" s="22">
        <v>40.201337953829999</v>
      </c>
      <c r="V24" s="41">
        <f>месяц!BJ24</f>
        <v>49.659366698599996</v>
      </c>
      <c r="W24" s="22">
        <f>месяц!BM24</f>
        <v>17.38673869526</v>
      </c>
      <c r="X24" s="22">
        <f>месяц!BP24</f>
        <v>43.344099075019997</v>
      </c>
      <c r="Y24" s="22">
        <f>месяц!BS24</f>
        <v>51.152155833120005</v>
      </c>
      <c r="Z24" s="41">
        <f>месяц!BV24</f>
        <v>63.083959386069999</v>
      </c>
      <c r="AA24" s="22">
        <v>34.771560633620005</v>
      </c>
      <c r="AB24" s="22">
        <v>61.061237359910002</v>
      </c>
      <c r="AC24" s="53">
        <v>74.32877830388</v>
      </c>
      <c r="AD24" s="41">
        <v>92.358204516960001</v>
      </c>
      <c r="AE24" s="53">
        <v>27.5</v>
      </c>
      <c r="AF24" s="53">
        <v>66.115182309139996</v>
      </c>
      <c r="AG24" s="53">
        <v>86.009502350860004</v>
      </c>
      <c r="AH24" s="41">
        <v>115.97824460708999</v>
      </c>
      <c r="AI24" s="53">
        <v>62.419595706179997</v>
      </c>
      <c r="AJ24" s="53">
        <v>107.16572979753001</v>
      </c>
      <c r="AK24" s="53">
        <v>145.36654171064998</v>
      </c>
      <c r="AL24" s="41">
        <v>197.55322307144002</v>
      </c>
      <c r="AM24" s="53">
        <v>84.897821390399997</v>
      </c>
      <c r="AN24" s="53">
        <v>124.01399927051</v>
      </c>
      <c r="AO24" s="53">
        <v>182.05365576185997</v>
      </c>
      <c r="AP24" s="41">
        <v>260.61372956576002</v>
      </c>
      <c r="AQ24" s="53">
        <v>101.98707174636999</v>
      </c>
      <c r="AR24" s="53">
        <v>215.90444782496999</v>
      </c>
      <c r="AS24" s="53">
        <v>296.24403748971002</v>
      </c>
      <c r="AT24" s="41">
        <v>405.13352668161002</v>
      </c>
    </row>
    <row r="25" spans="1:46">
      <c r="A25" s="9" t="s">
        <v>90</v>
      </c>
      <c r="B25" s="23" t="s">
        <v>16</v>
      </c>
      <c r="C25" s="22">
        <v>84.213744537979991</v>
      </c>
      <c r="D25" s="22">
        <v>215.02379793372</v>
      </c>
      <c r="E25" s="22">
        <v>346.52438934213001</v>
      </c>
      <c r="F25" s="41">
        <f>год!H27</f>
        <v>553.36871528710003</v>
      </c>
      <c r="G25" s="22">
        <v>206.50963532795998</v>
      </c>
      <c r="H25" s="22">
        <v>355.09180682453001</v>
      </c>
      <c r="I25" s="22">
        <v>475.67317325914001</v>
      </c>
      <c r="J25" s="41">
        <f>год!I27</f>
        <v>603.83830864319998</v>
      </c>
      <c r="K25" s="22">
        <v>178.83684331481001</v>
      </c>
      <c r="L25" s="22">
        <v>341.28339535820004</v>
      </c>
      <c r="M25" s="22">
        <v>523.32305795234993</v>
      </c>
      <c r="N25" s="41">
        <f>год!J27</f>
        <v>672.27821673544997</v>
      </c>
      <c r="O25" s="22">
        <v>135.0846839141</v>
      </c>
      <c r="P25" s="22">
        <v>320.23553720246002</v>
      </c>
      <c r="Q25" s="22">
        <v>479.83593265802</v>
      </c>
      <c r="R25" s="41">
        <f>год!K27</f>
        <v>638.26871311052003</v>
      </c>
      <c r="S25" s="22">
        <v>130.46175082783</v>
      </c>
      <c r="T25" s="22">
        <v>342.85103764615997</v>
      </c>
      <c r="U25" s="22">
        <v>433.05569379165996</v>
      </c>
      <c r="V25" s="41">
        <f>месяц!BJ25</f>
        <v>610.59650535543994</v>
      </c>
      <c r="W25" s="22">
        <f>месяц!BM25</f>
        <v>123.73061034460001</v>
      </c>
      <c r="X25" s="22">
        <f>месяц!BP25</f>
        <v>321.01087848790002</v>
      </c>
      <c r="Y25" s="22">
        <f>месяц!BS25</f>
        <v>411.94083508010999</v>
      </c>
      <c r="Z25" s="41">
        <f>месяц!BV25</f>
        <v>597.82418452189006</v>
      </c>
      <c r="AA25" s="22">
        <v>135.96415262425</v>
      </c>
      <c r="AB25" s="22">
        <v>371.62698811978004</v>
      </c>
      <c r="AC25" s="53">
        <v>426.38083028246996</v>
      </c>
      <c r="AD25" s="41">
        <v>614.96020042163002</v>
      </c>
      <c r="AE25" s="53">
        <v>172</v>
      </c>
      <c r="AF25" s="53">
        <v>402.83771919690997</v>
      </c>
      <c r="AG25" s="53">
        <v>485.78861976977004</v>
      </c>
      <c r="AH25" s="41">
        <v>722.61928229113005</v>
      </c>
      <c r="AI25" s="53">
        <v>165.39950831249999</v>
      </c>
      <c r="AJ25" s="53">
        <v>400.49331620004</v>
      </c>
      <c r="AK25" s="53">
        <v>555.63298263868001</v>
      </c>
      <c r="AL25" s="41">
        <v>826.50668585588005</v>
      </c>
      <c r="AM25" s="53">
        <v>200.05826129739998</v>
      </c>
      <c r="AN25" s="53">
        <v>448.07341544260998</v>
      </c>
      <c r="AO25" s="53">
        <v>630.62534713593004</v>
      </c>
      <c r="AP25" s="41">
        <v>956.85704651096</v>
      </c>
      <c r="AQ25" s="53">
        <v>234.86890004857997</v>
      </c>
      <c r="AR25" s="53">
        <v>535.52204748712995</v>
      </c>
      <c r="AS25" s="53">
        <v>733.20846716653</v>
      </c>
      <c r="AT25" s="41">
        <v>1064.6174468710099</v>
      </c>
    </row>
    <row r="26" spans="1:46">
      <c r="A26" s="9" t="s">
        <v>91</v>
      </c>
      <c r="B26" s="23" t="s">
        <v>17</v>
      </c>
      <c r="C26" s="22">
        <v>11.515823562830001</v>
      </c>
      <c r="D26" s="22">
        <v>30.123634935479998</v>
      </c>
      <c r="E26" s="22">
        <v>47.868306005720001</v>
      </c>
      <c r="F26" s="41">
        <f>год!H29</f>
        <v>83.783111928759993</v>
      </c>
      <c r="G26" s="22">
        <v>20.545431505369997</v>
      </c>
      <c r="H26" s="22">
        <v>39.897816359819998</v>
      </c>
      <c r="I26" s="22">
        <v>54.907073571510004</v>
      </c>
      <c r="J26" s="41">
        <f>год!I29</f>
        <v>89.85748638039999</v>
      </c>
      <c r="K26" s="22">
        <v>11.564820446420001</v>
      </c>
      <c r="L26" s="22">
        <v>32.253158129479999</v>
      </c>
      <c r="M26" s="22">
        <v>52.935086961709999</v>
      </c>
      <c r="N26" s="41">
        <f>год!J29</f>
        <v>94.844038924559996</v>
      </c>
      <c r="O26" s="22">
        <v>18.066208828410002</v>
      </c>
      <c r="P26" s="22">
        <v>41.351067429519993</v>
      </c>
      <c r="Q26" s="22">
        <v>63.431250609999999</v>
      </c>
      <c r="R26" s="41">
        <f>год!K29</f>
        <v>97.831684681520002</v>
      </c>
      <c r="S26" s="22">
        <v>18.80701697772</v>
      </c>
      <c r="T26" s="22">
        <v>38.573066664699994</v>
      </c>
      <c r="U26" s="22">
        <v>58.646830387760005</v>
      </c>
      <c r="V26" s="41">
        <f>месяц!BJ26</f>
        <v>89.924363002389995</v>
      </c>
      <c r="W26" s="22">
        <f>месяц!BM26</f>
        <v>12.20762485723</v>
      </c>
      <c r="X26" s="22">
        <f>месяц!BP26</f>
        <v>34.636520233870002</v>
      </c>
      <c r="Y26" s="22">
        <f>месяц!BS26</f>
        <v>56.136885373680002</v>
      </c>
      <c r="Z26" s="41">
        <f>месяц!BV26</f>
        <v>87.327155396479995</v>
      </c>
      <c r="AA26" s="22">
        <v>15.36019434368</v>
      </c>
      <c r="AB26" s="22">
        <v>47.820328823800004</v>
      </c>
      <c r="AC26" s="53">
        <v>57.231050749370006</v>
      </c>
      <c r="AD26" s="41">
        <v>89.690114408660008</v>
      </c>
      <c r="AE26" s="53">
        <v>22.2</v>
      </c>
      <c r="AF26" s="53">
        <v>42.162149713280009</v>
      </c>
      <c r="AG26" s="53">
        <v>63.570544150709999</v>
      </c>
      <c r="AH26" s="41">
        <v>94.850267073369992</v>
      </c>
      <c r="AI26" s="53">
        <v>19.036564629439997</v>
      </c>
      <c r="AJ26" s="53">
        <v>41.612078346529998</v>
      </c>
      <c r="AK26" s="53">
        <v>72.344761291470007</v>
      </c>
      <c r="AL26" s="41">
        <v>122.37063146631</v>
      </c>
      <c r="AM26" s="53">
        <v>28.984921277910001</v>
      </c>
      <c r="AN26" s="53">
        <v>55.81711199243</v>
      </c>
      <c r="AO26" s="53">
        <v>86.572018513649994</v>
      </c>
      <c r="AP26" s="41">
        <v>144.54609720485001</v>
      </c>
      <c r="AQ26" s="53">
        <v>30.379367040130003</v>
      </c>
      <c r="AR26" s="53">
        <v>60.025509086</v>
      </c>
      <c r="AS26" s="53">
        <v>93.638672133170004</v>
      </c>
      <c r="AT26" s="41">
        <v>146.67835105310996</v>
      </c>
    </row>
    <row r="27" spans="1:46">
      <c r="A27" s="9" t="s">
        <v>92</v>
      </c>
      <c r="B27" s="23" t="s">
        <v>18</v>
      </c>
      <c r="C27" s="22">
        <v>103.85480883001</v>
      </c>
      <c r="D27" s="22">
        <v>188.28725347286999</v>
      </c>
      <c r="E27" s="22">
        <v>298.92437176792998</v>
      </c>
      <c r="F27" s="41">
        <f>год!H31</f>
        <v>499.55128798996998</v>
      </c>
      <c r="G27" s="22">
        <v>187.03398918912001</v>
      </c>
      <c r="H27" s="22">
        <v>302.38012770827004</v>
      </c>
      <c r="I27" s="22">
        <v>378.49865062397998</v>
      </c>
      <c r="J27" s="41">
        <f>год!I31</f>
        <v>613.82265641310994</v>
      </c>
      <c r="K27" s="22">
        <v>142.15629867220002</v>
      </c>
      <c r="L27" s="22">
        <v>224.96733742667001</v>
      </c>
      <c r="M27" s="22">
        <v>299.08450168694003</v>
      </c>
      <c r="N27" s="41">
        <f>год!J31</f>
        <v>501.97935347531001</v>
      </c>
      <c r="O27" s="22">
        <v>112.30512318925</v>
      </c>
      <c r="P27" s="22">
        <v>204.34233650587001</v>
      </c>
      <c r="Q27" s="22">
        <v>358.36225861484996</v>
      </c>
      <c r="R27" s="41">
        <f>год!K31</f>
        <v>535.53542869166995</v>
      </c>
      <c r="S27" s="22">
        <v>106.67892649951</v>
      </c>
      <c r="T27" s="22">
        <v>206.35185078262001</v>
      </c>
      <c r="U27" s="22">
        <v>331.03931454797998</v>
      </c>
      <c r="V27" s="41">
        <f>месяц!BJ27</f>
        <v>515.98511210424999</v>
      </c>
      <c r="W27" s="22">
        <f>месяц!BM27</f>
        <v>98.068025594820014</v>
      </c>
      <c r="X27" s="22">
        <f>месяц!BP27</f>
        <v>209.94313650654999</v>
      </c>
      <c r="Y27" s="22">
        <f>месяц!BS27</f>
        <v>353.59175298541999</v>
      </c>
      <c r="Z27" s="41">
        <f>месяц!BV27</f>
        <v>506.33659270237001</v>
      </c>
      <c r="AA27" s="22">
        <v>61.40466048047</v>
      </c>
      <c r="AB27" s="22">
        <v>212.05088624300998</v>
      </c>
      <c r="AC27" s="53">
        <v>281.83368551543998</v>
      </c>
      <c r="AD27" s="41">
        <v>439.84578431040995</v>
      </c>
      <c r="AE27" s="53">
        <v>82.2</v>
      </c>
      <c r="AF27" s="53">
        <v>225.40785802269002</v>
      </c>
      <c r="AG27" s="53">
        <v>357.97332806532</v>
      </c>
      <c r="AH27" s="41">
        <v>537.31154373786001</v>
      </c>
      <c r="AI27" s="53">
        <v>160.36977702813002</v>
      </c>
      <c r="AJ27" s="53">
        <v>312.59430804780999</v>
      </c>
      <c r="AK27" s="53">
        <v>482.32609212850002</v>
      </c>
      <c r="AL27" s="41">
        <v>712.97491698653005</v>
      </c>
      <c r="AM27" s="53">
        <v>385.91909424709996</v>
      </c>
      <c r="AN27" s="53">
        <v>654.76257147045999</v>
      </c>
      <c r="AO27" s="53">
        <v>927.86743997039002</v>
      </c>
      <c r="AP27" s="41">
        <v>1334.38954630179</v>
      </c>
      <c r="AQ27" s="53">
        <v>237.20473009999</v>
      </c>
      <c r="AR27" s="53">
        <v>573.01155937804003</v>
      </c>
      <c r="AS27" s="53">
        <v>970.66278784410997</v>
      </c>
      <c r="AT27" s="41">
        <v>1474.0199885480301</v>
      </c>
    </row>
    <row r="28" spans="1:46">
      <c r="A28" s="9" t="s">
        <v>93</v>
      </c>
      <c r="B28" s="23" t="s">
        <v>19</v>
      </c>
      <c r="C28" s="22">
        <v>822.04557660418004</v>
      </c>
      <c r="D28" s="22">
        <v>1513.0978473691</v>
      </c>
      <c r="E28" s="22">
        <v>2298.7002895286901</v>
      </c>
      <c r="F28" s="41">
        <f>год!H32</f>
        <v>3128.5272703205401</v>
      </c>
      <c r="G28" s="22">
        <v>986.70366835831999</v>
      </c>
      <c r="H28" s="22">
        <v>1934.78656237579</v>
      </c>
      <c r="I28" s="22">
        <v>2923.47146448888</v>
      </c>
      <c r="J28" s="41">
        <f>год!I32</f>
        <v>3859.7262729673303</v>
      </c>
      <c r="K28" s="22">
        <v>936.69917409253003</v>
      </c>
      <c r="L28" s="22">
        <v>1750.0374847477399</v>
      </c>
      <c r="M28" s="22">
        <v>2781.1084732244399</v>
      </c>
      <c r="N28" s="41">
        <f>год!J32</f>
        <v>3833.1304152242201</v>
      </c>
      <c r="O28" s="22">
        <v>728.68263437547</v>
      </c>
      <c r="P28" s="22">
        <v>1602.8369000759599</v>
      </c>
      <c r="Q28" s="22">
        <v>2441.3926100241297</v>
      </c>
      <c r="R28" s="41">
        <f>год!K32</f>
        <v>3452.3686199834101</v>
      </c>
      <c r="S28" s="22">
        <v>978.01316261616</v>
      </c>
      <c r="T28" s="22">
        <v>2001.4494817136299</v>
      </c>
      <c r="U28" s="22">
        <v>3067.6988115211698</v>
      </c>
      <c r="V28" s="41">
        <f>месяц!BJ28</f>
        <v>4265.2939923330496</v>
      </c>
      <c r="W28" s="22">
        <f>месяц!BM28</f>
        <v>1183.67880507367</v>
      </c>
      <c r="X28" s="22">
        <f>месяц!BP28</f>
        <v>2398.8360692446099</v>
      </c>
      <c r="Y28" s="22">
        <f>месяц!BS28</f>
        <v>3465.1226604541803</v>
      </c>
      <c r="Z28" s="41">
        <f>месяц!BV28</f>
        <v>4588.48186127595</v>
      </c>
      <c r="AA28" s="22">
        <v>1524.6419827859399</v>
      </c>
      <c r="AB28" s="22">
        <v>3014.42609458373</v>
      </c>
      <c r="AC28" s="53">
        <v>3809.4871525910098</v>
      </c>
      <c r="AD28" s="41">
        <v>4991.9863076322099</v>
      </c>
      <c r="AE28" s="53">
        <v>1153.5</v>
      </c>
      <c r="AF28" s="53">
        <v>2338.63544386682</v>
      </c>
      <c r="AG28" s="53">
        <v>3452.5326095589598</v>
      </c>
      <c r="AH28" s="41">
        <v>4581.7953733601107</v>
      </c>
      <c r="AI28" s="53">
        <v>1344.3209534748</v>
      </c>
      <c r="AJ28" s="53">
        <v>2447.6666308410099</v>
      </c>
      <c r="AK28" s="53">
        <v>3599.3922794055898</v>
      </c>
      <c r="AL28" s="41">
        <v>4882.82039835864</v>
      </c>
      <c r="AM28" s="53">
        <v>1417.4000483029799</v>
      </c>
      <c r="AN28" s="53">
        <v>3194.7730929662898</v>
      </c>
      <c r="AO28" s="53">
        <v>4767.8410193715999</v>
      </c>
      <c r="AP28" s="41">
        <v>6990.2700976178094</v>
      </c>
      <c r="AQ28" s="53">
        <v>1614.3459028921202</v>
      </c>
      <c r="AR28" s="53">
        <v>3046.4500075710298</v>
      </c>
      <c r="AS28" s="53">
        <v>5010.5938660011698</v>
      </c>
      <c r="AT28" s="41">
        <v>6675.9279869667498</v>
      </c>
    </row>
    <row r="29" spans="1:46">
      <c r="A29" s="9" t="s">
        <v>94</v>
      </c>
      <c r="B29" s="23" t="s">
        <v>20</v>
      </c>
      <c r="C29" s="22">
        <v>13.566344680209999</v>
      </c>
      <c r="D29" s="22">
        <v>21.944550683619997</v>
      </c>
      <c r="E29" s="22">
        <v>31.535648196499999</v>
      </c>
      <c r="F29" s="41">
        <f>год!H33</f>
        <v>44.209708795489995</v>
      </c>
      <c r="G29" s="22">
        <v>10.37740393136</v>
      </c>
      <c r="H29" s="22">
        <v>19.062795577820001</v>
      </c>
      <c r="I29" s="22">
        <v>30.347227105720002</v>
      </c>
      <c r="J29" s="41">
        <f>год!I33</f>
        <v>45.721130536669996</v>
      </c>
      <c r="K29" s="22">
        <v>11.861575960450001</v>
      </c>
      <c r="L29" s="22">
        <v>29.446515211320001</v>
      </c>
      <c r="M29" s="22">
        <v>42.733982402419997</v>
      </c>
      <c r="N29" s="41">
        <f>год!J33</f>
        <v>68.00055453569999</v>
      </c>
      <c r="O29" s="22">
        <v>5.9620955524600001</v>
      </c>
      <c r="P29" s="22">
        <v>18.095233348699999</v>
      </c>
      <c r="Q29" s="22">
        <v>31.296912285729999</v>
      </c>
      <c r="R29" s="41">
        <f>год!K33</f>
        <v>71.163752872800004</v>
      </c>
      <c r="S29" s="22">
        <v>12.8148628421</v>
      </c>
      <c r="T29" s="22">
        <v>29.700952084380003</v>
      </c>
      <c r="U29" s="22">
        <v>51.839517523110004</v>
      </c>
      <c r="V29" s="41">
        <f>месяц!BJ29</f>
        <v>72.960587053899999</v>
      </c>
      <c r="W29" s="22">
        <f>месяц!BM29</f>
        <v>6.0689793779899999</v>
      </c>
      <c r="X29" s="22">
        <f>месяц!BP29</f>
        <v>17.10521328187</v>
      </c>
      <c r="Y29" s="22">
        <f>месяц!BS29</f>
        <v>29.560808172080002</v>
      </c>
      <c r="Z29" s="41">
        <f>месяц!BV29</f>
        <v>59.552315475290001</v>
      </c>
      <c r="AA29" s="22">
        <v>6.6696244768100001</v>
      </c>
      <c r="AB29" s="22">
        <v>41.83912415252</v>
      </c>
      <c r="AC29" s="53">
        <v>52.443890132650004</v>
      </c>
      <c r="AD29" s="41">
        <v>96.141523832600001</v>
      </c>
      <c r="AE29" s="53">
        <v>7.6</v>
      </c>
      <c r="AF29" s="53">
        <v>24.575511600719999</v>
      </c>
      <c r="AG29" s="53">
        <v>39.102686988750001</v>
      </c>
      <c r="AH29" s="41">
        <v>64.019611749860005</v>
      </c>
      <c r="AI29" s="53">
        <v>6.9435117716499999</v>
      </c>
      <c r="AJ29" s="53">
        <v>19.477905230849998</v>
      </c>
      <c r="AK29" s="53">
        <v>38.234742738790004</v>
      </c>
      <c r="AL29" s="41">
        <v>81.41</v>
      </c>
      <c r="AM29" s="53">
        <v>9.4591358102199994</v>
      </c>
      <c r="AN29" s="53">
        <v>23.102824733799999</v>
      </c>
      <c r="AO29" s="53">
        <v>40.268091087190001</v>
      </c>
      <c r="AP29" s="41">
        <v>75.283731990890004</v>
      </c>
      <c r="AQ29" s="53">
        <v>9.3641420742499992</v>
      </c>
      <c r="AR29" s="53">
        <v>22.815486673470001</v>
      </c>
      <c r="AS29" s="53">
        <v>45.654840354569998</v>
      </c>
      <c r="AT29" s="41">
        <v>70.946647166120002</v>
      </c>
    </row>
    <row r="30" spans="1:46">
      <c r="A30" s="9" t="s">
        <v>95</v>
      </c>
      <c r="B30" s="23" t="s">
        <v>21</v>
      </c>
      <c r="C30" s="22">
        <v>13.538837159010001</v>
      </c>
      <c r="D30" s="22">
        <v>30.755996681540001</v>
      </c>
      <c r="E30" s="22">
        <v>40.335254192290002</v>
      </c>
      <c r="F30" s="41">
        <f>год!H34</f>
        <v>61.124495657600001</v>
      </c>
      <c r="G30" s="22">
        <v>15.66903398807</v>
      </c>
      <c r="H30" s="22">
        <v>37.603178478750003</v>
      </c>
      <c r="I30" s="22">
        <v>57.674625936080005</v>
      </c>
      <c r="J30" s="41">
        <f>год!I34</f>
        <v>77.536416666419996</v>
      </c>
      <c r="K30" s="22">
        <v>15.536997856680001</v>
      </c>
      <c r="L30" s="22">
        <v>37.91160121571</v>
      </c>
      <c r="M30" s="22">
        <v>51.94260452556</v>
      </c>
      <c r="N30" s="41">
        <f>год!J34</f>
        <v>77.316169327560004</v>
      </c>
      <c r="O30" s="22">
        <v>17.36332122292</v>
      </c>
      <c r="P30" s="22">
        <v>38.560342530290001</v>
      </c>
      <c r="Q30" s="22">
        <v>53.575453245970003</v>
      </c>
      <c r="R30" s="41">
        <f>год!K34</f>
        <v>74.832052758469999</v>
      </c>
      <c r="S30" s="22">
        <v>15.45617330476</v>
      </c>
      <c r="T30" s="22">
        <v>38.830323323069997</v>
      </c>
      <c r="U30" s="22">
        <v>67.913710724599994</v>
      </c>
      <c r="V30" s="41">
        <f>месяц!BJ30</f>
        <v>82.110385566570002</v>
      </c>
      <c r="W30" s="22">
        <f>месяц!BM30</f>
        <v>12.96514993211</v>
      </c>
      <c r="X30" s="22">
        <f>месяц!BP30</f>
        <v>31.21158917096</v>
      </c>
      <c r="Y30" s="22">
        <f>месяц!BS30</f>
        <v>50.207684742410002</v>
      </c>
      <c r="Z30" s="41">
        <f>месяц!BV30</f>
        <v>76.607613495449996</v>
      </c>
      <c r="AA30" s="22">
        <v>11.38938525557</v>
      </c>
      <c r="AB30" s="22">
        <v>39.04558717986</v>
      </c>
      <c r="AC30" s="53">
        <v>51.97604558514</v>
      </c>
      <c r="AD30" s="41">
        <v>83.210585502249998</v>
      </c>
      <c r="AE30" s="53">
        <v>13.1</v>
      </c>
      <c r="AF30" s="53">
        <v>35.600008865310002</v>
      </c>
      <c r="AG30" s="53">
        <v>58.92928354328</v>
      </c>
      <c r="AH30" s="41">
        <v>88.448655245259999</v>
      </c>
      <c r="AI30" s="53">
        <v>12.79479033316</v>
      </c>
      <c r="AJ30" s="53">
        <v>34.2428880573</v>
      </c>
      <c r="AK30" s="53">
        <v>63.127783636289998</v>
      </c>
      <c r="AL30" s="41">
        <v>103.49992944396001</v>
      </c>
      <c r="AM30" s="53">
        <v>17.7887338737</v>
      </c>
      <c r="AN30" s="53">
        <v>41.635337766239999</v>
      </c>
      <c r="AO30" s="53">
        <v>66.862437553900008</v>
      </c>
      <c r="AP30" s="41">
        <v>121.10050546367</v>
      </c>
      <c r="AQ30" s="53">
        <v>5.4082444924300006</v>
      </c>
      <c r="AR30" s="53">
        <v>41.992984574529999</v>
      </c>
      <c r="AS30" s="53">
        <v>68.804260653940005</v>
      </c>
      <c r="AT30" s="41">
        <v>113.97653985185001</v>
      </c>
    </row>
    <row r="31" spans="1:46" s="43" customFormat="1">
      <c r="A31" s="9" t="s">
        <v>96</v>
      </c>
      <c r="B31" s="23" t="s">
        <v>22</v>
      </c>
      <c r="C31" s="22">
        <v>82.924559794779995</v>
      </c>
      <c r="D31" s="22">
        <v>108.37162969962</v>
      </c>
      <c r="E31" s="22">
        <v>215.21797458992998</v>
      </c>
      <c r="F31" s="41">
        <f>год!H35</f>
        <v>262.74421638829</v>
      </c>
      <c r="G31" s="22">
        <v>111.45314837814</v>
      </c>
      <c r="H31" s="22">
        <v>155.50302417122001</v>
      </c>
      <c r="I31" s="22">
        <v>274.31704496289001</v>
      </c>
      <c r="J31" s="41">
        <f>год!I35</f>
        <v>320.00060682284999</v>
      </c>
      <c r="K31" s="22">
        <v>120.45456439664</v>
      </c>
      <c r="L31" s="22">
        <v>175.87100581773001</v>
      </c>
      <c r="M31" s="22">
        <v>300.26534801527004</v>
      </c>
      <c r="N31" s="41">
        <f>год!J35</f>
        <v>360.30101641619001</v>
      </c>
      <c r="O31" s="22">
        <v>132.87895423325</v>
      </c>
      <c r="P31" s="22">
        <v>200.79731718797001</v>
      </c>
      <c r="Q31" s="22">
        <v>341.91066121083003</v>
      </c>
      <c r="R31" s="41">
        <f>год!K35</f>
        <v>415.61149612408002</v>
      </c>
      <c r="S31" s="22">
        <v>162.31037419957002</v>
      </c>
      <c r="T31" s="22">
        <v>263.34579719444002</v>
      </c>
      <c r="U31" s="22">
        <v>389.62239957637001</v>
      </c>
      <c r="V31" s="41">
        <f>месяц!BJ31</f>
        <v>518.70606679234004</v>
      </c>
      <c r="W31" s="22">
        <f>месяц!BM31</f>
        <v>195.08993944789</v>
      </c>
      <c r="X31" s="22">
        <f>месяц!BP31</f>
        <v>313.98882004403998</v>
      </c>
      <c r="Y31" s="22">
        <f>месяц!BS31</f>
        <v>497.83519760198999</v>
      </c>
      <c r="Z31" s="41">
        <f>месяц!BV31</f>
        <v>621.26417486137996</v>
      </c>
      <c r="AA31" s="22">
        <v>192.57619650422998</v>
      </c>
      <c r="AB31" s="22">
        <v>345.62880668051997</v>
      </c>
      <c r="AC31" s="53">
        <v>542.12067972828004</v>
      </c>
      <c r="AD31" s="41">
        <v>709.15741427912997</v>
      </c>
      <c r="AE31" s="53">
        <v>205.2</v>
      </c>
      <c r="AF31" s="53">
        <v>383.48813464299002</v>
      </c>
      <c r="AG31" s="53">
        <v>621.26215158168998</v>
      </c>
      <c r="AH31" s="41">
        <v>805.97463617443998</v>
      </c>
      <c r="AI31" s="53">
        <v>158.7549545963</v>
      </c>
      <c r="AJ31" s="53">
        <v>356.45384120473</v>
      </c>
      <c r="AK31" s="53">
        <v>532.23132738832999</v>
      </c>
      <c r="AL31" s="41">
        <v>730.76880966413</v>
      </c>
      <c r="AM31" s="53">
        <v>171.43248317261998</v>
      </c>
      <c r="AN31" s="53">
        <v>349.74145400369002</v>
      </c>
      <c r="AO31" s="53">
        <v>532.59866129634997</v>
      </c>
      <c r="AP31" s="41">
        <v>784.17269056379007</v>
      </c>
      <c r="AQ31" s="53">
        <v>238.53359522476998</v>
      </c>
      <c r="AR31" s="53">
        <v>506.06020808950001</v>
      </c>
      <c r="AS31" s="53">
        <v>780.54041435655006</v>
      </c>
      <c r="AT31" s="41">
        <v>1084.2362693561599</v>
      </c>
    </row>
    <row r="32" spans="1:46" ht="30">
      <c r="A32" s="9" t="s">
        <v>97</v>
      </c>
      <c r="B32" s="23" t="s">
        <v>23</v>
      </c>
      <c r="C32" s="22">
        <v>135.71292639699999</v>
      </c>
      <c r="D32" s="22">
        <v>330.04503137400002</v>
      </c>
      <c r="E32" s="22">
        <v>481.58412625099999</v>
      </c>
      <c r="F32" s="41">
        <f>год!H37</f>
        <v>651.25645605800003</v>
      </c>
      <c r="G32" s="22">
        <v>168.819050635</v>
      </c>
      <c r="H32" s="22">
        <v>302.60260593750002</v>
      </c>
      <c r="I32" s="22">
        <v>432.02647616819002</v>
      </c>
      <c r="J32" s="41">
        <f>год!I37</f>
        <v>599.43713614447995</v>
      </c>
      <c r="K32" s="22">
        <v>168.13949718500001</v>
      </c>
      <c r="L32" s="22">
        <v>304.260888792</v>
      </c>
      <c r="M32" s="22">
        <v>468.38977902109997</v>
      </c>
      <c r="N32" s="41">
        <f>год!J37</f>
        <v>668.09596538142</v>
      </c>
      <c r="O32" s="22">
        <v>186.59017671000001</v>
      </c>
      <c r="P32" s="22">
        <v>400.39017845124999</v>
      </c>
      <c r="Q32" s="22">
        <v>593.54039519715002</v>
      </c>
      <c r="R32" s="41">
        <f>год!K37</f>
        <v>816.08990035196996</v>
      </c>
      <c r="S32" s="22">
        <v>185.73784706020001</v>
      </c>
      <c r="T32" s="22">
        <v>335.10204562490998</v>
      </c>
      <c r="U32" s="22">
        <v>488.08943301827003</v>
      </c>
      <c r="V32" s="41">
        <f>месяц!BJ32</f>
        <v>682.03312896086004</v>
      </c>
      <c r="W32" s="22">
        <f>месяц!BM32</f>
        <v>183.04597999051998</v>
      </c>
      <c r="X32" s="22">
        <f>месяц!BP32</f>
        <v>324.77716570410996</v>
      </c>
      <c r="Y32" s="22">
        <f>месяц!BS32</f>
        <v>480.72056442009995</v>
      </c>
      <c r="Z32" s="41">
        <f>месяц!BV32</f>
        <v>672.03794183274999</v>
      </c>
      <c r="AA32" s="22">
        <v>192.08950883825</v>
      </c>
      <c r="AB32" s="22">
        <v>435.10733439256001</v>
      </c>
      <c r="AC32" s="53">
        <v>563.00033885414007</v>
      </c>
      <c r="AD32" s="41">
        <v>790.69196337849996</v>
      </c>
      <c r="AE32" s="53">
        <v>202.4</v>
      </c>
      <c r="AF32" s="53">
        <v>444.01372206689007</v>
      </c>
      <c r="AG32" s="53">
        <v>689.82853712674</v>
      </c>
      <c r="AH32" s="41">
        <v>1095.4213218145201</v>
      </c>
      <c r="AI32" s="53">
        <v>212.18067199055</v>
      </c>
      <c r="AJ32" s="53">
        <v>433.96587374502002</v>
      </c>
      <c r="AK32" s="53">
        <v>671.47396797189003</v>
      </c>
      <c r="AL32" s="41">
        <v>1003.13961710458</v>
      </c>
      <c r="AM32" s="53">
        <v>268.97904319842002</v>
      </c>
      <c r="AN32" s="53">
        <v>710.4548606220601</v>
      </c>
      <c r="AO32" s="53">
        <v>1003.6931923884599</v>
      </c>
      <c r="AP32" s="41">
        <v>1395.8770195688201</v>
      </c>
      <c r="AQ32" s="53">
        <v>222.05263313482001</v>
      </c>
      <c r="AR32" s="53">
        <v>490.88775925022998</v>
      </c>
      <c r="AS32" s="53">
        <v>779.47484327754</v>
      </c>
      <c r="AT32" s="41">
        <v>1107.7074855762</v>
      </c>
    </row>
    <row r="33" spans="1:46" s="43" customFormat="1">
      <c r="A33" s="44"/>
      <c r="B33" s="14" t="s">
        <v>71</v>
      </c>
      <c r="C33" s="18"/>
      <c r="D33" s="18"/>
      <c r="E33" s="18"/>
      <c r="F33" s="38"/>
      <c r="G33" s="18"/>
      <c r="H33" s="18"/>
      <c r="I33" s="18"/>
      <c r="J33" s="38"/>
      <c r="K33" s="18"/>
      <c r="L33" s="18"/>
      <c r="M33" s="18"/>
      <c r="N33" s="38"/>
      <c r="O33" s="18"/>
      <c r="P33" s="18"/>
      <c r="Q33" s="18"/>
      <c r="R33" s="38"/>
      <c r="S33" s="18"/>
      <c r="T33" s="18"/>
      <c r="U33" s="18"/>
      <c r="V33" s="38"/>
      <c r="W33" s="36"/>
      <c r="X33" s="36"/>
      <c r="Y33" s="36"/>
      <c r="Z33" s="38"/>
      <c r="AA33" s="36"/>
      <c r="AB33" s="36"/>
      <c r="AC33" s="53"/>
      <c r="AD33" s="38"/>
      <c r="AE33" s="53"/>
      <c r="AF33" s="53"/>
      <c r="AG33" s="53"/>
      <c r="AH33" s="38"/>
      <c r="AI33" s="53"/>
      <c r="AJ33" s="53"/>
      <c r="AK33" s="53"/>
      <c r="AL33" s="38"/>
      <c r="AM33" s="53"/>
      <c r="AN33" s="53"/>
      <c r="AO33" s="53"/>
      <c r="AP33" s="38"/>
      <c r="AQ33" s="53"/>
      <c r="AR33" s="53"/>
      <c r="AS33" s="53"/>
      <c r="AT33" s="38"/>
    </row>
    <row r="34" spans="1:46" s="46" customFormat="1">
      <c r="A34" s="8">
        <v>3</v>
      </c>
      <c r="B34" s="15" t="s">
        <v>25</v>
      </c>
      <c r="C34" s="16">
        <f t="shared" ref="C34:U34" si="7">C4-C18</f>
        <v>178.03904985500958</v>
      </c>
      <c r="D34" s="16">
        <f t="shared" si="7"/>
        <v>703.50298644396025</v>
      </c>
      <c r="E34" s="16">
        <f t="shared" si="7"/>
        <v>1130.8994506656391</v>
      </c>
      <c r="F34" s="35">
        <f t="shared" si="7"/>
        <v>442.03520432039841</v>
      </c>
      <c r="G34" s="16">
        <f t="shared" si="7"/>
        <v>-70.169061515809972</v>
      </c>
      <c r="H34" s="16">
        <f t="shared" si="7"/>
        <v>270.71950390426991</v>
      </c>
      <c r="I34" s="16">
        <f t="shared" si="7"/>
        <v>671.15913641617044</v>
      </c>
      <c r="J34" s="35">
        <f t="shared" si="7"/>
        <v>-39.446125548400232</v>
      </c>
      <c r="K34" s="16">
        <f t="shared" si="7"/>
        <v>-62.215491400850169</v>
      </c>
      <c r="L34" s="16">
        <f t="shared" si="7"/>
        <v>367.86905946894967</v>
      </c>
      <c r="M34" s="16">
        <f t="shared" si="7"/>
        <v>652.89095036091021</v>
      </c>
      <c r="N34" s="35">
        <f t="shared" si="7"/>
        <v>-322.9821553976999</v>
      </c>
      <c r="O34" s="16">
        <f t="shared" si="7"/>
        <v>175.72940015355971</v>
      </c>
      <c r="P34" s="16">
        <f t="shared" si="7"/>
        <v>718.79629840307098</v>
      </c>
      <c r="Q34" s="16">
        <f t="shared" si="7"/>
        <v>1169.29085306657</v>
      </c>
      <c r="R34" s="35">
        <f t="shared" si="7"/>
        <v>-334.69541530409879</v>
      </c>
      <c r="S34" s="16">
        <f t="shared" si="7"/>
        <v>-691.94106316552961</v>
      </c>
      <c r="T34" s="16">
        <f t="shared" si="7"/>
        <v>-797.65631995653985</v>
      </c>
      <c r="U34" s="16">
        <f t="shared" si="7"/>
        <v>-648.90836143409979</v>
      </c>
      <c r="V34" s="35">
        <f>месяц!BJ34</f>
        <v>-1961.0096305028019</v>
      </c>
      <c r="W34" s="36">
        <f>месяц!BM34</f>
        <v>-638.65989205200958</v>
      </c>
      <c r="X34" s="36">
        <f>месяц!BP34</f>
        <v>-1429.1999464897899</v>
      </c>
      <c r="Y34" s="36">
        <f>месяц!BS34</f>
        <v>-1509.470025693081</v>
      </c>
      <c r="Z34" s="35">
        <f>месяц!BV34</f>
        <v>-2956.4061486694991</v>
      </c>
      <c r="AA34" s="36">
        <v>-273.40465161993006</v>
      </c>
      <c r="AB34" s="36">
        <v>-421.81140928909008</v>
      </c>
      <c r="AC34" s="56">
        <v>-219.76391768450048</v>
      </c>
      <c r="AD34" s="35">
        <v>-1331.3882394764878</v>
      </c>
      <c r="AE34" s="56">
        <v>345.52580856352961</v>
      </c>
      <c r="AF34" s="56">
        <v>875.40425779213911</v>
      </c>
      <c r="AG34" s="56">
        <v>2615.9417267157987</v>
      </c>
      <c r="AH34" s="35">
        <v>2741.3663215641973</v>
      </c>
      <c r="AI34" s="56">
        <v>665.94792189061036</v>
      </c>
      <c r="AJ34" s="56">
        <v>1695.7449274300379</v>
      </c>
      <c r="AK34" s="56">
        <v>3086.4722616571435</v>
      </c>
      <c r="AL34" s="35">
        <f>AL4-AL18</f>
        <v>1974.2793256320001</v>
      </c>
      <c r="AM34" s="56">
        <v>113.38085231416972</v>
      </c>
      <c r="AN34" s="56">
        <v>-823.14464503601084</v>
      </c>
      <c r="AO34" s="56">
        <v>-1656.8443676818006</v>
      </c>
      <c r="AP34" s="35">
        <v>-4102.4645288862012</v>
      </c>
      <c r="AQ34" s="56">
        <v>286.64936849008973</v>
      </c>
      <c r="AR34" s="56">
        <v>774.66197615219789</v>
      </c>
      <c r="AS34" s="56">
        <v>1624.9831365465961</v>
      </c>
      <c r="AT34" s="35">
        <f t="shared" ref="AT34" si="8">AT4-AT18</f>
        <v>514.75846590023139</v>
      </c>
    </row>
    <row r="35" spans="1:46" s="48" customFormat="1">
      <c r="A35" s="9" t="s">
        <v>98</v>
      </c>
      <c r="B35" s="19" t="s">
        <v>26</v>
      </c>
      <c r="C35" s="20">
        <f t="shared" ref="C35:U35" si="9">C6-C18</f>
        <v>-956.09714593236049</v>
      </c>
      <c r="D35" s="20">
        <f t="shared" si="9"/>
        <v>-1836.8822863588698</v>
      </c>
      <c r="E35" s="20">
        <f t="shared" si="9"/>
        <v>-2859.0161342172205</v>
      </c>
      <c r="F35" s="40">
        <f t="shared" si="9"/>
        <v>-5199.7342463121713</v>
      </c>
      <c r="G35" s="20">
        <f t="shared" si="9"/>
        <v>-1615.0244161623298</v>
      </c>
      <c r="H35" s="20">
        <f t="shared" si="9"/>
        <v>-2955.3900177402502</v>
      </c>
      <c r="I35" s="20">
        <f t="shared" si="9"/>
        <v>-4068.4922738231398</v>
      </c>
      <c r="J35" s="40">
        <f t="shared" si="9"/>
        <v>-6492.6303591303304</v>
      </c>
      <c r="K35" s="20">
        <f t="shared" si="9"/>
        <v>-1565.8844041759003</v>
      </c>
      <c r="L35" s="20">
        <f t="shared" si="9"/>
        <v>-2731.2404664711603</v>
      </c>
      <c r="M35" s="20">
        <f t="shared" si="9"/>
        <v>-4121.2756588839802</v>
      </c>
      <c r="N35" s="40">
        <f t="shared" si="9"/>
        <v>-6857.0179597287897</v>
      </c>
      <c r="O35" s="20">
        <f t="shared" si="9"/>
        <v>-1650.9438542414305</v>
      </c>
      <c r="P35" s="20">
        <f t="shared" si="9"/>
        <v>-2984.6422837375089</v>
      </c>
      <c r="Q35" s="20">
        <f t="shared" si="9"/>
        <v>-4325.4430869695489</v>
      </c>
      <c r="R35" s="40">
        <f t="shared" si="9"/>
        <v>-7768.501242912298</v>
      </c>
      <c r="S35" s="20">
        <f t="shared" si="9"/>
        <v>-2237.4976227762795</v>
      </c>
      <c r="T35" s="20">
        <f t="shared" si="9"/>
        <v>-3773.6735569238099</v>
      </c>
      <c r="U35" s="20">
        <f t="shared" si="9"/>
        <v>-5160.4815377963896</v>
      </c>
      <c r="V35" s="40">
        <f>месяц!BJ35</f>
        <v>-7823.6607506656719</v>
      </c>
      <c r="W35" s="20">
        <f>месяц!BM35</f>
        <v>-1630.8410099984496</v>
      </c>
      <c r="X35" s="20">
        <f>месяц!BP35</f>
        <v>-3537.4372678792097</v>
      </c>
      <c r="Y35" s="20">
        <f>месяц!BS35</f>
        <v>-4928.880344911091</v>
      </c>
      <c r="Z35" s="40">
        <f>месяц!BV35</f>
        <v>-7800.4346862795683</v>
      </c>
      <c r="AA35" s="20">
        <v>-1791.2698604073098</v>
      </c>
      <c r="AB35" s="20">
        <v>-3726.3773092890897</v>
      </c>
      <c r="AC35" s="58">
        <v>-4465.9639176845003</v>
      </c>
      <c r="AD35" s="40">
        <v>-7303.2899404668278</v>
      </c>
      <c r="AE35" s="58">
        <v>-1514.1269773833001</v>
      </c>
      <c r="AF35" s="58">
        <v>-3059.640637306361</v>
      </c>
      <c r="AG35" s="58">
        <v>-3686.1409174745113</v>
      </c>
      <c r="AH35" s="40">
        <v>-6276.408166250083</v>
      </c>
      <c r="AI35" s="58">
        <v>-1327.4524279625994</v>
      </c>
      <c r="AJ35" s="58">
        <v>-2426.1565322363122</v>
      </c>
      <c r="AK35" s="58">
        <v>-2921.5606435443078</v>
      </c>
      <c r="AL35" s="40">
        <f>AL6-AL18</f>
        <v>-5949.9715024862489</v>
      </c>
      <c r="AM35" s="58">
        <v>-1674.5507436911703</v>
      </c>
      <c r="AN35" s="58">
        <v>-3484.1914063495806</v>
      </c>
      <c r="AO35" s="58">
        <v>-5510.8582887290813</v>
      </c>
      <c r="AP35" s="40">
        <v>-9337.7095443243015</v>
      </c>
      <c r="AQ35" s="58">
        <v>-1331.3506315099103</v>
      </c>
      <c r="AR35" s="58">
        <v>-3001.3380238478021</v>
      </c>
      <c r="AS35" s="58">
        <v>-4559.7850787290845</v>
      </c>
      <c r="AT35" s="40">
        <f>AT6-AT18</f>
        <v>-8541.7482531145797</v>
      </c>
    </row>
    <row r="36" spans="1:46">
      <c r="A36" s="30"/>
      <c r="B36" s="14" t="s">
        <v>72</v>
      </c>
      <c r="C36" s="18"/>
      <c r="D36" s="18"/>
      <c r="E36" s="18"/>
      <c r="F36" s="38"/>
      <c r="G36" s="18"/>
      <c r="H36" s="18"/>
      <c r="I36" s="18"/>
      <c r="J36" s="38"/>
      <c r="K36" s="18"/>
      <c r="L36" s="18"/>
      <c r="M36" s="18"/>
      <c r="N36" s="38"/>
      <c r="O36" s="18"/>
      <c r="P36" s="18"/>
      <c r="Q36" s="18"/>
      <c r="R36" s="38"/>
      <c r="S36" s="18"/>
      <c r="T36" s="18"/>
      <c r="U36" s="18"/>
      <c r="V36" s="38"/>
      <c r="W36" s="36"/>
      <c r="X36" s="36"/>
      <c r="Y36" s="36"/>
      <c r="Z36" s="38"/>
      <c r="AA36" s="36"/>
      <c r="AB36" s="36"/>
      <c r="AC36" s="58"/>
      <c r="AD36" s="38"/>
      <c r="AE36" s="45"/>
      <c r="AF36" s="45"/>
      <c r="AG36" s="45"/>
      <c r="AH36" s="38"/>
      <c r="AI36" s="45"/>
      <c r="AJ36" s="45"/>
      <c r="AK36" s="45"/>
      <c r="AL36" s="38"/>
      <c r="AM36" s="45"/>
      <c r="AN36" s="45"/>
      <c r="AO36" s="45"/>
      <c r="AP36" s="38"/>
      <c r="AQ36" s="45"/>
      <c r="AR36" s="45"/>
      <c r="AS36" s="45"/>
      <c r="AT36" s="38"/>
    </row>
    <row r="37" spans="1:46" ht="29.25">
      <c r="A37" s="8">
        <v>4</v>
      </c>
      <c r="B37" s="17" t="s">
        <v>42</v>
      </c>
      <c r="C37" s="18">
        <f t="shared" ref="C37:U37" si="10">-C34</f>
        <v>-178.03904985500958</v>
      </c>
      <c r="D37" s="18">
        <f t="shared" si="10"/>
        <v>-703.50298644396025</v>
      </c>
      <c r="E37" s="18">
        <f t="shared" si="10"/>
        <v>-1130.8994506656391</v>
      </c>
      <c r="F37" s="38">
        <f t="shared" si="10"/>
        <v>-442.03520432039841</v>
      </c>
      <c r="G37" s="18">
        <f t="shared" si="10"/>
        <v>70.169061515809972</v>
      </c>
      <c r="H37" s="18">
        <f t="shared" si="10"/>
        <v>-270.71950390426991</v>
      </c>
      <c r="I37" s="18">
        <f t="shared" si="10"/>
        <v>-671.15913641617044</v>
      </c>
      <c r="J37" s="38">
        <f t="shared" si="10"/>
        <v>39.446125548400232</v>
      </c>
      <c r="K37" s="18">
        <f t="shared" si="10"/>
        <v>62.215491400850169</v>
      </c>
      <c r="L37" s="18">
        <f t="shared" si="10"/>
        <v>-367.86905946894967</v>
      </c>
      <c r="M37" s="18">
        <f t="shared" si="10"/>
        <v>-652.89095036091021</v>
      </c>
      <c r="N37" s="38">
        <f t="shared" si="10"/>
        <v>322.9821553976999</v>
      </c>
      <c r="O37" s="18">
        <f t="shared" si="10"/>
        <v>-175.72940015355971</v>
      </c>
      <c r="P37" s="18">
        <f t="shared" si="10"/>
        <v>-718.79629840307098</v>
      </c>
      <c r="Q37" s="18">
        <f t="shared" si="10"/>
        <v>-1169.29085306657</v>
      </c>
      <c r="R37" s="38">
        <f t="shared" si="10"/>
        <v>334.69541530409879</v>
      </c>
      <c r="S37" s="18">
        <f t="shared" si="10"/>
        <v>691.94106316552961</v>
      </c>
      <c r="T37" s="18">
        <f t="shared" si="10"/>
        <v>797.65631995653985</v>
      </c>
      <c r="U37" s="18">
        <f t="shared" si="10"/>
        <v>648.90836143409979</v>
      </c>
      <c r="V37" s="38">
        <f>месяц!BJ37</f>
        <v>1961.0096305028019</v>
      </c>
      <c r="W37" s="18">
        <f>месяц!BM37</f>
        <v>638.65989205200958</v>
      </c>
      <c r="X37" s="18">
        <f>месяц!BP37</f>
        <v>1429.1999464897899</v>
      </c>
      <c r="Y37" s="18">
        <f>месяц!BS37</f>
        <v>1509.470025693081</v>
      </c>
      <c r="Z37" s="38">
        <f>месяц!BV37</f>
        <v>2956.4061486694991</v>
      </c>
      <c r="AA37" s="18">
        <v>273.40465161993006</v>
      </c>
      <c r="AB37" s="18">
        <v>421.81140928909008</v>
      </c>
      <c r="AC37" s="57">
        <v>219.76391768450048</v>
      </c>
      <c r="AD37" s="38">
        <v>1331.3882394764878</v>
      </c>
      <c r="AE37" s="57">
        <v>-345.52580856352961</v>
      </c>
      <c r="AF37" s="57">
        <v>-875.40425779213911</v>
      </c>
      <c r="AG37" s="57">
        <v>-2615.9417267157987</v>
      </c>
      <c r="AH37" s="38">
        <v>-2741.3663215641973</v>
      </c>
      <c r="AI37" s="57">
        <v>-665.94792189061036</v>
      </c>
      <c r="AJ37" s="57">
        <v>-1695.7449274300379</v>
      </c>
      <c r="AK37" s="57">
        <v>-3086.4722616571435</v>
      </c>
      <c r="AL37" s="38">
        <f>-AL34</f>
        <v>-1974.2793256320001</v>
      </c>
      <c r="AM37" s="57">
        <v>-113.38085231416972</v>
      </c>
      <c r="AN37" s="57">
        <v>823.14464503601084</v>
      </c>
      <c r="AO37" s="57">
        <v>1656.8443676818006</v>
      </c>
      <c r="AP37" s="38">
        <v>4102.4645288862012</v>
      </c>
      <c r="AQ37" s="57">
        <v>-286.64936849008973</v>
      </c>
      <c r="AR37" s="57">
        <v>-774.66197615219789</v>
      </c>
      <c r="AS37" s="57">
        <v>-1624.9831365465961</v>
      </c>
      <c r="AT37" s="38">
        <f t="shared" ref="AT37" si="11">-AT34</f>
        <v>-514.75846590023139</v>
      </c>
    </row>
    <row r="38" spans="1:46">
      <c r="A38" s="9" t="s">
        <v>99</v>
      </c>
      <c r="B38" s="19" t="s">
        <v>27</v>
      </c>
      <c r="C38" s="20">
        <f>C39+C48</f>
        <v>-157.17247644654987</v>
      </c>
      <c r="D38" s="20">
        <f t="shared" ref="D38:T38" si="12">D39+D48</f>
        <v>-648.80480834366949</v>
      </c>
      <c r="E38" s="20">
        <f t="shared" si="12"/>
        <v>-1054.2278603112902</v>
      </c>
      <c r="F38" s="40">
        <f t="shared" si="12"/>
        <v>-336.87582384849998</v>
      </c>
      <c r="G38" s="20">
        <f t="shared" si="12"/>
        <v>166.14869444549998</v>
      </c>
      <c r="H38" s="20">
        <f t="shared" si="12"/>
        <v>-373.60053795137014</v>
      </c>
      <c r="I38" s="20">
        <f t="shared" si="12"/>
        <v>-748.17793831037</v>
      </c>
      <c r="J38" s="40">
        <f t="shared" si="12"/>
        <v>21.383379564249992</v>
      </c>
      <c r="K38" s="20">
        <f t="shared" si="12"/>
        <v>85.868786868429993</v>
      </c>
      <c r="L38" s="20">
        <f t="shared" si="12"/>
        <v>-330.64608138769006</v>
      </c>
      <c r="M38" s="20">
        <f t="shared" si="12"/>
        <v>-803.91949516032003</v>
      </c>
      <c r="N38" s="40">
        <f t="shared" si="12"/>
        <v>270.24645349269997</v>
      </c>
      <c r="O38" s="20">
        <f t="shared" si="12"/>
        <v>-157.11064828087001</v>
      </c>
      <c r="P38" s="20">
        <f t="shared" si="12"/>
        <v>-698.1404495694901</v>
      </c>
      <c r="Q38" s="20">
        <f t="shared" si="12"/>
        <v>-1056.5324944659199</v>
      </c>
      <c r="R38" s="40">
        <f t="shared" si="12"/>
        <v>481.35931912657998</v>
      </c>
      <c r="S38" s="20">
        <f t="shared" si="12"/>
        <v>745.73468661439006</v>
      </c>
      <c r="T38" s="20">
        <f t="shared" si="12"/>
        <v>974.89773423347003</v>
      </c>
      <c r="U38" s="20">
        <f>U39+U48</f>
        <v>915.43215464466994</v>
      </c>
      <c r="V38" s="40">
        <f>месяц!BJ38</f>
        <v>2256.9973878203</v>
      </c>
      <c r="W38" s="20">
        <f>месяц!BM38</f>
        <v>689.04245540119996</v>
      </c>
      <c r="X38" s="20">
        <f>месяц!BP38</f>
        <v>1336.9673371037302</v>
      </c>
      <c r="Y38" s="20">
        <f>месяц!BS38</f>
        <v>1380.5148436007098</v>
      </c>
      <c r="Z38" s="40">
        <f>месяц!BV38</f>
        <v>2913.6078498480501</v>
      </c>
      <c r="AA38" s="20">
        <v>314.87407061993008</v>
      </c>
      <c r="AB38" s="20">
        <v>403.59110928909013</v>
      </c>
      <c r="AC38" s="58">
        <v>260.75208385535007</v>
      </c>
      <c r="AD38" s="40">
        <v>1457.7337492688901</v>
      </c>
      <c r="AE38" s="58">
        <v>-403.93228754903964</v>
      </c>
      <c r="AF38" s="58">
        <v>-921.66675779213904</v>
      </c>
      <c r="AG38" s="58">
        <v>-2498.2417267157989</v>
      </c>
      <c r="AH38" s="40">
        <v>-2530.9226164844704</v>
      </c>
      <c r="AI38" s="58">
        <v>-665.20152199999984</v>
      </c>
      <c r="AJ38" s="58">
        <v>-1952.71988883375</v>
      </c>
      <c r="AK38" s="58">
        <v>-3470.9839716911697</v>
      </c>
      <c r="AL38" s="38">
        <f>AL39+AL48</f>
        <v>-2263.6139022532302</v>
      </c>
      <c r="AM38" s="58">
        <v>-68.232490737990247</v>
      </c>
      <c r="AN38" s="58">
        <v>1132.96135415956</v>
      </c>
      <c r="AO38" s="58">
        <v>2048.0792864494806</v>
      </c>
      <c r="AP38" s="38">
        <v>4403.2420735228197</v>
      </c>
      <c r="AQ38" s="58">
        <v>-238.88129114067999</v>
      </c>
      <c r="AR38" s="58">
        <v>-795.22528814166992</v>
      </c>
      <c r="AS38" s="58">
        <v>-1609.1127566813298</v>
      </c>
      <c r="AT38" s="38">
        <f>AT39+AT48</f>
        <v>-475.32207713406888</v>
      </c>
    </row>
    <row r="39" spans="1:46" ht="30">
      <c r="A39" s="28" t="s">
        <v>100</v>
      </c>
      <c r="B39" s="26" t="s">
        <v>28</v>
      </c>
      <c r="C39" s="25">
        <v>496.32823328659998</v>
      </c>
      <c r="D39" s="25">
        <v>809.65372407373002</v>
      </c>
      <c r="E39" s="25">
        <v>1265.07310560987</v>
      </c>
      <c r="F39" s="49">
        <f>год!H44</f>
        <v>1302.8253105383899</v>
      </c>
      <c r="G39" s="25">
        <v>230.52247418944</v>
      </c>
      <c r="H39" s="25">
        <v>745.58841331073995</v>
      </c>
      <c r="I39" s="25">
        <v>627.76654483334994</v>
      </c>
      <c r="J39" s="49">
        <f>год!I44</f>
        <v>420.67986979273996</v>
      </c>
      <c r="K39" s="25">
        <v>255.10602023413</v>
      </c>
      <c r="L39" s="25">
        <v>667.97127493698997</v>
      </c>
      <c r="M39" s="25">
        <v>838.56970574473996</v>
      </c>
      <c r="N39" s="49">
        <f>год!J44</f>
        <v>831.84265666087003</v>
      </c>
      <c r="O39" s="25">
        <v>863.2114059940601</v>
      </c>
      <c r="P39" s="25">
        <v>572.49578556755</v>
      </c>
      <c r="Q39" s="25">
        <v>1173.2363184886101</v>
      </c>
      <c r="R39" s="49">
        <f>год!K44</f>
        <v>4076.2804474293798</v>
      </c>
      <c r="S39" s="25">
        <v>562.05042632658001</v>
      </c>
      <c r="T39" s="25">
        <v>150.20818320684</v>
      </c>
      <c r="U39" s="25">
        <v>1443.85976930063</v>
      </c>
      <c r="V39" s="49">
        <f>месяц!BJ39</f>
        <v>1242.4092697864901</v>
      </c>
      <c r="W39" s="25">
        <f>месяц!BM39</f>
        <v>240.45357677837001</v>
      </c>
      <c r="X39" s="25">
        <f>месяц!BP39</f>
        <v>131.28295497943</v>
      </c>
      <c r="Y39" s="25">
        <f>месяц!BS39</f>
        <v>-91.62756218973</v>
      </c>
      <c r="Z39" s="49">
        <f>месяц!BV39</f>
        <v>-683.70723765160994</v>
      </c>
      <c r="AA39" s="25">
        <v>2111.4004706404899</v>
      </c>
      <c r="AB39" s="25">
        <v>1860.78136983337</v>
      </c>
      <c r="AC39" s="58">
        <v>1985.77111311626</v>
      </c>
      <c r="AD39" s="49">
        <v>2091.29095932583</v>
      </c>
      <c r="AE39" s="50">
        <v>526.96053685917002</v>
      </c>
      <c r="AF39" s="50">
        <v>901.32485232434999</v>
      </c>
      <c r="AG39" s="50">
        <v>761.06523646964001</v>
      </c>
      <c r="AH39" s="49">
        <v>1471.24182712023</v>
      </c>
      <c r="AI39" s="50">
        <v>257.4539100998802</v>
      </c>
      <c r="AJ39" s="50">
        <v>492.38824901771994</v>
      </c>
      <c r="AK39" s="50">
        <v>415.85892581546005</v>
      </c>
      <c r="AL39" s="49">
        <v>918.52238347572995</v>
      </c>
      <c r="AM39" s="50">
        <v>2433.4137121755098</v>
      </c>
      <c r="AN39" s="50">
        <v>-301.97957515515003</v>
      </c>
      <c r="AO39" s="50">
        <v>2235.7312469084704</v>
      </c>
      <c r="AP39" s="49">
        <v>4529.7969612142897</v>
      </c>
      <c r="AQ39" s="50">
        <v>538.72267674259001</v>
      </c>
      <c r="AR39" s="50">
        <v>749.44638595509002</v>
      </c>
      <c r="AS39" s="50">
        <v>1009.78658916834</v>
      </c>
      <c r="AT39" s="49">
        <v>1286.1583199534596</v>
      </c>
    </row>
    <row r="40" spans="1:46">
      <c r="A40" s="10" t="s">
        <v>101</v>
      </c>
      <c r="B40" s="23" t="s">
        <v>118</v>
      </c>
      <c r="C40" s="22">
        <f>C41+C42</f>
        <v>284.51919011561</v>
      </c>
      <c r="D40" s="22">
        <f t="shared" ref="D40:U40" si="13">D41+D42</f>
        <v>660.16292284611995</v>
      </c>
      <c r="E40" s="22">
        <f t="shared" si="13"/>
        <v>779.85699031873992</v>
      </c>
      <c r="F40" s="41">
        <f t="shared" si="13"/>
        <v>1079.67144197682</v>
      </c>
      <c r="G40" s="22">
        <f t="shared" si="13"/>
        <v>113.99286201512</v>
      </c>
      <c r="H40" s="22">
        <f t="shared" si="13"/>
        <v>245.24238907634998</v>
      </c>
      <c r="I40" s="22">
        <f t="shared" si="13"/>
        <v>277.70952152809002</v>
      </c>
      <c r="J40" s="41">
        <f t="shared" si="13"/>
        <v>511.43351702666001</v>
      </c>
      <c r="K40" s="22">
        <f t="shared" si="13"/>
        <v>-179.40715188286998</v>
      </c>
      <c r="L40" s="22">
        <f t="shared" si="13"/>
        <v>-6.7747348001199725</v>
      </c>
      <c r="M40" s="22">
        <f t="shared" si="13"/>
        <v>110.49993314131001</v>
      </c>
      <c r="N40" s="41">
        <f t="shared" si="13"/>
        <v>358.37201912692001</v>
      </c>
      <c r="O40" s="22">
        <f t="shared" si="13"/>
        <v>-3.3553397623199999</v>
      </c>
      <c r="P40" s="22">
        <f t="shared" si="13"/>
        <v>55.321386711070005</v>
      </c>
      <c r="Q40" s="22">
        <f t="shared" si="13"/>
        <v>51.664990701179988</v>
      </c>
      <c r="R40" s="41">
        <f t="shared" si="13"/>
        <v>1025.2723432734999</v>
      </c>
      <c r="S40" s="22">
        <f t="shared" si="13"/>
        <v>-100.24772616492001</v>
      </c>
      <c r="T40" s="22">
        <f t="shared" si="13"/>
        <v>-54.658932773739991</v>
      </c>
      <c r="U40" s="22">
        <f t="shared" si="13"/>
        <v>-152.66255973946988</v>
      </c>
      <c r="V40" s="41">
        <f>месяц!BJ40</f>
        <v>15.272069245740113</v>
      </c>
      <c r="W40" s="22">
        <f>месяц!BM40</f>
        <v>89.447653040900008</v>
      </c>
      <c r="X40" s="22">
        <f>месяц!BP40</f>
        <v>244.45652546018005</v>
      </c>
      <c r="Y40" s="22">
        <f>месяц!BS40</f>
        <v>266.02424070812003</v>
      </c>
      <c r="Z40" s="41">
        <f>месяц!BV40</f>
        <v>492.42100116293011</v>
      </c>
      <c r="AA40" s="22">
        <v>357.65369999999996</v>
      </c>
      <c r="AB40" s="22">
        <v>655.81279999999992</v>
      </c>
      <c r="AC40" s="53">
        <v>944.74485908992995</v>
      </c>
      <c r="AD40" s="41">
        <v>1123.4789992945798</v>
      </c>
      <c r="AE40" s="42">
        <v>10.900000000000034</v>
      </c>
      <c r="AF40" s="42">
        <v>228.56090000000006</v>
      </c>
      <c r="AG40" s="42">
        <v>372.1</v>
      </c>
      <c r="AH40" s="41">
        <v>507.53588230647006</v>
      </c>
      <c r="AI40" s="42">
        <v>309.19561675386001</v>
      </c>
      <c r="AJ40" s="42">
        <v>945.77816718115014</v>
      </c>
      <c r="AK40" s="42">
        <v>1247.3618999999999</v>
      </c>
      <c r="AL40" s="41">
        <f t="shared" ref="AL40" si="14">AL41+AL42</f>
        <v>1377.5565336825098</v>
      </c>
      <c r="AM40" s="42">
        <v>226.78315077882002</v>
      </c>
      <c r="AN40" s="42">
        <v>1096.1434999999999</v>
      </c>
      <c r="AO40" s="42">
        <v>2305.04981882845</v>
      </c>
      <c r="AP40" s="41">
        <v>4600.5920112144104</v>
      </c>
      <c r="AQ40" s="42">
        <v>624.39772910017996</v>
      </c>
      <c r="AR40" s="42">
        <v>1273.9644159857799</v>
      </c>
      <c r="AS40" s="42">
        <v>1748.9474734218202</v>
      </c>
      <c r="AT40" s="41">
        <v>1538.0857006565498</v>
      </c>
    </row>
    <row r="41" spans="1:46">
      <c r="A41" s="10" t="s">
        <v>102</v>
      </c>
      <c r="B41" s="21" t="s">
        <v>30</v>
      </c>
      <c r="C41" s="22">
        <v>340.81365295755</v>
      </c>
      <c r="D41" s="22">
        <v>830.51879504663998</v>
      </c>
      <c r="E41" s="22">
        <v>1050.2443584648199</v>
      </c>
      <c r="F41" s="41">
        <f>год!H46</f>
        <v>1378.7520132065099</v>
      </c>
      <c r="G41" s="22">
        <v>174.22323159731999</v>
      </c>
      <c r="H41" s="22">
        <v>305.47275865854999</v>
      </c>
      <c r="I41" s="22">
        <v>591.09565682715004</v>
      </c>
      <c r="J41" s="41">
        <f>год!I46</f>
        <v>911.87429515109</v>
      </c>
      <c r="K41" s="22">
        <v>188.89227211713001</v>
      </c>
      <c r="L41" s="22">
        <v>361.52468919988002</v>
      </c>
      <c r="M41" s="22">
        <v>527.20733955552998</v>
      </c>
      <c r="N41" s="41">
        <f>год!J46</f>
        <v>821.68423512149002</v>
      </c>
      <c r="O41" s="22">
        <v>135.50613223767999</v>
      </c>
      <c r="P41" s="22">
        <v>194.18285871107</v>
      </c>
      <c r="Q41" s="22">
        <v>235.52646270117998</v>
      </c>
      <c r="R41" s="41">
        <f>год!K46</f>
        <v>1348.9335068734999</v>
      </c>
      <c r="S41" s="22">
        <v>92.254794467560004</v>
      </c>
      <c r="T41" s="22">
        <v>355.04040006609</v>
      </c>
      <c r="U41" s="22">
        <v>663.26936371772001</v>
      </c>
      <c r="V41" s="41">
        <f>месяц!BJ41</f>
        <v>836.02388930293</v>
      </c>
      <c r="W41" s="22">
        <f>месяц!BM41</f>
        <v>239.04152808079002</v>
      </c>
      <c r="X41" s="22">
        <f>месяц!BP41</f>
        <v>498.44797262602003</v>
      </c>
      <c r="Y41" s="22">
        <f>месяц!BS41</f>
        <v>788.93172232698998</v>
      </c>
      <c r="Z41" s="41">
        <f>месяц!BV41</f>
        <v>1054.9138681818001</v>
      </c>
      <c r="AA41" s="22">
        <v>392.20709999999997</v>
      </c>
      <c r="AB41" s="22">
        <v>988.04489999999987</v>
      </c>
      <c r="AC41" s="53">
        <v>1380.47509384094</v>
      </c>
      <c r="AD41" s="41">
        <v>1756.4304139109499</v>
      </c>
      <c r="AE41" s="42">
        <v>472.3</v>
      </c>
      <c r="AF41" s="42">
        <v>690.31460000000004</v>
      </c>
      <c r="AG41" s="42">
        <v>893</v>
      </c>
      <c r="AH41" s="41">
        <v>1036.5750244056101</v>
      </c>
      <c r="AI41" s="42">
        <v>490.49794350165001</v>
      </c>
      <c r="AJ41" s="42">
        <v>1359.1918471961201</v>
      </c>
      <c r="AK41" s="42">
        <v>1661.0418999999999</v>
      </c>
      <c r="AL41" s="41">
        <v>2082.7448680626799</v>
      </c>
      <c r="AM41" s="42">
        <v>502.82637661963003</v>
      </c>
      <c r="AN41" s="42">
        <v>1612.60425135842</v>
      </c>
      <c r="AO41" s="42">
        <v>2832.5788045127701</v>
      </c>
      <c r="AP41" s="41">
        <v>5176.3521973076504</v>
      </c>
      <c r="AQ41" s="42">
        <v>739.44001782382998</v>
      </c>
      <c r="AR41" s="42">
        <v>1535.99804484884</v>
      </c>
      <c r="AS41" s="42">
        <v>2287.9437267169301</v>
      </c>
      <c r="AT41" s="41">
        <v>2519.3934160625295</v>
      </c>
    </row>
    <row r="42" spans="1:46">
      <c r="A42" s="10" t="s">
        <v>103</v>
      </c>
      <c r="B42" s="21" t="s">
        <v>31</v>
      </c>
      <c r="C42" s="22">
        <v>-56.294462841940003</v>
      </c>
      <c r="D42" s="22">
        <v>-170.35587220052</v>
      </c>
      <c r="E42" s="22">
        <v>-270.38736814608001</v>
      </c>
      <c r="F42" s="41">
        <f>год!H47</f>
        <v>-299.08057122969001</v>
      </c>
      <c r="G42" s="22">
        <v>-60.230369582199998</v>
      </c>
      <c r="H42" s="22">
        <v>-60.230369582199998</v>
      </c>
      <c r="I42" s="22">
        <v>-313.38613529906002</v>
      </c>
      <c r="J42" s="41">
        <f>год!I47</f>
        <v>-400.44077812442998</v>
      </c>
      <c r="K42" s="22">
        <v>-368.29942399999999</v>
      </c>
      <c r="L42" s="22">
        <v>-368.29942399999999</v>
      </c>
      <c r="M42" s="22">
        <v>-416.70740641421997</v>
      </c>
      <c r="N42" s="41">
        <f>год!J47</f>
        <v>-463.31221599457001</v>
      </c>
      <c r="O42" s="22">
        <v>-138.86147199999999</v>
      </c>
      <c r="P42" s="22">
        <v>-138.86147199999999</v>
      </c>
      <c r="Q42" s="22">
        <v>-183.86147199999999</v>
      </c>
      <c r="R42" s="41">
        <f>год!K47</f>
        <v>-323.66116360000001</v>
      </c>
      <c r="S42" s="22">
        <v>-192.50252063248001</v>
      </c>
      <c r="T42" s="22">
        <v>-409.69933283982999</v>
      </c>
      <c r="U42" s="22">
        <v>-815.9319234571899</v>
      </c>
      <c r="V42" s="41">
        <f>месяц!BJ42</f>
        <v>-820.75182005718989</v>
      </c>
      <c r="W42" s="22">
        <f>месяц!BM42</f>
        <v>-149.59387503989001</v>
      </c>
      <c r="X42" s="22">
        <f>месяц!BP42</f>
        <v>-253.99144716583999</v>
      </c>
      <c r="Y42" s="22">
        <f>месяц!BS42</f>
        <v>-522.90748161886995</v>
      </c>
      <c r="Z42" s="41">
        <f>месяц!BV42</f>
        <v>-562.49286701887002</v>
      </c>
      <c r="AA42" s="22">
        <v>-34.553400000000003</v>
      </c>
      <c r="AB42" s="22">
        <v>-332.2321</v>
      </c>
      <c r="AC42" s="53">
        <v>-435.73023475101002</v>
      </c>
      <c r="AD42" s="41">
        <v>-632.95141461637002</v>
      </c>
      <c r="AE42" s="42">
        <v>-461.4</v>
      </c>
      <c r="AF42" s="42">
        <v>-461.75369999999998</v>
      </c>
      <c r="AG42" s="42">
        <v>-520.9</v>
      </c>
      <c r="AH42" s="41">
        <v>-529.03914209914001</v>
      </c>
      <c r="AI42" s="42">
        <v>-181.30232674779</v>
      </c>
      <c r="AJ42" s="42">
        <v>-413.41368001497</v>
      </c>
      <c r="AK42" s="42">
        <v>-413.68</v>
      </c>
      <c r="AL42" s="41">
        <v>-705.18833438017009</v>
      </c>
      <c r="AM42" s="42">
        <v>-276.04322584081001</v>
      </c>
      <c r="AN42" s="42">
        <v>-516.46070868455001</v>
      </c>
      <c r="AO42" s="42">
        <v>-527.52898568431999</v>
      </c>
      <c r="AP42" s="41">
        <v>-575.76018609324001</v>
      </c>
      <c r="AQ42" s="42">
        <v>-115.04228872364999</v>
      </c>
      <c r="AR42" s="42">
        <v>-262.03362886306002</v>
      </c>
      <c r="AS42" s="42">
        <v>-538.99625329511002</v>
      </c>
      <c r="AT42" s="41">
        <v>-981.30771540597993</v>
      </c>
    </row>
    <row r="43" spans="1:46">
      <c r="A43" s="10" t="s">
        <v>104</v>
      </c>
      <c r="B43" s="23" t="s">
        <v>32</v>
      </c>
      <c r="C43" s="22">
        <f>C44+C45</f>
        <v>-38.386143970790002</v>
      </c>
      <c r="D43" s="22">
        <f t="shared" ref="D43:U43" si="15">D44+D45</f>
        <v>-74.170759027619994</v>
      </c>
      <c r="E43" s="22">
        <f t="shared" si="15"/>
        <v>-94.327121150449997</v>
      </c>
      <c r="F43" s="41">
        <f t="shared" si="15"/>
        <v>-75.045167082779997</v>
      </c>
      <c r="G43" s="22">
        <f t="shared" si="15"/>
        <v>1.7992675387099997</v>
      </c>
      <c r="H43" s="22">
        <f t="shared" si="15"/>
        <v>-2.5139599310500031</v>
      </c>
      <c r="I43" s="22">
        <f t="shared" si="15"/>
        <v>-1.7976730492799931</v>
      </c>
      <c r="J43" s="41">
        <f t="shared" si="15"/>
        <v>-2.3237589058399948</v>
      </c>
      <c r="K43" s="22">
        <f t="shared" si="15"/>
        <v>12.818629590690001</v>
      </c>
      <c r="L43" s="22">
        <f t="shared" si="15"/>
        <v>-12.33573412602</v>
      </c>
      <c r="M43" s="22">
        <f t="shared" si="15"/>
        <v>-26.901290193560001</v>
      </c>
      <c r="N43" s="41">
        <f t="shared" si="15"/>
        <v>-40.251110890810025</v>
      </c>
      <c r="O43" s="22">
        <f t="shared" si="15"/>
        <v>16.21339062637</v>
      </c>
      <c r="P43" s="22">
        <f t="shared" si="15"/>
        <v>-3.0625951349599987</v>
      </c>
      <c r="Q43" s="22">
        <f t="shared" si="15"/>
        <v>-8.3186120237899992</v>
      </c>
      <c r="R43" s="41">
        <f t="shared" si="15"/>
        <v>-164.98864581569001</v>
      </c>
      <c r="S43" s="22">
        <f t="shared" si="15"/>
        <v>-13.621418574710003</v>
      </c>
      <c r="T43" s="22">
        <f t="shared" si="15"/>
        <v>-66.901190944450008</v>
      </c>
      <c r="U43" s="22">
        <f t="shared" si="15"/>
        <v>-94.608534256639999</v>
      </c>
      <c r="V43" s="41">
        <f>месяц!BJ43</f>
        <v>-161.34168357039005</v>
      </c>
      <c r="W43" s="22">
        <f>месяц!BM43</f>
        <v>-121.92377115699999</v>
      </c>
      <c r="X43" s="22">
        <f>месяц!BP43</f>
        <v>-142.66534452051999</v>
      </c>
      <c r="Y43" s="22">
        <f>месяц!BS43</f>
        <v>-190.06701859829002</v>
      </c>
      <c r="Z43" s="41">
        <f>месяц!BV43</f>
        <v>-177.91091060414001</v>
      </c>
      <c r="AA43" s="22">
        <v>-11.839099999999995</v>
      </c>
      <c r="AB43" s="22">
        <v>8.5313999999999908</v>
      </c>
      <c r="AC43" s="53">
        <v>0.57926020167997194</v>
      </c>
      <c r="AD43" s="41">
        <v>-20.354196721779999</v>
      </c>
      <c r="AE43" s="42">
        <v>1.3</v>
      </c>
      <c r="AF43" s="42">
        <v>18.779499999999999</v>
      </c>
      <c r="AG43" s="42">
        <v>24.5</v>
      </c>
      <c r="AH43" s="41">
        <v>69.883101851000006</v>
      </c>
      <c r="AI43" s="42">
        <v>9.1135999999999999</v>
      </c>
      <c r="AJ43" s="42">
        <v>11.953982932160002</v>
      </c>
      <c r="AK43" s="42">
        <v>17.122997404870002</v>
      </c>
      <c r="AL43" s="41">
        <f t="shared" ref="AL43" si="16">AL44+AL45</f>
        <v>55.940899999999999</v>
      </c>
      <c r="AM43" s="42">
        <v>0</v>
      </c>
      <c r="AN43" s="42">
        <v>1.9782431300000001</v>
      </c>
      <c r="AO43" s="42">
        <v>3.3425530181500003</v>
      </c>
      <c r="AP43" s="41">
        <v>-217.23631278163001</v>
      </c>
      <c r="AQ43" s="42">
        <v>5.060238</v>
      </c>
      <c r="AR43" s="42">
        <v>10.601458779910001</v>
      </c>
      <c r="AS43" s="42">
        <v>-251.20633552429004</v>
      </c>
      <c r="AT43" s="41">
        <v>-265.90075381924004</v>
      </c>
    </row>
    <row r="44" spans="1:46">
      <c r="A44" s="10" t="s">
        <v>105</v>
      </c>
      <c r="B44" s="21" t="s">
        <v>33</v>
      </c>
      <c r="C44" s="22">
        <v>-38.9</v>
      </c>
      <c r="D44" s="22">
        <v>-78.567029153999997</v>
      </c>
      <c r="E44" s="22">
        <v>-103.09375257923</v>
      </c>
      <c r="F44" s="41">
        <f>год!H49</f>
        <v>-128.51710152548</v>
      </c>
      <c r="G44" s="22">
        <v>-2.5</v>
      </c>
      <c r="H44" s="22">
        <v>-41.46178461497</v>
      </c>
      <c r="I44" s="22">
        <v>-78.015114175210002</v>
      </c>
      <c r="J44" s="41">
        <f>год!I49</f>
        <v>-129.75009316555</v>
      </c>
      <c r="K44" s="22">
        <v>-6.80501910072</v>
      </c>
      <c r="L44" s="22">
        <v>-39.663087192749998</v>
      </c>
      <c r="M44" s="22">
        <v>-71.102835514679995</v>
      </c>
      <c r="N44" s="41">
        <f>год!J49</f>
        <v>-132.53738775491001</v>
      </c>
      <c r="O44" s="22">
        <v>-1.5</v>
      </c>
      <c r="P44" s="22">
        <v>-26.392679999999999</v>
      </c>
      <c r="Q44" s="22">
        <v>-39.913806999999998</v>
      </c>
      <c r="R44" s="41">
        <f>год!K49</f>
        <v>-247.81190369999999</v>
      </c>
      <c r="S44" s="22">
        <v>-21.970770000000002</v>
      </c>
      <c r="T44" s="22">
        <v>-108.8464748</v>
      </c>
      <c r="U44" s="22">
        <v>-199.59767479999999</v>
      </c>
      <c r="V44" s="41">
        <f>месяц!BJ44</f>
        <v>-341.54711880000002</v>
      </c>
      <c r="W44" s="22">
        <f>месяц!BM44</f>
        <v>-144.85833099999999</v>
      </c>
      <c r="X44" s="22">
        <f>месяц!BP44</f>
        <v>-206.59529499999999</v>
      </c>
      <c r="Y44" s="22">
        <f>месяц!BS44</f>
        <v>-282.742075</v>
      </c>
      <c r="Z44" s="41">
        <f>месяц!BV44</f>
        <v>-355</v>
      </c>
      <c r="AA44" s="22">
        <v>-26.840199999999996</v>
      </c>
      <c r="AB44" s="22">
        <v>-146.11699999999999</v>
      </c>
      <c r="AC44" s="53">
        <v>-188.04537400000001</v>
      </c>
      <c r="AD44" s="41">
        <v>-333.81004389999998</v>
      </c>
      <c r="AE44" s="42"/>
      <c r="AF44" s="42"/>
      <c r="AG44" s="42"/>
      <c r="AH44" s="41"/>
      <c r="AI44" s="42"/>
      <c r="AJ44" s="42"/>
      <c r="AK44" s="42"/>
      <c r="AL44" s="41">
        <v>0</v>
      </c>
      <c r="AM44" s="73"/>
      <c r="AN44" s="42">
        <v>0</v>
      </c>
      <c r="AO44" s="42">
        <v>0</v>
      </c>
      <c r="AP44" s="41">
        <v>-223.62255300000001</v>
      </c>
      <c r="AQ44" s="42">
        <v>0</v>
      </c>
      <c r="AR44" s="42">
        <v>0</v>
      </c>
      <c r="AS44" s="42">
        <v>-263.61669298420003</v>
      </c>
      <c r="AT44" s="41">
        <v>-338.76608449999998</v>
      </c>
    </row>
    <row r="45" spans="1:46">
      <c r="A45" s="10" t="s">
        <v>106</v>
      </c>
      <c r="B45" s="21" t="s">
        <v>34</v>
      </c>
      <c r="C45" s="22">
        <v>0.51385602921000006</v>
      </c>
      <c r="D45" s="22">
        <v>4.3962701263800001</v>
      </c>
      <c r="E45" s="22">
        <v>8.7666314287799985</v>
      </c>
      <c r="F45" s="41">
        <f>год!H50</f>
        <v>53.471934442700004</v>
      </c>
      <c r="G45" s="22">
        <v>4.2992675387099997</v>
      </c>
      <c r="H45" s="22">
        <v>38.947824683919997</v>
      </c>
      <c r="I45" s="22">
        <v>76.217441125930009</v>
      </c>
      <c r="J45" s="41">
        <f>год!I50</f>
        <v>127.42633425971</v>
      </c>
      <c r="K45" s="22">
        <v>19.623648691410001</v>
      </c>
      <c r="L45" s="22">
        <v>27.327353066729998</v>
      </c>
      <c r="M45" s="22">
        <v>44.201545321119994</v>
      </c>
      <c r="N45" s="41">
        <f>год!J50</f>
        <v>92.286276864099989</v>
      </c>
      <c r="O45" s="22">
        <v>17.71339062637</v>
      </c>
      <c r="P45" s="22">
        <v>23.33008486504</v>
      </c>
      <c r="Q45" s="22">
        <v>31.595194976209999</v>
      </c>
      <c r="R45" s="41">
        <f>год!K50</f>
        <v>82.823257884309996</v>
      </c>
      <c r="S45" s="22">
        <v>8.3493514252899992</v>
      </c>
      <c r="T45" s="22">
        <v>41.945283855549995</v>
      </c>
      <c r="U45" s="22">
        <v>104.98914054335999</v>
      </c>
      <c r="V45" s="41">
        <f>месяц!BJ45</f>
        <v>180.20543522960998</v>
      </c>
      <c r="W45" s="22">
        <f>месяц!BM45</f>
        <v>22.934559842999999</v>
      </c>
      <c r="X45" s="22">
        <f>месяц!BP45</f>
        <v>63.929950479479999</v>
      </c>
      <c r="Y45" s="22">
        <f>месяц!BS45</f>
        <v>92.675056401709995</v>
      </c>
      <c r="Z45" s="41">
        <f>месяц!BV45</f>
        <v>177.08908939585999</v>
      </c>
      <c r="AA45" s="22">
        <v>15.001100000000001</v>
      </c>
      <c r="AB45" s="22">
        <v>154.64839999999998</v>
      </c>
      <c r="AC45" s="53">
        <v>188.62463420167998</v>
      </c>
      <c r="AD45" s="41">
        <v>313.45584717821998</v>
      </c>
      <c r="AE45" s="42">
        <v>1.3</v>
      </c>
      <c r="AF45" s="42">
        <v>18.779499999999999</v>
      </c>
      <c r="AG45" s="42">
        <v>24.5</v>
      </c>
      <c r="AH45" s="41">
        <v>69.883101851000006</v>
      </c>
      <c r="AI45" s="42">
        <v>9.1135999999999999</v>
      </c>
      <c r="AJ45" s="42">
        <v>11.953982932160002</v>
      </c>
      <c r="AK45" s="42">
        <v>17.122997404870002</v>
      </c>
      <c r="AL45" s="41">
        <v>55.940899999999999</v>
      </c>
      <c r="AM45" s="42">
        <v>0</v>
      </c>
      <c r="AN45" s="42">
        <v>1.9782431300000001</v>
      </c>
      <c r="AO45" s="42">
        <v>3.3425530181500003</v>
      </c>
      <c r="AP45" s="41">
        <v>6.3862402183700002</v>
      </c>
      <c r="AQ45" s="42">
        <v>5.060238</v>
      </c>
      <c r="AR45" s="42">
        <v>10.601458779910001</v>
      </c>
      <c r="AS45" s="42">
        <v>12.410357459909999</v>
      </c>
      <c r="AT45" s="41">
        <v>72.865330680759996</v>
      </c>
    </row>
    <row r="46" spans="1:46" s="39" customFormat="1" ht="30">
      <c r="A46" s="10" t="s">
        <v>107</v>
      </c>
      <c r="B46" s="23" t="s">
        <v>35</v>
      </c>
      <c r="C46" s="22">
        <v>106.89097621080001</v>
      </c>
      <c r="D46" s="22">
        <v>114.14880791880999</v>
      </c>
      <c r="E46" s="22">
        <v>115.51475194244999</v>
      </c>
      <c r="F46" s="41">
        <f>год!H51</f>
        <v>126.20752294739999</v>
      </c>
      <c r="G46" s="22">
        <v>4.3140618656000003</v>
      </c>
      <c r="H46" s="22">
        <v>6.1487256788</v>
      </c>
      <c r="I46" s="22">
        <v>6.7210316107999999</v>
      </c>
      <c r="J46" s="41">
        <f>год!I51</f>
        <v>43.862924208800003</v>
      </c>
      <c r="K46" s="22">
        <v>17.030934351300001</v>
      </c>
      <c r="L46" s="22">
        <v>17.419058493000001</v>
      </c>
      <c r="M46" s="22">
        <v>20.248623431599999</v>
      </c>
      <c r="N46" s="41">
        <f>год!J51</f>
        <v>41.633282986110004</v>
      </c>
      <c r="O46" s="22">
        <v>24.231723250759998</v>
      </c>
      <c r="P46" s="22">
        <v>27.066764757769999</v>
      </c>
      <c r="Q46" s="22">
        <v>28.22907909077</v>
      </c>
      <c r="R46" s="41">
        <f>год!K51</f>
        <v>29.723992079279999</v>
      </c>
      <c r="S46" s="22">
        <v>0.34533499911000004</v>
      </c>
      <c r="T46" s="22">
        <v>1.3613222067100001</v>
      </c>
      <c r="U46" s="22">
        <v>4.8257040682799994</v>
      </c>
      <c r="V46" s="41">
        <f>месяц!BJ46</f>
        <v>6.3040407614399996</v>
      </c>
      <c r="W46" s="22">
        <f>месяц!BM46</f>
        <v>2.0931015878000001</v>
      </c>
      <c r="X46" s="22">
        <f>месяц!BP46</f>
        <v>6.1886881368000006</v>
      </c>
      <c r="Y46" s="22">
        <f>месяц!BS46</f>
        <v>67.487199288849993</v>
      </c>
      <c r="Z46" s="41">
        <f>месяц!BV46</f>
        <v>406.79515254596004</v>
      </c>
      <c r="AA46" s="22">
        <v>3.6461999999999999</v>
      </c>
      <c r="AB46" s="22">
        <v>11.282999999999999</v>
      </c>
      <c r="AC46" s="53">
        <v>11.283038203719999</v>
      </c>
      <c r="AD46" s="41">
        <v>14.28447329274</v>
      </c>
      <c r="AE46" s="42">
        <v>3.2</v>
      </c>
      <c r="AF46" s="42">
        <v>3.8068499999999998</v>
      </c>
      <c r="AG46" s="42">
        <v>7.8</v>
      </c>
      <c r="AH46" s="41">
        <v>12.78745866505</v>
      </c>
      <c r="AI46" s="42">
        <v>1.00326545</v>
      </c>
      <c r="AJ46" s="42">
        <v>1.5491576774</v>
      </c>
      <c r="AK46" s="42">
        <v>5.5479691253999999</v>
      </c>
      <c r="AL46" s="41">
        <v>11.5275413979</v>
      </c>
      <c r="AM46" s="42">
        <v>3.3189493749999999</v>
      </c>
      <c r="AN46" s="42">
        <v>3.4209312238699998</v>
      </c>
      <c r="AO46" s="42">
        <v>7.5854230218699996</v>
      </c>
      <c r="AP46" s="41">
        <v>12.570696072940001</v>
      </c>
      <c r="AQ46" s="42">
        <v>0.765910757</v>
      </c>
      <c r="AR46" s="42">
        <v>2.2264299948100001</v>
      </c>
      <c r="AS46" s="42">
        <v>3.9288626477499999</v>
      </c>
      <c r="AT46" s="41">
        <v>5.2719821284600004</v>
      </c>
    </row>
    <row r="47" spans="1:46">
      <c r="A47" s="10" t="s">
        <v>108</v>
      </c>
      <c r="B47" s="23" t="s">
        <v>36</v>
      </c>
      <c r="C47" s="22">
        <v>-114.34961394705999</v>
      </c>
      <c r="D47" s="22">
        <v>-123.08748923316</v>
      </c>
      <c r="E47" s="22">
        <v>186.78374241886999</v>
      </c>
      <c r="F47" s="41">
        <f>год!H52</f>
        <v>142.28461590538001</v>
      </c>
      <c r="G47" s="22">
        <v>-259.33830844791999</v>
      </c>
      <c r="H47" s="22">
        <v>109.35696755975</v>
      </c>
      <c r="I47" s="22">
        <v>-88.458933049549998</v>
      </c>
      <c r="J47" s="41">
        <f>год!I52</f>
        <v>-122.64224574308</v>
      </c>
      <c r="K47" s="22">
        <v>15.617763257690001</v>
      </c>
      <c r="L47" s="22">
        <v>321.84663904487002</v>
      </c>
      <c r="M47" s="22">
        <v>360.75053447621002</v>
      </c>
      <c r="N47" s="41">
        <f>год!J52</f>
        <v>481.27725466338001</v>
      </c>
      <c r="O47" s="22">
        <v>492.10242964807003</v>
      </c>
      <c r="P47" s="22">
        <v>133.97712263129</v>
      </c>
      <c r="Q47" s="22">
        <v>890.05571479052003</v>
      </c>
      <c r="R47" s="41">
        <f>год!K52</f>
        <v>3487.0247041820398</v>
      </c>
      <c r="S47" s="22">
        <v>-48.379211257849995</v>
      </c>
      <c r="T47" s="22">
        <v>-337.74851320721001</v>
      </c>
      <c r="U47" s="22">
        <v>1147.74827952803</v>
      </c>
      <c r="V47" s="41">
        <f>месяц!BJ47</f>
        <v>1775.62121778201</v>
      </c>
      <c r="W47" s="22">
        <f>месяц!BM47</f>
        <v>-475.07948904685998</v>
      </c>
      <c r="X47" s="22">
        <f>месяц!BP47</f>
        <v>-911.02391555531995</v>
      </c>
      <c r="Y47" s="22">
        <f>месяц!BS47</f>
        <v>-993.89970650253008</v>
      </c>
      <c r="Z47" s="41">
        <f>месяц!BV47</f>
        <v>-1344.99569007677</v>
      </c>
      <c r="AA47" s="22">
        <v>-273.81134768211001</v>
      </c>
      <c r="AB47" s="22">
        <v>140.38360550000999</v>
      </c>
      <c r="AC47" s="53">
        <v>52.465711320460002</v>
      </c>
      <c r="AD47" s="41">
        <v>59.085628739279997</v>
      </c>
      <c r="AE47" s="42">
        <v>37.200000000000003</v>
      </c>
      <c r="AF47" s="42">
        <v>309.5324</v>
      </c>
      <c r="AG47" s="42">
        <v>555</v>
      </c>
      <c r="AH47" s="41">
        <v>839.2484893264301</v>
      </c>
      <c r="AI47" s="42">
        <v>-575.53459999999995</v>
      </c>
      <c r="AJ47" s="42">
        <v>-727.57602053635003</v>
      </c>
      <c r="AK47" s="42">
        <v>-738.23103443611001</v>
      </c>
      <c r="AL47" s="41">
        <v>-963.45521323473997</v>
      </c>
      <c r="AM47" s="42">
        <v>2452.6397248705298</v>
      </c>
      <c r="AN47" s="42">
        <v>1522.1503614723201</v>
      </c>
      <c r="AO47" s="42">
        <v>2881.4015495220601</v>
      </c>
      <c r="AP47" s="41">
        <v>2440.20496924499</v>
      </c>
      <c r="AQ47" s="42">
        <v>34.189247035160001</v>
      </c>
      <c r="AR47" s="42">
        <v>-354.73551524665004</v>
      </c>
      <c r="AS47" s="42">
        <v>-447.10464555912</v>
      </c>
      <c r="AT47" s="41">
        <v>-232.08412411345</v>
      </c>
    </row>
    <row r="48" spans="1:46">
      <c r="A48" s="29" t="s">
        <v>109</v>
      </c>
      <c r="B48" s="23" t="s">
        <v>37</v>
      </c>
      <c r="C48" s="22">
        <v>-653.50070973314985</v>
      </c>
      <c r="D48" s="22">
        <v>-1458.4585324173995</v>
      </c>
      <c r="E48" s="22">
        <v>-2319.3009659211602</v>
      </c>
      <c r="F48" s="41">
        <f>год!H53</f>
        <v>-1639.7011343868899</v>
      </c>
      <c r="G48" s="22">
        <v>-64.373779743940005</v>
      </c>
      <c r="H48" s="22">
        <v>-1119.1889512621101</v>
      </c>
      <c r="I48" s="22">
        <v>-1375.9444831437199</v>
      </c>
      <c r="J48" s="41">
        <f>год!I53</f>
        <v>-399.29649022848997</v>
      </c>
      <c r="K48" s="22">
        <v>-169.23723336570001</v>
      </c>
      <c r="L48" s="22">
        <v>-998.61735632468003</v>
      </c>
      <c r="M48" s="22">
        <v>-1642.48920090506</v>
      </c>
      <c r="N48" s="41">
        <f>год!J53</f>
        <v>-561.59620316817006</v>
      </c>
      <c r="O48" s="22">
        <v>-1020.3220542749301</v>
      </c>
      <c r="P48" s="22">
        <v>-1270.6362351370401</v>
      </c>
      <c r="Q48" s="22">
        <v>-2229.7688129545299</v>
      </c>
      <c r="R48" s="41">
        <f>год!K53</f>
        <v>-3594.9211283027998</v>
      </c>
      <c r="S48" s="22">
        <v>183.68426028780999</v>
      </c>
      <c r="T48" s="22">
        <v>824.68955102663006</v>
      </c>
      <c r="U48" s="22">
        <v>-528.42761465596004</v>
      </c>
      <c r="V48" s="41">
        <f>месяц!BJ48</f>
        <v>1014.58811803381</v>
      </c>
      <c r="W48" s="22">
        <f>месяц!BM48</f>
        <v>448.58887862283001</v>
      </c>
      <c r="X48" s="22">
        <f>месяц!BP48</f>
        <v>1205.6843821243001</v>
      </c>
      <c r="Y48" s="22">
        <f>месяц!BS48</f>
        <v>1472.1424057904399</v>
      </c>
      <c r="Z48" s="41">
        <f>месяц!BV48</f>
        <v>3597.31508749966</v>
      </c>
      <c r="AA48" s="22">
        <v>-1796.5264000205598</v>
      </c>
      <c r="AB48" s="22">
        <v>-1457.1902605442799</v>
      </c>
      <c r="AC48" s="53">
        <v>-1725.01902926091</v>
      </c>
      <c r="AD48" s="41">
        <v>-633.55721005693999</v>
      </c>
      <c r="AE48" s="42">
        <v>-930.89282440820966</v>
      </c>
      <c r="AF48" s="42">
        <v>-1822.991610116489</v>
      </c>
      <c r="AG48" s="42">
        <v>-3259.3069631854391</v>
      </c>
      <c r="AH48" s="41">
        <v>-4002.1644436047004</v>
      </c>
      <c r="AI48" s="42">
        <v>-922.65543209988004</v>
      </c>
      <c r="AJ48" s="42">
        <v>-2445.10813785147</v>
      </c>
      <c r="AK48" s="42">
        <v>-3886.8428975066299</v>
      </c>
      <c r="AL48" s="41">
        <v>-3182.13628572896</v>
      </c>
      <c r="AM48" s="42">
        <v>-2501.6462029135</v>
      </c>
      <c r="AN48" s="42">
        <v>1434.94092931471</v>
      </c>
      <c r="AO48" s="42">
        <v>-187.65196045899</v>
      </c>
      <c r="AP48" s="41">
        <v>-126.55488769147</v>
      </c>
      <c r="AQ48" s="42">
        <v>-777.60396788327</v>
      </c>
      <c r="AR48" s="42">
        <v>-1544.6716740967599</v>
      </c>
      <c r="AS48" s="42">
        <v>-2618.8993458496698</v>
      </c>
      <c r="AT48" s="41">
        <v>-1761.4803970875284</v>
      </c>
    </row>
    <row r="49" spans="1:46">
      <c r="A49" s="10" t="s">
        <v>110</v>
      </c>
      <c r="B49" s="23" t="s">
        <v>9</v>
      </c>
      <c r="C49" s="22">
        <f>C38-C40-C43-C46-C47-C48</f>
        <v>257.65382487803993</v>
      </c>
      <c r="D49" s="22">
        <f t="shared" ref="D49:U49" si="17">D38-D40-D43-D46-D47-D48</f>
        <v>232.60024156958025</v>
      </c>
      <c r="E49" s="22">
        <f t="shared" si="17"/>
        <v>277.24474208026027</v>
      </c>
      <c r="F49" s="41">
        <f t="shared" si="17"/>
        <v>29.706896791569761</v>
      </c>
      <c r="G49" s="22">
        <f t="shared" si="17"/>
        <v>369.75459121793</v>
      </c>
      <c r="H49" s="22">
        <f t="shared" si="17"/>
        <v>387.3542909268898</v>
      </c>
      <c r="I49" s="22">
        <f t="shared" si="17"/>
        <v>433.59259779328988</v>
      </c>
      <c r="J49" s="41">
        <f t="shared" si="17"/>
        <v>-9.6505667938000101</v>
      </c>
      <c r="K49" s="22">
        <f t="shared" si="17"/>
        <v>389.04584491731998</v>
      </c>
      <c r="L49" s="22">
        <f t="shared" si="17"/>
        <v>347.81604632525989</v>
      </c>
      <c r="M49" s="22">
        <f t="shared" si="17"/>
        <v>373.97190488918</v>
      </c>
      <c r="N49" s="41">
        <f t="shared" si="17"/>
        <v>-9.1887892247299305</v>
      </c>
      <c r="O49" s="22">
        <f t="shared" si="17"/>
        <v>334.01920223118009</v>
      </c>
      <c r="P49" s="22">
        <f t="shared" si="17"/>
        <v>359.19310660238011</v>
      </c>
      <c r="Q49" s="22">
        <f t="shared" si="17"/>
        <v>211.60514592993013</v>
      </c>
      <c r="R49" s="41">
        <f t="shared" si="17"/>
        <v>-300.75194628974987</v>
      </c>
      <c r="S49" s="22">
        <f t="shared" si="17"/>
        <v>723.95344732495005</v>
      </c>
      <c r="T49" s="22">
        <f t="shared" si="17"/>
        <v>608.15549792553009</v>
      </c>
      <c r="U49" s="22">
        <f t="shared" si="17"/>
        <v>538.55687970043004</v>
      </c>
      <c r="V49" s="41">
        <f>месяц!BJ49</f>
        <v>-393.44637443230988</v>
      </c>
      <c r="W49" s="22">
        <f>месяц!BM49</f>
        <v>745.9160823535301</v>
      </c>
      <c r="X49" s="22">
        <f>месяц!BP49</f>
        <v>934.32700145828994</v>
      </c>
      <c r="Y49" s="22">
        <f>месяц!BS49</f>
        <v>758.82772291412016</v>
      </c>
      <c r="Z49" s="41">
        <f>месяц!BV49</f>
        <v>-60.016790679589576</v>
      </c>
      <c r="AA49" s="22">
        <v>2035.7510183226</v>
      </c>
      <c r="AB49" s="22">
        <v>1044.7705643333602</v>
      </c>
      <c r="AC49" s="53">
        <v>976.69824430047015</v>
      </c>
      <c r="AD49" s="41">
        <v>914.79605472101025</v>
      </c>
      <c r="AE49" s="42">
        <v>472.4</v>
      </c>
      <c r="AF49" s="42">
        <v>374.19544999999994</v>
      </c>
      <c r="AG49" s="42">
        <v>-198.33476353035985</v>
      </c>
      <c r="AH49" s="41">
        <v>41.786894971280162</v>
      </c>
      <c r="AI49" s="42">
        <v>513.67602789602017</v>
      </c>
      <c r="AJ49" s="42">
        <v>260.68296176335934</v>
      </c>
      <c r="AK49" s="42">
        <v>-115.94290627870078</v>
      </c>
      <c r="AL49" s="41">
        <f>AL38-AL40-AL43-AL46-AL47-AL48</f>
        <v>436.95262163005964</v>
      </c>
      <c r="AM49" s="42">
        <v>-249.32811284884019</v>
      </c>
      <c r="AN49" s="42">
        <v>-2925.6726109813399</v>
      </c>
      <c r="AO49" s="42">
        <v>-2961.6480974820597</v>
      </c>
      <c r="AP49" s="41">
        <v>-2306.3344025364208</v>
      </c>
      <c r="AQ49" s="42">
        <v>-125.69044814974995</v>
      </c>
      <c r="AR49" s="42">
        <v>-182.6104035587598</v>
      </c>
      <c r="AS49" s="42">
        <v>-44.778765817820386</v>
      </c>
      <c r="AT49" s="41">
        <v>240.78551510113971</v>
      </c>
    </row>
    <row r="50" spans="1:46">
      <c r="A50" s="9" t="s">
        <v>111</v>
      </c>
      <c r="B50" s="19" t="s">
        <v>38</v>
      </c>
      <c r="C50" s="20">
        <v>-20.866573408459999</v>
      </c>
      <c r="D50" s="20">
        <v>-54.698178100290001</v>
      </c>
      <c r="E50" s="20">
        <v>-76.671590354350002</v>
      </c>
      <c r="F50" s="40">
        <f>год!H55</f>
        <v>-105.15938047184</v>
      </c>
      <c r="G50" s="20">
        <v>-95.979632929689998</v>
      </c>
      <c r="H50" s="20">
        <v>102.8810340471</v>
      </c>
      <c r="I50" s="20">
        <v>77.018801894199996</v>
      </c>
      <c r="J50" s="40">
        <f>год!I55</f>
        <v>18.062745984150002</v>
      </c>
      <c r="K50" s="20">
        <v>-23.653295467580001</v>
      </c>
      <c r="L50" s="20">
        <v>-37.222978081260003</v>
      </c>
      <c r="M50" s="20">
        <v>151.02854479941001</v>
      </c>
      <c r="N50" s="40">
        <f>год!J55</f>
        <v>52.735701904949998</v>
      </c>
      <c r="O50" s="20">
        <v>-18.618751872689998</v>
      </c>
      <c r="P50" s="20">
        <v>-20.655848833580002</v>
      </c>
      <c r="Q50" s="20">
        <v>-112.75835860066999</v>
      </c>
      <c r="R50" s="40">
        <f>год!K55</f>
        <v>-146.66390382249</v>
      </c>
      <c r="S50" s="20">
        <v>-53.793623448860004</v>
      </c>
      <c r="T50" s="20">
        <v>-177.24141427692999</v>
      </c>
      <c r="U50" s="20">
        <v>-266.52379321058999</v>
      </c>
      <c r="V50" s="40">
        <f>месяц!BJ50</f>
        <v>-295.98775731749811</v>
      </c>
      <c r="W50" s="20">
        <f>месяц!BM50</f>
        <v>-50.382563349190001</v>
      </c>
      <c r="X50" s="20">
        <f>месяц!BP50</f>
        <v>92.232609386059991</v>
      </c>
      <c r="Y50" s="20">
        <f>месяц!BS50</f>
        <v>128.95518209239998</v>
      </c>
      <c r="Z50" s="40">
        <f>месяц!BV50</f>
        <v>42.798298821469999</v>
      </c>
      <c r="AA50" s="20">
        <v>-41.469419000000002</v>
      </c>
      <c r="AB50" s="20">
        <v>18.220299999999998</v>
      </c>
      <c r="AC50" s="58">
        <v>-40.988166170889997</v>
      </c>
      <c r="AD50" s="40">
        <v>-126.34550979228999</v>
      </c>
      <c r="AE50" s="47">
        <v>58.406478985509999</v>
      </c>
      <c r="AF50" s="47">
        <v>46.262499999999996</v>
      </c>
      <c r="AG50" s="47">
        <v>-117.70000000000002</v>
      </c>
      <c r="AH50" s="40">
        <v>-135.46633906593996</v>
      </c>
      <c r="AI50" s="47">
        <v>119.53467200000001</v>
      </c>
      <c r="AJ50" s="47">
        <v>256.97496140371004</v>
      </c>
      <c r="AK50" s="47">
        <v>350.67257200000006</v>
      </c>
      <c r="AL50" s="40">
        <v>289.33457662121998</v>
      </c>
      <c r="AM50" s="47">
        <v>-45.148361576180001</v>
      </c>
      <c r="AN50" s="47">
        <v>-309.81670912354997</v>
      </c>
      <c r="AO50" s="47">
        <v>-391.23491876776001</v>
      </c>
      <c r="AP50" s="40">
        <v>-300.7775446366</v>
      </c>
      <c r="AQ50" s="47">
        <v>-47.768077349410007</v>
      </c>
      <c r="AR50" s="47">
        <v>20.563311989509998</v>
      </c>
      <c r="AS50" s="47">
        <v>-15.8703798652</v>
      </c>
      <c r="AT50" s="40">
        <v>-39.436484177469971</v>
      </c>
    </row>
    <row r="51" spans="1:46">
      <c r="A51" s="10" t="s">
        <v>112</v>
      </c>
      <c r="B51" s="23" t="s">
        <v>39</v>
      </c>
      <c r="C51" s="22">
        <v>0.33374584156999998</v>
      </c>
      <c r="D51" s="22">
        <v>1.2170990134100002</v>
      </c>
      <c r="E51" s="22">
        <v>2.0180571878800002</v>
      </c>
      <c r="F51" s="41">
        <f>год!H56</f>
        <v>3.4041557236300002</v>
      </c>
      <c r="G51" s="22">
        <v>0.37469138504000005</v>
      </c>
      <c r="H51" s="22">
        <v>203.55985221130999</v>
      </c>
      <c r="I51" s="22">
        <v>204.85247578708999</v>
      </c>
      <c r="J51" s="41">
        <f>год!I56</f>
        <v>206.29275276192001</v>
      </c>
      <c r="K51" s="22">
        <v>0.61736282149999999</v>
      </c>
      <c r="L51" s="22">
        <v>1.1920221358</v>
      </c>
      <c r="M51" s="22">
        <v>227.0585406619</v>
      </c>
      <c r="N51" s="41">
        <f>год!J56</f>
        <v>227.83170107742998</v>
      </c>
      <c r="O51" s="22">
        <v>0.10511775201000001</v>
      </c>
      <c r="P51" s="22">
        <v>0.87064454717999995</v>
      </c>
      <c r="Q51" s="22">
        <v>1.64115331349</v>
      </c>
      <c r="R51" s="41">
        <f>год!K56</f>
        <v>2.5768964938300001</v>
      </c>
      <c r="S51" s="22">
        <v>0.4980922498</v>
      </c>
      <c r="T51" s="22">
        <v>1.90197495508</v>
      </c>
      <c r="U51" s="22">
        <v>2.3914780214499998</v>
      </c>
      <c r="V51" s="41">
        <f>месяц!BJ51</f>
        <v>4.9299671137200001</v>
      </c>
      <c r="W51" s="22">
        <f>месяц!BM51</f>
        <v>0.35892312722000003</v>
      </c>
      <c r="X51" s="22">
        <f>месяц!BP51</f>
        <v>116.22429201085001</v>
      </c>
      <c r="Y51" s="22">
        <f>месяц!BS51</f>
        <v>196.89789731769</v>
      </c>
      <c r="Z51" s="41">
        <f>месяц!BV51</f>
        <v>199.10074272435</v>
      </c>
      <c r="AA51" s="22">
        <v>8.6499999999999994E-2</v>
      </c>
      <c r="AB51" s="22">
        <v>182.029</v>
      </c>
      <c r="AC51" s="53">
        <v>407.61132218831</v>
      </c>
      <c r="AD51" s="41">
        <v>409.31405434136997</v>
      </c>
      <c r="AE51" s="42">
        <v>229.6</v>
      </c>
      <c r="AF51" s="42">
        <v>229.45779999999999</v>
      </c>
      <c r="AG51" s="42">
        <v>229.8</v>
      </c>
      <c r="AH51" s="41">
        <v>305.26990390307003</v>
      </c>
      <c r="AI51" s="42">
        <v>248.49770000000001</v>
      </c>
      <c r="AJ51" s="42">
        <v>410.02697251943999</v>
      </c>
      <c r="AK51" s="42">
        <v>411.39850000000001</v>
      </c>
      <c r="AL51" s="41">
        <v>414.53479999999996</v>
      </c>
      <c r="AM51" s="42">
        <v>0.13764619511000001</v>
      </c>
      <c r="AN51" s="42">
        <v>2.7005558751400001</v>
      </c>
      <c r="AO51" s="42">
        <v>4.5892979069199997</v>
      </c>
      <c r="AP51" s="41">
        <v>188.16448769329998</v>
      </c>
      <c r="AQ51" s="42">
        <v>3.0263640778800003</v>
      </c>
      <c r="AR51" s="42">
        <v>138.1684472</v>
      </c>
      <c r="AS51" s="42">
        <v>140.27679999999998</v>
      </c>
      <c r="AT51" s="41">
        <v>215.87609310044002</v>
      </c>
    </row>
    <row r="52" spans="1:46">
      <c r="A52" s="10" t="s">
        <v>113</v>
      </c>
      <c r="B52" s="23" t="s">
        <v>40</v>
      </c>
      <c r="C52" s="22">
        <v>-26.921602939389999</v>
      </c>
      <c r="D52" s="22">
        <v>-65.09973767499001</v>
      </c>
      <c r="E52" s="22">
        <v>-93.280572866439996</v>
      </c>
      <c r="F52" s="41">
        <f>год!H57</f>
        <v>-101.06457171332001</v>
      </c>
      <c r="G52" s="22">
        <v>-26.68520746547</v>
      </c>
      <c r="H52" s="22">
        <v>-34.650160834490002</v>
      </c>
      <c r="I52" s="22">
        <v>-63.488247412029999</v>
      </c>
      <c r="J52" s="41">
        <f>год!I57</f>
        <v>-69.077868213540015</v>
      </c>
      <c r="K52" s="22">
        <v>-26.27413448882</v>
      </c>
      <c r="L52" s="22">
        <v>-32.851348538309999</v>
      </c>
      <c r="M52" s="22">
        <v>-59.881494289080003</v>
      </c>
      <c r="N52" s="41">
        <f>год!J57</f>
        <v>-65.159611138360006</v>
      </c>
      <c r="O52" s="22">
        <v>-29.808053706489996</v>
      </c>
      <c r="P52" s="22">
        <v>-34.912802610059998</v>
      </c>
      <c r="Q52" s="22">
        <v>-66.905769322330002</v>
      </c>
      <c r="R52" s="41">
        <f>год!K57</f>
        <v>-74.809737446690008</v>
      </c>
      <c r="S52" s="22">
        <v>-45.895990154170001</v>
      </c>
      <c r="T52" s="22">
        <v>-156.68517448562002</v>
      </c>
      <c r="U52" s="22">
        <v>-228.63863538151998</v>
      </c>
      <c r="V52" s="41">
        <f>месяц!BJ52</f>
        <v>-238.00039871655</v>
      </c>
      <c r="W52" s="22">
        <f>месяц!BM52</f>
        <v>-46.271330467979993</v>
      </c>
      <c r="X52" s="22">
        <f>месяц!BP52</f>
        <v>-55.651898024619996</v>
      </c>
      <c r="Y52" s="22">
        <f>месяц!BS52</f>
        <v>-98.548043014970006</v>
      </c>
      <c r="Z52" s="41">
        <f>месяц!BV52</f>
        <v>-106.09198615772</v>
      </c>
      <c r="AA52" s="22">
        <v>-37.814319000000005</v>
      </c>
      <c r="AB52" s="22">
        <v>-156.80699999999999</v>
      </c>
      <c r="AC52" s="53">
        <v>-382.04222837386004</v>
      </c>
      <c r="AD52" s="41">
        <v>-388.45626694535997</v>
      </c>
      <c r="AE52" s="42">
        <v>-175.5</v>
      </c>
      <c r="AF52" s="42">
        <v>-181.9639</v>
      </c>
      <c r="AG52" s="42">
        <v>-363.6</v>
      </c>
      <c r="AH52" s="41">
        <v>-370.69438296910999</v>
      </c>
      <c r="AI52" s="42">
        <v>-123.8359</v>
      </c>
      <c r="AJ52" s="42">
        <v>-130.16784111996</v>
      </c>
      <c r="AK52" s="42">
        <v>-153.97389999999999</v>
      </c>
      <c r="AL52" s="41">
        <v>-160.22829999999999</v>
      </c>
      <c r="AM52" s="42">
        <v>-27.911813511940004</v>
      </c>
      <c r="AN52" s="42">
        <v>-293.89983535646996</v>
      </c>
      <c r="AO52" s="42">
        <v>-388.46581509978</v>
      </c>
      <c r="AP52" s="41">
        <v>-394.93508388482002</v>
      </c>
      <c r="AQ52" s="42">
        <v>-20.230573683749999</v>
      </c>
      <c r="AR52" s="42">
        <v>-25.891093360829998</v>
      </c>
      <c r="AS52" s="42">
        <v>-45.241516062530003</v>
      </c>
      <c r="AT52" s="41">
        <v>-50.616895690280003</v>
      </c>
    </row>
    <row r="53" spans="1:46">
      <c r="A53" s="10" t="s">
        <v>114</v>
      </c>
      <c r="B53" s="27" t="s">
        <v>41</v>
      </c>
      <c r="C53" s="22">
        <f>C50-C51-C52</f>
        <v>5.7212836893599999</v>
      </c>
      <c r="D53" s="22">
        <f t="shared" ref="D53:U53" si="18">D50-D51-D52</f>
        <v>9.1844605612900097</v>
      </c>
      <c r="E53" s="22">
        <f t="shared" si="18"/>
        <v>14.590925324209991</v>
      </c>
      <c r="F53" s="41">
        <f t="shared" si="18"/>
        <v>-7.4989644821499866</v>
      </c>
      <c r="G53" s="22">
        <f t="shared" si="18"/>
        <v>-69.669116849259993</v>
      </c>
      <c r="H53" s="22">
        <f t="shared" si="18"/>
        <v>-66.028657329719977</v>
      </c>
      <c r="I53" s="22">
        <f t="shared" si="18"/>
        <v>-64.345426480859999</v>
      </c>
      <c r="J53" s="41">
        <f t="shared" si="18"/>
        <v>-119.15213856422999</v>
      </c>
      <c r="K53" s="22">
        <f t="shared" si="18"/>
        <v>2.0034761997399997</v>
      </c>
      <c r="L53" s="22">
        <f t="shared" si="18"/>
        <v>-5.5636516787500057</v>
      </c>
      <c r="M53" s="22">
        <f t="shared" si="18"/>
        <v>-16.14850157340998</v>
      </c>
      <c r="N53" s="41">
        <f t="shared" si="18"/>
        <v>-109.93638803411999</v>
      </c>
      <c r="O53" s="22">
        <f t="shared" si="18"/>
        <v>11.084184081789999</v>
      </c>
      <c r="P53" s="22">
        <f t="shared" si="18"/>
        <v>13.386309229299997</v>
      </c>
      <c r="Q53" s="22">
        <f t="shared" si="18"/>
        <v>-47.493742591829985</v>
      </c>
      <c r="R53" s="41">
        <f t="shared" si="18"/>
        <v>-74.431062869629983</v>
      </c>
      <c r="S53" s="22">
        <f t="shared" si="18"/>
        <v>-8.3957255444900056</v>
      </c>
      <c r="T53" s="22">
        <f t="shared" si="18"/>
        <v>-22.458214746389956</v>
      </c>
      <c r="U53" s="22">
        <f t="shared" si="18"/>
        <v>-40.276635850519995</v>
      </c>
      <c r="V53" s="41">
        <f>месяц!BJ53</f>
        <v>-62.917325714668124</v>
      </c>
      <c r="W53" s="22">
        <f>месяц!BM53</f>
        <v>-4.4701560084300098</v>
      </c>
      <c r="X53" s="22">
        <f>месяц!BP53</f>
        <v>31.66021539982998</v>
      </c>
      <c r="Y53" s="22">
        <f>месяц!BS53</f>
        <v>30.60532778967999</v>
      </c>
      <c r="Z53" s="41">
        <f>месяц!BV53</f>
        <v>-50.210457745159985</v>
      </c>
      <c r="AA53" s="22">
        <v>-3.7415999999999983</v>
      </c>
      <c r="AB53" s="22">
        <v>-7.0017000000000005</v>
      </c>
      <c r="AC53" s="53">
        <v>-66.557259985339954</v>
      </c>
      <c r="AD53" s="41">
        <v>-147.20329718829998</v>
      </c>
      <c r="AE53" s="22">
        <v>4.9000000000000004</v>
      </c>
      <c r="AF53" s="22">
        <v>-1.2314000000000001</v>
      </c>
      <c r="AG53" s="22">
        <v>16.100000000000001</v>
      </c>
      <c r="AH53" s="41">
        <v>-70.041859999899998</v>
      </c>
      <c r="AI53" s="22">
        <v>-5.1271279999999999</v>
      </c>
      <c r="AJ53" s="22">
        <v>-22.884169995770002</v>
      </c>
      <c r="AK53" s="22">
        <v>93.247972000000004</v>
      </c>
      <c r="AL53" s="41">
        <v>35.028072000000016</v>
      </c>
      <c r="AM53" s="22">
        <v>-17.374194259349999</v>
      </c>
      <c r="AN53" s="22">
        <v>-18.617429642220003</v>
      </c>
      <c r="AO53" s="22">
        <v>-7.3584015748999994</v>
      </c>
      <c r="AP53" s="41">
        <v>-94.006948445079999</v>
      </c>
      <c r="AQ53" s="22">
        <v>-30.563867743540001</v>
      </c>
      <c r="AR53" s="22">
        <v>-91.714042994469992</v>
      </c>
      <c r="AS53" s="22">
        <v>-110.90570563049</v>
      </c>
      <c r="AT53" s="41">
        <v>-204.69568158762999</v>
      </c>
    </row>
    <row r="54" spans="1:46" ht="12.6" customHeight="1">
      <c r="B54" s="51"/>
    </row>
    <row r="55" spans="1:46" ht="29.25" customHeight="1">
      <c r="A55" s="80" t="s">
        <v>119</v>
      </c>
      <c r="B55" s="81"/>
    </row>
    <row r="56" spans="1:46">
      <c r="A56" s="77" t="s">
        <v>140</v>
      </c>
      <c r="B56" s="78"/>
    </row>
  </sheetData>
  <mergeCells count="4">
    <mergeCell ref="A2:B2"/>
    <mergeCell ref="A1:B1"/>
    <mergeCell ref="A55:B55"/>
    <mergeCell ref="A56:B56"/>
  </mergeCells>
  <pageMargins left="0.70866141732283472" right="0.70866141732283472" top="0.74803149606299213" bottom="0.74803149606299213" header="0.31496062992125984" footer="0.31496062992125984"/>
  <pageSetup paperSize="8" scale="36" orientation="landscape" r:id="rId1"/>
  <colBreaks count="1" manualBreakCount="1">
    <brk id="22" max="5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F56"/>
  <sheetViews>
    <sheetView view="pageBreakPreview" zoomScale="125" zoomScaleNormal="125" zoomScaleSheetLayoutView="125" zoomScalePageLayoutView="125" workbookViewId="0">
      <pane xSplit="2" ySplit="3" topLeftCell="DN4" activePane="bottomRight" state="frozen"/>
      <selection pane="topRight" activeCell="B1" sqref="B1"/>
      <selection pane="bottomLeft" activeCell="A4" sqref="A4"/>
      <selection pane="bottomRight" activeCell="EA23" sqref="EA23"/>
    </sheetView>
  </sheetViews>
  <sheetFormatPr defaultColWidth="9.140625" defaultRowHeight="15"/>
  <cols>
    <col min="1" max="1" width="7.28515625" style="11" bestFit="1" customWidth="1"/>
    <col min="2" max="2" width="71.28515625" style="11" customWidth="1"/>
    <col min="3" max="61" width="9.7109375" style="11" customWidth="1"/>
    <col min="62" max="62" width="9.140625" style="11" customWidth="1"/>
    <col min="63" max="63" width="9.7109375" style="11" customWidth="1"/>
    <col min="64" max="78" width="9.140625" style="11" customWidth="1"/>
    <col min="79" max="79" width="9.42578125" style="11" customWidth="1"/>
    <col min="80" max="81" width="9.42578125" style="54" customWidth="1"/>
    <col min="82" max="101" width="9.42578125" style="11" customWidth="1"/>
    <col min="102" max="102" width="9.42578125" style="54" customWidth="1"/>
    <col min="103" max="110" width="9.42578125" style="11" customWidth="1"/>
    <col min="111" max="121" width="9.5703125" style="11" customWidth="1"/>
    <col min="122" max="127" width="9.140625" style="11"/>
    <col min="128" max="133" width="10" style="11" customWidth="1"/>
    <col min="134" max="134" width="10.140625" style="11" customWidth="1"/>
    <col min="135" max="136" width="10" style="11" customWidth="1"/>
    <col min="137" max="16384" width="9.140625" style="11"/>
  </cols>
  <sheetData>
    <row r="1" spans="1:136">
      <c r="B1" s="31" t="s">
        <v>117</v>
      </c>
    </row>
    <row r="2" spans="1:136" ht="29.25">
      <c r="B2" s="32" t="s">
        <v>121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K2" s="12"/>
      <c r="CT2" s="63"/>
    </row>
    <row r="3" spans="1:136">
      <c r="B3" s="14" t="s">
        <v>69</v>
      </c>
      <c r="C3" s="33">
        <v>40544</v>
      </c>
      <c r="D3" s="33">
        <v>40575</v>
      </c>
      <c r="E3" s="33">
        <v>40603</v>
      </c>
      <c r="F3" s="33">
        <v>40634</v>
      </c>
      <c r="G3" s="33">
        <v>40664</v>
      </c>
      <c r="H3" s="33">
        <v>40695</v>
      </c>
      <c r="I3" s="33">
        <v>40725</v>
      </c>
      <c r="J3" s="33">
        <v>40756</v>
      </c>
      <c r="K3" s="33">
        <v>40787</v>
      </c>
      <c r="L3" s="33">
        <v>40817</v>
      </c>
      <c r="M3" s="33">
        <v>40848</v>
      </c>
      <c r="N3" s="34">
        <v>40878</v>
      </c>
      <c r="O3" s="33">
        <v>40909</v>
      </c>
      <c r="P3" s="33">
        <v>40940</v>
      </c>
      <c r="Q3" s="33">
        <v>40969</v>
      </c>
      <c r="R3" s="33">
        <v>41000</v>
      </c>
      <c r="S3" s="33">
        <v>41030</v>
      </c>
      <c r="T3" s="33">
        <v>41061</v>
      </c>
      <c r="U3" s="33">
        <v>41091</v>
      </c>
      <c r="V3" s="33">
        <v>41122</v>
      </c>
      <c r="W3" s="33">
        <v>41153</v>
      </c>
      <c r="X3" s="33">
        <v>41183</v>
      </c>
      <c r="Y3" s="33">
        <v>41214</v>
      </c>
      <c r="Z3" s="34">
        <v>41244</v>
      </c>
      <c r="AA3" s="33">
        <v>41275</v>
      </c>
      <c r="AB3" s="33">
        <v>41306</v>
      </c>
      <c r="AC3" s="33">
        <v>41334</v>
      </c>
      <c r="AD3" s="33">
        <v>41365</v>
      </c>
      <c r="AE3" s="33">
        <v>41395</v>
      </c>
      <c r="AF3" s="33">
        <v>41426</v>
      </c>
      <c r="AG3" s="33">
        <v>41456</v>
      </c>
      <c r="AH3" s="33">
        <v>41487</v>
      </c>
      <c r="AI3" s="33">
        <v>41518</v>
      </c>
      <c r="AJ3" s="33">
        <v>41548</v>
      </c>
      <c r="AK3" s="33">
        <v>41579</v>
      </c>
      <c r="AL3" s="34">
        <v>41609</v>
      </c>
      <c r="AM3" s="33">
        <v>41640</v>
      </c>
      <c r="AN3" s="33">
        <v>41671</v>
      </c>
      <c r="AO3" s="33">
        <v>41699</v>
      </c>
      <c r="AP3" s="33">
        <v>41730</v>
      </c>
      <c r="AQ3" s="33">
        <v>41760</v>
      </c>
      <c r="AR3" s="33">
        <v>41791</v>
      </c>
      <c r="AS3" s="33">
        <v>41821</v>
      </c>
      <c r="AT3" s="33">
        <v>41852</v>
      </c>
      <c r="AU3" s="33">
        <v>41883</v>
      </c>
      <c r="AV3" s="33">
        <v>41913</v>
      </c>
      <c r="AW3" s="33">
        <v>41944</v>
      </c>
      <c r="AX3" s="34">
        <v>41974</v>
      </c>
      <c r="AY3" s="33">
        <v>42005</v>
      </c>
      <c r="AZ3" s="33">
        <v>42036</v>
      </c>
      <c r="BA3" s="33">
        <v>42064</v>
      </c>
      <c r="BB3" s="33">
        <v>42095</v>
      </c>
      <c r="BC3" s="33">
        <v>42125</v>
      </c>
      <c r="BD3" s="33">
        <v>42156</v>
      </c>
      <c r="BE3" s="33">
        <v>42186</v>
      </c>
      <c r="BF3" s="33">
        <v>42217</v>
      </c>
      <c r="BG3" s="33">
        <v>42248</v>
      </c>
      <c r="BH3" s="33">
        <v>42278</v>
      </c>
      <c r="BI3" s="33">
        <v>42309</v>
      </c>
      <c r="BJ3" s="34">
        <v>42339</v>
      </c>
      <c r="BK3" s="33">
        <v>42370</v>
      </c>
      <c r="BL3" s="33">
        <v>42401</v>
      </c>
      <c r="BM3" s="33">
        <v>42430</v>
      </c>
      <c r="BN3" s="33">
        <v>42461</v>
      </c>
      <c r="BO3" s="33">
        <v>42491</v>
      </c>
      <c r="BP3" s="33">
        <v>42522</v>
      </c>
      <c r="BQ3" s="33">
        <v>42552</v>
      </c>
      <c r="BR3" s="33">
        <v>42583</v>
      </c>
      <c r="BS3" s="33">
        <v>42614</v>
      </c>
      <c r="BT3" s="33">
        <v>42644</v>
      </c>
      <c r="BU3" s="33">
        <v>42675</v>
      </c>
      <c r="BV3" s="34">
        <v>42705</v>
      </c>
      <c r="BW3" s="33">
        <v>42736</v>
      </c>
      <c r="BX3" s="33">
        <v>42767</v>
      </c>
      <c r="BY3" s="33">
        <v>42795</v>
      </c>
      <c r="BZ3" s="33">
        <v>42826</v>
      </c>
      <c r="CA3" s="33">
        <v>42856</v>
      </c>
      <c r="CB3" s="55">
        <v>42887</v>
      </c>
      <c r="CC3" s="55">
        <v>42917</v>
      </c>
      <c r="CD3" s="55">
        <v>42948</v>
      </c>
      <c r="CE3" s="33">
        <v>42979</v>
      </c>
      <c r="CF3" s="33">
        <v>43009</v>
      </c>
      <c r="CG3" s="33">
        <v>43040</v>
      </c>
      <c r="CH3" s="34">
        <v>43070</v>
      </c>
      <c r="CI3" s="33">
        <v>43101</v>
      </c>
      <c r="CJ3" s="33">
        <v>43132</v>
      </c>
      <c r="CK3" s="33">
        <v>43160</v>
      </c>
      <c r="CL3" s="33">
        <v>43191</v>
      </c>
      <c r="CM3" s="33">
        <v>43221</v>
      </c>
      <c r="CN3" s="33">
        <v>43252</v>
      </c>
      <c r="CO3" s="33">
        <v>43282</v>
      </c>
      <c r="CP3" s="33">
        <v>43313</v>
      </c>
      <c r="CQ3" s="33">
        <v>43344</v>
      </c>
      <c r="CR3" s="33">
        <v>43374</v>
      </c>
      <c r="CS3" s="33">
        <v>43405</v>
      </c>
      <c r="CT3" s="34">
        <v>43435</v>
      </c>
      <c r="CU3" s="33">
        <v>43466</v>
      </c>
      <c r="CV3" s="33">
        <v>43497</v>
      </c>
      <c r="CW3" s="33">
        <v>43525</v>
      </c>
      <c r="CX3" s="55">
        <v>43556</v>
      </c>
      <c r="CY3" s="55">
        <v>43586</v>
      </c>
      <c r="CZ3" s="55">
        <v>43617</v>
      </c>
      <c r="DA3" s="55">
        <v>43647</v>
      </c>
      <c r="DB3" s="55">
        <v>43678</v>
      </c>
      <c r="DC3" s="55">
        <v>43709</v>
      </c>
      <c r="DD3" s="55">
        <v>43739</v>
      </c>
      <c r="DE3" s="55">
        <v>43770</v>
      </c>
      <c r="DF3" s="34">
        <v>43800</v>
      </c>
      <c r="DG3" s="55">
        <v>43831</v>
      </c>
      <c r="DH3" s="55">
        <v>43862</v>
      </c>
      <c r="DI3" s="33">
        <v>43891</v>
      </c>
      <c r="DJ3" s="55">
        <v>43922</v>
      </c>
      <c r="DK3" s="55">
        <v>43952</v>
      </c>
      <c r="DL3" s="55">
        <v>43983</v>
      </c>
      <c r="DM3" s="55">
        <v>44013</v>
      </c>
      <c r="DN3" s="55">
        <v>44044</v>
      </c>
      <c r="DO3" s="55">
        <v>44075</v>
      </c>
      <c r="DP3" s="55">
        <v>44105</v>
      </c>
      <c r="DQ3" s="55">
        <v>44136</v>
      </c>
      <c r="DR3" s="34">
        <v>44166</v>
      </c>
      <c r="DS3" s="55">
        <v>44197</v>
      </c>
      <c r="DT3" s="55">
        <v>44228</v>
      </c>
      <c r="DU3" s="55">
        <v>44256</v>
      </c>
      <c r="DV3" s="55">
        <v>44287</v>
      </c>
      <c r="DW3" s="55">
        <v>44317</v>
      </c>
      <c r="DX3" s="55">
        <v>44348</v>
      </c>
      <c r="DY3" s="55">
        <v>44378</v>
      </c>
      <c r="DZ3" s="55">
        <v>44409</v>
      </c>
      <c r="EA3" s="55">
        <v>44440</v>
      </c>
      <c r="EB3" s="55">
        <v>44470</v>
      </c>
      <c r="EC3" s="55">
        <v>44501</v>
      </c>
      <c r="ED3" s="34" t="s">
        <v>151</v>
      </c>
      <c r="EE3" s="55">
        <v>44562</v>
      </c>
      <c r="EF3" s="55" t="s">
        <v>154</v>
      </c>
    </row>
    <row r="4" spans="1:136" s="37" customFormat="1" ht="14.25">
      <c r="A4" s="8">
        <v>1</v>
      </c>
      <c r="B4" s="15" t="s">
        <v>0</v>
      </c>
      <c r="C4" s="16">
        <v>804.85826430550003</v>
      </c>
      <c r="D4" s="16">
        <v>1505.6085350394198</v>
      </c>
      <c r="E4" s="16">
        <f>квартал!C4</f>
        <v>2392.7824461109399</v>
      </c>
      <c r="F4" s="16">
        <v>3339.6936315759199</v>
      </c>
      <c r="G4" s="16">
        <v>4200.0382311243202</v>
      </c>
      <c r="H4" s="16">
        <f>квартал!D4</f>
        <v>5306.37021573931</v>
      </c>
      <c r="I4" s="16">
        <v>6233.8300718520804</v>
      </c>
      <c r="J4" s="16">
        <v>7220.2013461463202</v>
      </c>
      <c r="K4" s="16">
        <f>квартал!E4</f>
        <v>8213.0200238573088</v>
      </c>
      <c r="L4" s="16">
        <v>9240.7632129876401</v>
      </c>
      <c r="M4" s="16">
        <v>10164.760608889401</v>
      </c>
      <c r="N4" s="35">
        <f>год!H5</f>
        <v>11367.652622657699</v>
      </c>
      <c r="O4" s="16">
        <v>1059.5591860929301</v>
      </c>
      <c r="P4" s="16">
        <v>1865.9660045506898</v>
      </c>
      <c r="Q4" s="16">
        <f>квартал!G4</f>
        <v>2966.31291190813</v>
      </c>
      <c r="R4" s="16">
        <v>4058.6799688395799</v>
      </c>
      <c r="S4" s="16">
        <v>5083.3266965364501</v>
      </c>
      <c r="T4" s="16">
        <f>квартал!H4</f>
        <v>6200.3994696661703</v>
      </c>
      <c r="U4" s="16">
        <v>7245.93815355683</v>
      </c>
      <c r="V4" s="16">
        <v>8352.0740682916512</v>
      </c>
      <c r="W4" s="16">
        <f>квартал!I4</f>
        <v>9385.3606746909809</v>
      </c>
      <c r="X4" s="16">
        <v>10453.2253697171</v>
      </c>
      <c r="Y4" s="16">
        <v>11404.8448457465</v>
      </c>
      <c r="Z4" s="35">
        <f>год!I5</f>
        <v>12855.540621119901</v>
      </c>
      <c r="AA4" s="16">
        <v>1093.09862525927</v>
      </c>
      <c r="AB4" s="16">
        <v>1981.2997805361499</v>
      </c>
      <c r="AC4" s="16">
        <f>квартал!K4</f>
        <v>3105.6074465155698</v>
      </c>
      <c r="AD4" s="16">
        <v>4224.4083635943398</v>
      </c>
      <c r="AE4" s="16">
        <v>5115.5473998719999</v>
      </c>
      <c r="AF4" s="16">
        <f>квартал!L4</f>
        <v>6257.65373404612</v>
      </c>
      <c r="AG4" s="16">
        <v>7330.0122768881301</v>
      </c>
      <c r="AH4" s="16">
        <v>8418.1615691063398</v>
      </c>
      <c r="AI4" s="16">
        <f>квартал!M4</f>
        <v>9604.4699618436698</v>
      </c>
      <c r="AJ4" s="16">
        <v>10740.597345288199</v>
      </c>
      <c r="AK4" s="16">
        <v>11758.7130355191</v>
      </c>
      <c r="AL4" s="35">
        <f>год!J5</f>
        <v>13019.9394848755</v>
      </c>
      <c r="AM4" s="16">
        <v>1326.68872076977</v>
      </c>
      <c r="AN4" s="16">
        <v>2368.5521075124102</v>
      </c>
      <c r="AO4" s="16">
        <f>квартал!O4</f>
        <v>3521.41985719178</v>
      </c>
      <c r="AP4" s="16">
        <v>4754.27497165361</v>
      </c>
      <c r="AQ4" s="16">
        <v>5882.5735779927199</v>
      </c>
      <c r="AR4" s="16">
        <f>квартал!P4</f>
        <v>7120.9066528803305</v>
      </c>
      <c r="AS4" s="16">
        <v>8255.667201357759</v>
      </c>
      <c r="AT4" s="16">
        <v>9439.6240668031987</v>
      </c>
      <c r="AU4" s="16">
        <f>квартал!Q4</f>
        <v>10698.3074978687</v>
      </c>
      <c r="AV4" s="16">
        <v>11891.5961566309</v>
      </c>
      <c r="AW4" s="16">
        <v>12951.397823339099</v>
      </c>
      <c r="AX4" s="35">
        <f>год!K5</f>
        <v>14496.880495659301</v>
      </c>
      <c r="AY4" s="16">
        <v>1324.18411648491</v>
      </c>
      <c r="AZ4" s="16">
        <v>2278.9412338927796</v>
      </c>
      <c r="BA4" s="16">
        <f>квартал!S4</f>
        <v>3438.07972795675</v>
      </c>
      <c r="BB4" s="16">
        <v>4550.10470390513</v>
      </c>
      <c r="BC4" s="16">
        <v>5360.7685954423705</v>
      </c>
      <c r="BD4" s="16">
        <f>квартал!T4</f>
        <v>6620.8721261985702</v>
      </c>
      <c r="BE4" s="16">
        <v>7796.0447637074003</v>
      </c>
      <c r="BF4" s="36">
        <v>8959.9272550605292</v>
      </c>
      <c r="BG4" s="16">
        <f>квартал!U4</f>
        <v>10145.374299523901</v>
      </c>
      <c r="BH4" s="16">
        <v>11337.254814406901</v>
      </c>
      <c r="BI4" s="16">
        <v>12176.124330095301</v>
      </c>
      <c r="BJ4" s="35">
        <v>13659.242939370599</v>
      </c>
      <c r="BK4" s="16">
        <v>1094.04709621493</v>
      </c>
      <c r="BL4" s="16">
        <v>1841.9390732524801</v>
      </c>
      <c r="BM4" s="16">
        <v>2910.6840280125202</v>
      </c>
      <c r="BN4" s="16">
        <v>3910.1096932017299</v>
      </c>
      <c r="BO4" s="16">
        <v>4645.7035403224008</v>
      </c>
      <c r="BP4" s="16">
        <v>5868.7487979747693</v>
      </c>
      <c r="BQ4" s="16">
        <v>6970.3112845785399</v>
      </c>
      <c r="BR4" s="16">
        <v>8143.9792944576502</v>
      </c>
      <c r="BS4" s="16">
        <v>9295.4277840499199</v>
      </c>
      <c r="BT4" s="16">
        <v>10441.593937100599</v>
      </c>
      <c r="BU4" s="16">
        <v>11436.828088300901</v>
      </c>
      <c r="BV4" s="35">
        <v>13460.040690514099</v>
      </c>
      <c r="BW4" s="16">
        <v>1265.9929735952001</v>
      </c>
      <c r="BX4" s="16">
        <v>2290.8884071201501</v>
      </c>
      <c r="BY4" s="16">
        <v>3633.28064581537</v>
      </c>
      <c r="BZ4" s="16">
        <v>4763.7213685685401</v>
      </c>
      <c r="CA4" s="16">
        <v>5830.5472123501795</v>
      </c>
      <c r="CB4" s="56">
        <v>7122.0205004170502</v>
      </c>
      <c r="CC4" s="56">
        <v>8371.1674860782696</v>
      </c>
      <c r="CD4" s="56">
        <v>9607.9122202175004</v>
      </c>
      <c r="CE4" s="56">
        <v>10971.4699479091</v>
      </c>
      <c r="CF4" s="56">
        <v>12283.600194537301</v>
      </c>
      <c r="CG4" s="56">
        <v>13418.735102849099</v>
      </c>
      <c r="CH4" s="35">
        <v>15088.91484326361</v>
      </c>
      <c r="CI4" s="16">
        <v>1304.4788502260001</v>
      </c>
      <c r="CJ4" s="16">
        <v>2534.7472297036497</v>
      </c>
      <c r="CK4" s="16">
        <v>4076.3258085635298</v>
      </c>
      <c r="CL4" s="16">
        <v>5528.9950286829408</v>
      </c>
      <c r="CM4" s="16">
        <v>6914.8650854678499</v>
      </c>
      <c r="CN4" s="16">
        <v>8626.7420999999995</v>
      </c>
      <c r="CO4" s="16">
        <v>10496.1581534296</v>
      </c>
      <c r="CP4" s="16">
        <v>12222.398774994901</v>
      </c>
      <c r="CQ4" s="16">
        <v>13986.1482079871</v>
      </c>
      <c r="CR4" s="16">
        <v>15802.349294692</v>
      </c>
      <c r="CS4" s="56">
        <v>17454.914402767801</v>
      </c>
      <c r="CT4" s="35">
        <v>19454.369031963699</v>
      </c>
      <c r="CU4" s="56">
        <v>1486.3380901892499</v>
      </c>
      <c r="CV4" s="56">
        <v>2843.97123277225</v>
      </c>
      <c r="CW4" s="56">
        <v>4590.0182299375301</v>
      </c>
      <c r="CX4" s="65">
        <v>6361.1445945816104</v>
      </c>
      <c r="CY4" s="65">
        <v>7867.4260075125894</v>
      </c>
      <c r="CZ4" s="65">
        <v>9549.8636089479387</v>
      </c>
      <c r="DA4" s="56">
        <v>11471.322070009199</v>
      </c>
      <c r="DB4" s="70">
        <v>13256.739355353699</v>
      </c>
      <c r="DC4" s="56">
        <v>15034.722298738945</v>
      </c>
      <c r="DD4" s="56">
        <v>16671.1680082155</v>
      </c>
      <c r="DE4" s="56">
        <v>18025.630359277897</v>
      </c>
      <c r="DF4" s="35">
        <v>20188.796808536001</v>
      </c>
      <c r="DG4" s="56">
        <v>1556.54942081998</v>
      </c>
      <c r="DH4" s="56">
        <v>2818.8901718414904</v>
      </c>
      <c r="DI4" s="56">
        <v>4731.33638950965</v>
      </c>
      <c r="DJ4" s="56">
        <v>7001.9931719291999</v>
      </c>
      <c r="DK4" s="56">
        <v>7891.0404463902005</v>
      </c>
      <c r="DL4" s="56">
        <v>9091.8705867753997</v>
      </c>
      <c r="DM4" s="56">
        <v>10399.7058269605</v>
      </c>
      <c r="DN4" s="56">
        <v>11688.3300815192</v>
      </c>
      <c r="DO4" s="56">
        <v>13216.682190024199</v>
      </c>
      <c r="DP4" s="56">
        <v>15145.395578322699</v>
      </c>
      <c r="DQ4" s="56">
        <v>16528.605283082601</v>
      </c>
      <c r="DR4" s="35">
        <v>18719.0899352138</v>
      </c>
      <c r="DS4" s="56">
        <v>1503.9851859881699</v>
      </c>
      <c r="DT4" s="56">
        <v>2755.5637532524602</v>
      </c>
      <c r="DU4" s="56">
        <v>5299.9235050502803</v>
      </c>
      <c r="DV4" s="56">
        <v>7486.8261652169003</v>
      </c>
      <c r="DW4" s="56">
        <v>9320.2695890955292</v>
      </c>
      <c r="DX4" s="56">
        <v>11265.770320813099</v>
      </c>
      <c r="DY4" s="56">
        <v>13651.1284674495</v>
      </c>
      <c r="DZ4" s="56">
        <v>15697.751537748802</v>
      </c>
      <c r="EA4" s="56">
        <v>17923.871562208897</v>
      </c>
      <c r="EB4" s="56">
        <v>20431.7456777972</v>
      </c>
      <c r="EC4" s="56">
        <v>22440.0334363578</v>
      </c>
      <c r="ED4" s="35">
        <v>25286.528094985959</v>
      </c>
      <c r="EE4" s="56">
        <v>2088.8128041734199</v>
      </c>
      <c r="EF4" s="56">
        <v>4205.7150935077443</v>
      </c>
    </row>
    <row r="5" spans="1:136" s="39" customFormat="1">
      <c r="A5" s="9" t="s">
        <v>73</v>
      </c>
      <c r="B5" s="17" t="s">
        <v>1</v>
      </c>
      <c r="C5" s="18">
        <v>355.59872253442001</v>
      </c>
      <c r="D5" s="18">
        <v>692.33857795460995</v>
      </c>
      <c r="E5" s="18">
        <f>квартал!C5</f>
        <v>1134.1361957873701</v>
      </c>
      <c r="F5" s="18">
        <v>1580.55050601425</v>
      </c>
      <c r="G5" s="18">
        <v>2067.0311512713997</v>
      </c>
      <c r="H5" s="18">
        <f>квартал!D5</f>
        <v>2540.3852728028301</v>
      </c>
      <c r="I5" s="18">
        <v>3019.82299899396</v>
      </c>
      <c r="J5" s="18">
        <v>3508.9779524060305</v>
      </c>
      <c r="K5" s="18">
        <f>квартал!E5</f>
        <v>3989.9155848828595</v>
      </c>
      <c r="L5" s="18">
        <v>4535.2857019727098</v>
      </c>
      <c r="M5" s="18">
        <v>5058.7670595692598</v>
      </c>
      <c r="N5" s="38">
        <f>год!H6</f>
        <v>5641.7694506325697</v>
      </c>
      <c r="O5" s="18">
        <v>530.21565329396992</v>
      </c>
      <c r="P5" s="18">
        <v>1015.7662130115801</v>
      </c>
      <c r="Q5" s="18">
        <f>квартал!G5</f>
        <v>1544.8553546465198</v>
      </c>
      <c r="R5" s="18">
        <v>2104.8108184325301</v>
      </c>
      <c r="S5" s="18">
        <v>2688.0814647305501</v>
      </c>
      <c r="T5" s="18">
        <f>квартал!H5</f>
        <v>3226.1095216445201</v>
      </c>
      <c r="U5" s="18">
        <v>3734.4669430072699</v>
      </c>
      <c r="V5" s="18">
        <v>4224.9733354999498</v>
      </c>
      <c r="W5" s="18">
        <f>квартал!I5</f>
        <v>4739.6514102393103</v>
      </c>
      <c r="X5" s="18">
        <v>5276.1800797306696</v>
      </c>
      <c r="Y5" s="18">
        <v>5842.4673587336492</v>
      </c>
      <c r="Z5" s="38">
        <f>год!I6</f>
        <v>6453.1842335819301</v>
      </c>
      <c r="AA5" s="18">
        <v>465.86355221543005</v>
      </c>
      <c r="AB5" s="18">
        <v>976.71298959467993</v>
      </c>
      <c r="AC5" s="18">
        <f>квартал!K5</f>
        <v>1503.6689127750501</v>
      </c>
      <c r="AD5" s="18">
        <v>2087.6169215987697</v>
      </c>
      <c r="AE5" s="18">
        <v>2611.32535927968</v>
      </c>
      <c r="AF5" s="18">
        <f>квартал!L5</f>
        <v>3099.10952594011</v>
      </c>
      <c r="AG5" s="18">
        <v>3635.7328838469698</v>
      </c>
      <c r="AH5" s="18">
        <v>4180.5666025946703</v>
      </c>
      <c r="AI5" s="18">
        <f>квартал!M5</f>
        <v>4774.1666092448904</v>
      </c>
      <c r="AJ5" s="18">
        <v>5359.6085629728095</v>
      </c>
      <c r="AK5" s="18">
        <v>5940.7341648904294</v>
      </c>
      <c r="AL5" s="38">
        <f>год!J6</f>
        <v>6534.0358043310898</v>
      </c>
      <c r="AM5" s="18">
        <v>615.04110111656996</v>
      </c>
      <c r="AN5" s="18">
        <v>1233.7840148429002</v>
      </c>
      <c r="AO5" s="18">
        <f>квартал!O5</f>
        <v>1826.6732543949902</v>
      </c>
      <c r="AP5" s="18">
        <v>2516.66478156735</v>
      </c>
      <c r="AQ5" s="18">
        <v>3148.6977283316101</v>
      </c>
      <c r="AR5" s="18">
        <f>квартал!P5</f>
        <v>3703.4385821405799</v>
      </c>
      <c r="AS5" s="18">
        <v>4313.8677223893401</v>
      </c>
      <c r="AT5" s="18">
        <v>4887.3416575200608</v>
      </c>
      <c r="AU5" s="18">
        <f>квартал!Q5</f>
        <v>5494.7339400361188</v>
      </c>
      <c r="AV5" s="18">
        <v>6113.1295776033903</v>
      </c>
      <c r="AW5" s="18">
        <v>6718.7630091634701</v>
      </c>
      <c r="AX5" s="38">
        <f>год!K6</f>
        <v>7433.8058276081993</v>
      </c>
      <c r="AY5" s="18">
        <v>520.77731532118003</v>
      </c>
      <c r="AZ5" s="18">
        <v>1046.3351168332299</v>
      </c>
      <c r="BA5" s="18">
        <f>квартал!S5</f>
        <v>1545.5565596107499</v>
      </c>
      <c r="BB5" s="18">
        <v>2018.4795918836901</v>
      </c>
      <c r="BC5" s="18">
        <v>2471.3784506731899</v>
      </c>
      <c r="BD5" s="18">
        <f>квартал!T5</f>
        <v>2976.01723696727</v>
      </c>
      <c r="BE5" s="18">
        <v>3505.1246807423895</v>
      </c>
      <c r="BF5" s="18">
        <v>4033.1767490478196</v>
      </c>
      <c r="BG5" s="18">
        <f>квартал!U5</f>
        <v>4511.5731763622898</v>
      </c>
      <c r="BH5" s="18">
        <v>4971.0696983266798</v>
      </c>
      <c r="BI5" s="18">
        <v>5411.0401165887606</v>
      </c>
      <c r="BJ5" s="38">
        <v>5862.65112016287</v>
      </c>
      <c r="BK5" s="18">
        <v>371.06208156232003</v>
      </c>
      <c r="BL5" s="18">
        <v>687.72697840306</v>
      </c>
      <c r="BM5" s="18">
        <v>992.18111794644005</v>
      </c>
      <c r="BN5" s="18">
        <v>1318.5022325178802</v>
      </c>
      <c r="BO5" s="18">
        <v>1682.8844062251201</v>
      </c>
      <c r="BP5" s="18">
        <v>2108.2373213894198</v>
      </c>
      <c r="BQ5" s="18">
        <v>2553.55106566429</v>
      </c>
      <c r="BR5" s="18">
        <v>2993.6547278790504</v>
      </c>
      <c r="BS5" s="18">
        <v>3419.4103192180096</v>
      </c>
      <c r="BT5" s="18">
        <v>3853.59592583413</v>
      </c>
      <c r="BU5" s="18">
        <v>4350.0407994074794</v>
      </c>
      <c r="BV5" s="38">
        <v>4844.0285376100701</v>
      </c>
      <c r="BW5" s="18">
        <v>485.13101045686</v>
      </c>
      <c r="BX5" s="18">
        <v>1014.90183114594</v>
      </c>
      <c r="BY5" s="18">
        <v>1517.86520878738</v>
      </c>
      <c r="BZ5" s="18">
        <v>1974.1733743813402</v>
      </c>
      <c r="CA5" s="18">
        <v>2440.0031447579399</v>
      </c>
      <c r="CB5" s="57">
        <f>('[1]1'!$E$171+'[1]1'!$E$360+'[1]1'!$E$361+'[1]1'!$E$362)/1000000000</f>
        <v>2888.5697498547001</v>
      </c>
      <c r="CC5" s="57">
        <f>'[2]Лист1 (2)'!$F12/1000</f>
        <v>3304.5659000000001</v>
      </c>
      <c r="CD5" s="57">
        <v>3753.9288363169403</v>
      </c>
      <c r="CE5" s="57">
        <v>4246.2</v>
      </c>
      <c r="CF5" s="57">
        <v>4764.8756772259694</v>
      </c>
      <c r="CG5" s="57">
        <v>5334.7724404974197</v>
      </c>
      <c r="CH5" s="38">
        <v>5971.90170099034</v>
      </c>
      <c r="CI5" s="18">
        <v>661.34478692935011</v>
      </c>
      <c r="CJ5" s="18">
        <v>1289.55759148932</v>
      </c>
      <c r="CK5" s="18">
        <v>1859.6527859468299</v>
      </c>
      <c r="CL5" s="18">
        <v>2490.3249296392696</v>
      </c>
      <c r="CM5" s="18">
        <v>3174.8699012295201</v>
      </c>
      <c r="CN5" s="18">
        <v>3935.0448950985001</v>
      </c>
      <c r="CO5" s="18">
        <v>4684.2644804283791</v>
      </c>
      <c r="CP5" s="18">
        <v>5501.8059357251104</v>
      </c>
      <c r="CQ5" s="18">
        <v>6302.08264419031</v>
      </c>
      <c r="CR5" s="18">
        <v>7222.0581039511198</v>
      </c>
      <c r="CS5" s="57">
        <v>8181.6417653319095</v>
      </c>
      <c r="CT5" s="38">
        <v>9017.7744878142803</v>
      </c>
      <c r="CU5" s="57">
        <v>680.75926072413995</v>
      </c>
      <c r="CV5" s="57">
        <v>1367.3568280690401</v>
      </c>
      <c r="CW5" s="57">
        <v>1993.4003498532097</v>
      </c>
      <c r="CX5" s="66">
        <v>2722.5997394661699</v>
      </c>
      <c r="CY5" s="66">
        <v>3420.3426052099103</v>
      </c>
      <c r="CZ5" s="66">
        <v>4121.9014596663501</v>
      </c>
      <c r="DA5" s="57">
        <v>4782.9345823635704</v>
      </c>
      <c r="DB5" s="71">
        <v>5407.5104890556613</v>
      </c>
      <c r="DC5" s="57">
        <v>6008.0329052014513</v>
      </c>
      <c r="DD5" s="57">
        <v>6676.7239395487504</v>
      </c>
      <c r="DE5" s="57">
        <v>7265.40839349008</v>
      </c>
      <c r="DF5" s="38">
        <v>7924.25082811825</v>
      </c>
      <c r="DG5" s="57">
        <v>615.94278835503997</v>
      </c>
      <c r="DH5" s="57">
        <v>1224.2689212298201</v>
      </c>
      <c r="DI5" s="57">
        <v>1787.9315960053402</v>
      </c>
      <c r="DJ5" s="57">
        <v>2222.4923023032202</v>
      </c>
      <c r="DK5" s="57">
        <v>2436.72728473392</v>
      </c>
      <c r="DL5" s="57">
        <v>2661.0467613135702</v>
      </c>
      <c r="DM5" s="57">
        <v>3002.0715489285799</v>
      </c>
      <c r="DN5" s="57">
        <v>3406.9509945788595</v>
      </c>
      <c r="DO5" s="57">
        <v>3854.0139210472803</v>
      </c>
      <c r="DP5" s="57">
        <v>4328.5240555985001</v>
      </c>
      <c r="DQ5" s="57">
        <v>4782.2677798980194</v>
      </c>
      <c r="DR5" s="38">
        <v>5235.2450154380995</v>
      </c>
      <c r="DS5" s="57">
        <v>490.83199614454003</v>
      </c>
      <c r="DT5" s="57">
        <v>1035.6982445214201</v>
      </c>
      <c r="DU5" s="57">
        <v>1618</v>
      </c>
      <c r="DV5" s="57">
        <v>2511.4119997872199</v>
      </c>
      <c r="DW5" s="57">
        <v>3129.0025933976203</v>
      </c>
      <c r="DX5" s="57">
        <v>3776</v>
      </c>
      <c r="DY5" s="57">
        <v>4770.0245933196711</v>
      </c>
      <c r="DZ5" s="57">
        <v>5465.8566835198299</v>
      </c>
      <c r="EA5" s="57">
        <v>6184.7682152756806</v>
      </c>
      <c r="EB5" s="57">
        <v>7292.6921574849612</v>
      </c>
      <c r="EC5" s="57">
        <v>8177.3773628196996</v>
      </c>
      <c r="ED5" s="38">
        <v>9056.5067190148111</v>
      </c>
      <c r="EE5" s="57">
        <v>794.51879352582012</v>
      </c>
      <c r="EF5" s="57">
        <v>1766.2015719027502</v>
      </c>
    </row>
    <row r="6" spans="1:136" s="39" customFormat="1">
      <c r="A6" s="9" t="s">
        <v>74</v>
      </c>
      <c r="B6" s="17" t="s">
        <v>2</v>
      </c>
      <c r="C6" s="18">
        <f>C4-C5</f>
        <v>449.25954177108002</v>
      </c>
      <c r="D6" s="18">
        <f t="shared" ref="D6:BJ6" si="0">D4-D5</f>
        <v>813.2699570848099</v>
      </c>
      <c r="E6" s="18">
        <f t="shared" si="0"/>
        <v>1258.6462503235698</v>
      </c>
      <c r="F6" s="18">
        <f t="shared" si="0"/>
        <v>1759.1431255616699</v>
      </c>
      <c r="G6" s="18">
        <f t="shared" si="0"/>
        <v>2133.0070798529205</v>
      </c>
      <c r="H6" s="18">
        <f t="shared" si="0"/>
        <v>2765.9849429364799</v>
      </c>
      <c r="I6" s="18">
        <f t="shared" si="0"/>
        <v>3214.0070728581204</v>
      </c>
      <c r="J6" s="18">
        <f t="shared" si="0"/>
        <v>3711.2233937402898</v>
      </c>
      <c r="K6" s="18">
        <f t="shared" si="0"/>
        <v>4223.1044389744493</v>
      </c>
      <c r="L6" s="18">
        <f t="shared" si="0"/>
        <v>4705.4775110149303</v>
      </c>
      <c r="M6" s="18">
        <f t="shared" si="0"/>
        <v>5105.993549320141</v>
      </c>
      <c r="N6" s="38">
        <f t="shared" si="0"/>
        <v>5725.8831720251292</v>
      </c>
      <c r="O6" s="18">
        <f t="shared" si="0"/>
        <v>529.34353279896015</v>
      </c>
      <c r="P6" s="18">
        <f t="shared" si="0"/>
        <v>850.1997915391097</v>
      </c>
      <c r="Q6" s="18">
        <f t="shared" si="0"/>
        <v>1421.4575572616102</v>
      </c>
      <c r="R6" s="18">
        <f t="shared" si="0"/>
        <v>1953.8691504070498</v>
      </c>
      <c r="S6" s="18">
        <f t="shared" si="0"/>
        <v>2395.2452318058999</v>
      </c>
      <c r="T6" s="18">
        <f t="shared" si="0"/>
        <v>2974.2899480216502</v>
      </c>
      <c r="U6" s="18">
        <f t="shared" si="0"/>
        <v>3511.4712105495601</v>
      </c>
      <c r="V6" s="18">
        <f t="shared" si="0"/>
        <v>4127.1007327917014</v>
      </c>
      <c r="W6" s="18">
        <f t="shared" si="0"/>
        <v>4645.7092644516706</v>
      </c>
      <c r="X6" s="18">
        <f t="shared" si="0"/>
        <v>5177.0452899864304</v>
      </c>
      <c r="Y6" s="18">
        <f t="shared" si="0"/>
        <v>5562.3774870128509</v>
      </c>
      <c r="Z6" s="38">
        <f t="shared" si="0"/>
        <v>6402.3563875379705</v>
      </c>
      <c r="AA6" s="18">
        <f t="shared" si="0"/>
        <v>627.23507304383998</v>
      </c>
      <c r="AB6" s="18">
        <f t="shared" si="0"/>
        <v>1004.58679094147</v>
      </c>
      <c r="AC6" s="18">
        <f t="shared" si="0"/>
        <v>1601.9385337405197</v>
      </c>
      <c r="AD6" s="18">
        <f t="shared" si="0"/>
        <v>2136.79144199557</v>
      </c>
      <c r="AE6" s="18">
        <f t="shared" si="0"/>
        <v>2504.2220405923199</v>
      </c>
      <c r="AF6" s="18">
        <f t="shared" si="0"/>
        <v>3158.54420810601</v>
      </c>
      <c r="AG6" s="18">
        <f t="shared" si="0"/>
        <v>3694.2793930411603</v>
      </c>
      <c r="AH6" s="18">
        <f t="shared" si="0"/>
        <v>4237.5949665116696</v>
      </c>
      <c r="AI6" s="18">
        <f t="shared" si="0"/>
        <v>4830.3033525987794</v>
      </c>
      <c r="AJ6" s="18">
        <f t="shared" si="0"/>
        <v>5380.9887823153895</v>
      </c>
      <c r="AK6" s="18">
        <f t="shared" si="0"/>
        <v>5817.9788706286708</v>
      </c>
      <c r="AL6" s="38">
        <f t="shared" si="0"/>
        <v>6485.9036805444102</v>
      </c>
      <c r="AM6" s="18">
        <f t="shared" si="0"/>
        <v>711.64761965320008</v>
      </c>
      <c r="AN6" s="18">
        <f t="shared" si="0"/>
        <v>1134.76809266951</v>
      </c>
      <c r="AO6" s="18">
        <f t="shared" si="0"/>
        <v>1694.7466027967898</v>
      </c>
      <c r="AP6" s="18">
        <f t="shared" si="0"/>
        <v>2237.61019008626</v>
      </c>
      <c r="AQ6" s="18">
        <f t="shared" si="0"/>
        <v>2733.8758496611099</v>
      </c>
      <c r="AR6" s="18">
        <f t="shared" si="0"/>
        <v>3417.4680707397506</v>
      </c>
      <c r="AS6" s="18">
        <f t="shared" si="0"/>
        <v>3941.799478968419</v>
      </c>
      <c r="AT6" s="18">
        <f t="shared" si="0"/>
        <v>4552.2824092831379</v>
      </c>
      <c r="AU6" s="18">
        <f t="shared" si="0"/>
        <v>5203.5735578325812</v>
      </c>
      <c r="AV6" s="18">
        <f t="shared" si="0"/>
        <v>5778.4665790275094</v>
      </c>
      <c r="AW6" s="18">
        <f t="shared" si="0"/>
        <v>6232.6348141756289</v>
      </c>
      <c r="AX6" s="38">
        <f t="shared" si="0"/>
        <v>7063.074668051102</v>
      </c>
      <c r="AY6" s="18">
        <f t="shared" si="0"/>
        <v>803.40680116372994</v>
      </c>
      <c r="AZ6" s="18">
        <f t="shared" si="0"/>
        <v>1232.6061170595497</v>
      </c>
      <c r="BA6" s="18">
        <f t="shared" si="0"/>
        <v>1892.5231683460001</v>
      </c>
      <c r="BB6" s="18">
        <f t="shared" si="0"/>
        <v>2531.6251120214401</v>
      </c>
      <c r="BC6" s="18">
        <f t="shared" si="0"/>
        <v>2889.3901447691806</v>
      </c>
      <c r="BD6" s="18">
        <f t="shared" si="0"/>
        <v>3644.8548892313001</v>
      </c>
      <c r="BE6" s="18">
        <f t="shared" si="0"/>
        <v>4290.9200829650108</v>
      </c>
      <c r="BF6" s="18">
        <f t="shared" si="0"/>
        <v>4926.7505060127096</v>
      </c>
      <c r="BG6" s="18">
        <f>квартал!U6</f>
        <v>5633.801123161611</v>
      </c>
      <c r="BH6" s="18">
        <f t="shared" si="0"/>
        <v>6366.1851160802207</v>
      </c>
      <c r="BI6" s="18">
        <f t="shared" si="0"/>
        <v>6765.0842135065404</v>
      </c>
      <c r="BJ6" s="38">
        <f t="shared" si="0"/>
        <v>7796.5918192077288</v>
      </c>
      <c r="BK6" s="18">
        <f t="shared" ref="BK6:BQ6" si="1">BK4-BK5</f>
        <v>722.98501465260995</v>
      </c>
      <c r="BL6" s="18">
        <f t="shared" si="1"/>
        <v>1154.2120948494201</v>
      </c>
      <c r="BM6" s="18">
        <f t="shared" si="1"/>
        <v>1918.5029100660802</v>
      </c>
      <c r="BN6" s="18">
        <f t="shared" si="1"/>
        <v>2591.6074606838497</v>
      </c>
      <c r="BO6" s="18">
        <f t="shared" si="1"/>
        <v>2962.8191340972808</v>
      </c>
      <c r="BP6" s="18">
        <f t="shared" si="1"/>
        <v>3760.5114765853496</v>
      </c>
      <c r="BQ6" s="18">
        <f t="shared" si="1"/>
        <v>4416.7602189142499</v>
      </c>
      <c r="BR6" s="18">
        <f t="shared" ref="BR6:BX6" si="2">BR4-BR5</f>
        <v>5150.3245665785998</v>
      </c>
      <c r="BS6" s="18">
        <f t="shared" si="2"/>
        <v>5876.0174648319098</v>
      </c>
      <c r="BT6" s="18">
        <f t="shared" si="2"/>
        <v>6587.9980112664689</v>
      </c>
      <c r="BU6" s="18">
        <f t="shared" si="2"/>
        <v>7086.7872888934216</v>
      </c>
      <c r="BV6" s="38">
        <f t="shared" si="2"/>
        <v>8616.0121529040298</v>
      </c>
      <c r="BW6" s="18">
        <f t="shared" si="2"/>
        <v>780.86196313834012</v>
      </c>
      <c r="BX6" s="18">
        <f t="shared" si="2"/>
        <v>1275.9865759742102</v>
      </c>
      <c r="BY6" s="18">
        <f t="shared" ref="BY6:CG6" si="3">BY4-BY5</f>
        <v>2115.4154370279903</v>
      </c>
      <c r="BZ6" s="18">
        <f t="shared" si="3"/>
        <v>2789.5479941871999</v>
      </c>
      <c r="CA6" s="18">
        <f t="shared" si="3"/>
        <v>3390.5440675922396</v>
      </c>
      <c r="CB6" s="57">
        <f t="shared" si="3"/>
        <v>4233.4507505623496</v>
      </c>
      <c r="CC6" s="57">
        <f t="shared" si="3"/>
        <v>5066.60158607827</v>
      </c>
      <c r="CD6" s="57">
        <f t="shared" si="3"/>
        <v>5853.9833839005605</v>
      </c>
      <c r="CE6" s="57">
        <f>CE4-CE5</f>
        <v>6725.2699479090998</v>
      </c>
      <c r="CF6" s="57">
        <f t="shared" si="3"/>
        <v>7518.7245173113315</v>
      </c>
      <c r="CG6" s="57">
        <f t="shared" si="3"/>
        <v>8083.9626623516797</v>
      </c>
      <c r="CH6" s="38">
        <f>CH4-CH5</f>
        <v>9117.0131422732702</v>
      </c>
      <c r="CI6" s="18">
        <f>CI4-CI5</f>
        <v>643.13406329664997</v>
      </c>
      <c r="CJ6" s="18">
        <f t="shared" ref="CJ6:CK6" si="4">CJ4-CJ5</f>
        <v>1245.1896382143298</v>
      </c>
      <c r="CK6" s="18">
        <f t="shared" si="4"/>
        <v>2216.6730226167001</v>
      </c>
      <c r="CL6" s="18">
        <f t="shared" ref="CL6:CZ6" si="5">CL4-CL5</f>
        <v>3038.6700990436711</v>
      </c>
      <c r="CM6" s="18">
        <f t="shared" si="5"/>
        <v>3739.9951842383298</v>
      </c>
      <c r="CN6" s="18">
        <f t="shared" si="5"/>
        <v>4691.6972049014994</v>
      </c>
      <c r="CO6" s="18">
        <f t="shared" si="5"/>
        <v>5811.893673001221</v>
      </c>
      <c r="CP6" s="18">
        <f t="shared" si="5"/>
        <v>6720.5928392697906</v>
      </c>
      <c r="CQ6" s="18">
        <f t="shared" si="5"/>
        <v>7684.0655637967902</v>
      </c>
      <c r="CR6" s="18">
        <f t="shared" si="5"/>
        <v>8580.2911907408798</v>
      </c>
      <c r="CS6" s="57">
        <f t="shared" si="5"/>
        <v>9273.2726374358917</v>
      </c>
      <c r="CT6" s="38">
        <f t="shared" si="5"/>
        <v>10436.594544149419</v>
      </c>
      <c r="CU6" s="57">
        <f t="shared" si="5"/>
        <v>805.57882946510995</v>
      </c>
      <c r="CV6" s="57">
        <f>CV4-CV5</f>
        <v>1476.6144047032099</v>
      </c>
      <c r="CW6" s="57">
        <f t="shared" si="5"/>
        <v>2596.6178800843204</v>
      </c>
      <c r="CX6" s="66">
        <f t="shared" si="5"/>
        <v>3638.5448551154404</v>
      </c>
      <c r="CY6" s="66">
        <f t="shared" si="5"/>
        <v>4447.0834023026791</v>
      </c>
      <c r="CZ6" s="66">
        <f t="shared" si="5"/>
        <v>5427.9621492815886</v>
      </c>
      <c r="DA6" s="57">
        <f t="shared" ref="DA6:DI6" si="6">DA4-DA5</f>
        <v>6688.3874876456284</v>
      </c>
      <c r="DB6" s="57">
        <f t="shared" si="6"/>
        <v>7849.2288662980372</v>
      </c>
      <c r="DC6" s="57">
        <f t="shared" si="6"/>
        <v>9026.6893935374937</v>
      </c>
      <c r="DD6" s="57">
        <f t="shared" si="6"/>
        <v>9994.4440686667494</v>
      </c>
      <c r="DE6" s="57">
        <f t="shared" si="6"/>
        <v>10760.221965787816</v>
      </c>
      <c r="DF6" s="38">
        <f t="shared" si="6"/>
        <v>12264.545980417752</v>
      </c>
      <c r="DG6" s="57">
        <f t="shared" si="6"/>
        <v>940.60663246494005</v>
      </c>
      <c r="DH6" s="57">
        <f t="shared" si="6"/>
        <v>1594.6212506116703</v>
      </c>
      <c r="DI6" s="57">
        <f t="shared" si="6"/>
        <v>2943.40479350431</v>
      </c>
      <c r="DJ6" s="57">
        <f t="shared" ref="DJ6:DQ6" si="7">DJ4-DJ5</f>
        <v>4779.5008696259792</v>
      </c>
      <c r="DK6" s="57">
        <f t="shared" si="7"/>
        <v>5454.3131616562805</v>
      </c>
      <c r="DL6" s="57">
        <f t="shared" si="7"/>
        <v>6430.82382546183</v>
      </c>
      <c r="DM6" s="57">
        <f t="shared" si="7"/>
        <v>7397.634278031921</v>
      </c>
      <c r="DN6" s="57">
        <f t="shared" si="7"/>
        <v>8281.3790869403401</v>
      </c>
      <c r="DO6" s="57">
        <f t="shared" si="7"/>
        <v>9362.6682689769186</v>
      </c>
      <c r="DP6" s="57">
        <f t="shared" si="7"/>
        <v>10816.871522724199</v>
      </c>
      <c r="DQ6" s="57">
        <f t="shared" si="7"/>
        <v>11746.337503184583</v>
      </c>
      <c r="DR6" s="38">
        <f>DR4-DR5</f>
        <v>13483.8449197757</v>
      </c>
      <c r="DS6" s="57">
        <f>DS4-DS5</f>
        <v>1013.1531898436299</v>
      </c>
      <c r="DT6" s="57">
        <f>DT4-DT5</f>
        <v>1719.8655087310401</v>
      </c>
      <c r="DU6" s="57">
        <f>DU4-DU5</f>
        <v>3681.9235050502803</v>
      </c>
      <c r="DV6" s="57">
        <f t="shared" ref="DV6" si="8">DV4-DV5</f>
        <v>4975.41416542968</v>
      </c>
      <c r="DW6" s="57">
        <f t="shared" ref="DW6:EB6" si="9">DW4-DW5</f>
        <v>6191.2669956979089</v>
      </c>
      <c r="DX6" s="57">
        <f t="shared" si="9"/>
        <v>7489.7703208130988</v>
      </c>
      <c r="DY6" s="57">
        <f t="shared" si="9"/>
        <v>8881.1038741298289</v>
      </c>
      <c r="DZ6" s="57">
        <f t="shared" si="9"/>
        <v>10231.894854228973</v>
      </c>
      <c r="EA6" s="57">
        <f t="shared" si="9"/>
        <v>11739.103346933216</v>
      </c>
      <c r="EB6" s="57">
        <f t="shared" si="9"/>
        <v>13139.053520312238</v>
      </c>
      <c r="EC6" s="57">
        <f>EC4-EC5</f>
        <v>14262.656073538101</v>
      </c>
      <c r="ED6" s="38">
        <v>16230.021375971148</v>
      </c>
      <c r="EE6" s="57">
        <f>EE4-EE5</f>
        <v>1294.2940106475999</v>
      </c>
      <c r="EF6" s="57">
        <f>EF4-EF5</f>
        <v>2439.5135216049939</v>
      </c>
    </row>
    <row r="7" spans="1:136" s="39" customFormat="1">
      <c r="A7" s="9" t="s">
        <v>75</v>
      </c>
      <c r="B7" s="19" t="s">
        <v>122</v>
      </c>
      <c r="C7" s="20">
        <f>C8+C9+C10</f>
        <v>212.02209976478002</v>
      </c>
      <c r="D7" s="20">
        <f t="shared" ref="D7:BJ7" si="10">D8+D9+D10</f>
        <v>329.03668616398005</v>
      </c>
      <c r="E7" s="20">
        <f t="shared" si="10"/>
        <v>544.98642930097003</v>
      </c>
      <c r="F7" s="20">
        <f t="shared" si="10"/>
        <v>775.12973603876003</v>
      </c>
      <c r="G7" s="20">
        <f t="shared" si="10"/>
        <v>925.89080063488007</v>
      </c>
      <c r="H7" s="20">
        <f t="shared" si="10"/>
        <v>1155.82115806</v>
      </c>
      <c r="I7" s="20">
        <f t="shared" si="10"/>
        <v>1361.5310528971702</v>
      </c>
      <c r="J7" s="20">
        <f t="shared" si="10"/>
        <v>1538.0530140468099</v>
      </c>
      <c r="K7" s="20">
        <f t="shared" si="10"/>
        <v>1772.3925143324798</v>
      </c>
      <c r="L7" s="20">
        <f t="shared" si="10"/>
        <v>1964.9154678562797</v>
      </c>
      <c r="M7" s="20">
        <f t="shared" si="10"/>
        <v>2070.7019147519395</v>
      </c>
      <c r="N7" s="40">
        <f t="shared" si="10"/>
        <v>2327.6222042917002</v>
      </c>
      <c r="O7" s="20">
        <f t="shared" si="10"/>
        <v>214.53521611296003</v>
      </c>
      <c r="P7" s="20">
        <f t="shared" si="10"/>
        <v>314.73362131123997</v>
      </c>
      <c r="Q7" s="20">
        <f t="shared" si="10"/>
        <v>601.68034491468006</v>
      </c>
      <c r="R7" s="20">
        <f t="shared" si="10"/>
        <v>858.8992707586799</v>
      </c>
      <c r="S7" s="20">
        <f t="shared" si="10"/>
        <v>1033.8932972111299</v>
      </c>
      <c r="T7" s="20">
        <f t="shared" si="10"/>
        <v>1308.1581938921702</v>
      </c>
      <c r="U7" s="20">
        <f t="shared" si="10"/>
        <v>1539.8814012944399</v>
      </c>
      <c r="V7" s="20">
        <f t="shared" si="10"/>
        <v>1711.7712003747502</v>
      </c>
      <c r="W7" s="20">
        <f t="shared" si="10"/>
        <v>1970.8326618226802</v>
      </c>
      <c r="X7" s="20">
        <f t="shared" si="10"/>
        <v>2202.6797807514999</v>
      </c>
      <c r="Y7" s="20">
        <f t="shared" si="10"/>
        <v>2303.8424837306702</v>
      </c>
      <c r="Z7" s="40">
        <f t="shared" si="10"/>
        <v>2603.8179379602002</v>
      </c>
      <c r="AA7" s="20">
        <f t="shared" si="10"/>
        <v>244.53018737959999</v>
      </c>
      <c r="AB7" s="20">
        <f t="shared" si="10"/>
        <v>357.14035215631003</v>
      </c>
      <c r="AC7" s="20">
        <f t="shared" si="10"/>
        <v>669.65077082021003</v>
      </c>
      <c r="AD7" s="20">
        <f t="shared" si="10"/>
        <v>885.05783560080999</v>
      </c>
      <c r="AE7" s="20">
        <f t="shared" si="10"/>
        <v>1037.17993232967</v>
      </c>
      <c r="AF7" s="20">
        <f t="shared" si="10"/>
        <v>1349.8917295983899</v>
      </c>
      <c r="AG7" s="20">
        <f t="shared" si="10"/>
        <v>1568.5241061612101</v>
      </c>
      <c r="AH7" s="20">
        <f t="shared" si="10"/>
        <v>1702.8857166379103</v>
      </c>
      <c r="AI7" s="20">
        <f t="shared" si="10"/>
        <v>2000.1005290810001</v>
      </c>
      <c r="AJ7" s="20">
        <f t="shared" si="10"/>
        <v>2232.1782574814101</v>
      </c>
      <c r="AK7" s="20">
        <f t="shared" si="10"/>
        <v>2391.6864023180501</v>
      </c>
      <c r="AL7" s="40">
        <f t="shared" si="10"/>
        <v>2681.4684676295096</v>
      </c>
      <c r="AM7" s="20">
        <f t="shared" si="10"/>
        <v>290.91467252405005</v>
      </c>
      <c r="AN7" s="20">
        <f t="shared" si="10"/>
        <v>451.51297588794</v>
      </c>
      <c r="AO7" s="20">
        <f t="shared" si="10"/>
        <v>772.66267252734997</v>
      </c>
      <c r="AP7" s="20">
        <f t="shared" si="10"/>
        <v>1067.0830190649901</v>
      </c>
      <c r="AQ7" s="20">
        <f t="shared" si="10"/>
        <v>1261.2908985298</v>
      </c>
      <c r="AR7" s="20">
        <f t="shared" si="10"/>
        <v>1586.4071898687703</v>
      </c>
      <c r="AS7" s="20">
        <f t="shared" si="10"/>
        <v>1825.5289219524898</v>
      </c>
      <c r="AT7" s="20">
        <f t="shared" si="10"/>
        <v>2000.5582755007599</v>
      </c>
      <c r="AU7" s="20">
        <f t="shared" si="10"/>
        <v>2360.9046991424402</v>
      </c>
      <c r="AV7" s="20">
        <f t="shared" si="10"/>
        <v>2591.1004699289902</v>
      </c>
      <c r="AW7" s="20">
        <f t="shared" si="10"/>
        <v>2756.71198716254</v>
      </c>
      <c r="AX7" s="40">
        <f t="shared" si="10"/>
        <v>3113.5657747454497</v>
      </c>
      <c r="AY7" s="20">
        <f t="shared" si="10"/>
        <v>312.90345360153998</v>
      </c>
      <c r="AZ7" s="20">
        <f t="shared" si="10"/>
        <v>492.24113498685995</v>
      </c>
      <c r="BA7" s="20">
        <f t="shared" si="10"/>
        <v>914.94535992047997</v>
      </c>
      <c r="BB7" s="20">
        <f t="shared" si="10"/>
        <v>1309.57771183625</v>
      </c>
      <c r="BC7" s="20">
        <f t="shared" si="10"/>
        <v>1468.3356045964501</v>
      </c>
      <c r="BD7" s="20">
        <f t="shared" si="10"/>
        <v>1819.2634820507899</v>
      </c>
      <c r="BE7" s="20">
        <f t="shared" si="10"/>
        <v>2141.0035716971197</v>
      </c>
      <c r="BF7" s="20">
        <f t="shared" si="10"/>
        <v>2309.83698183457</v>
      </c>
      <c r="BG7" s="20">
        <f>квартал!U7</f>
        <v>2687.0859847624401</v>
      </c>
      <c r="BH7" s="20">
        <f t="shared" si="10"/>
        <v>3014.9261294351395</v>
      </c>
      <c r="BI7" s="20">
        <f t="shared" si="10"/>
        <v>3089.7759923302601</v>
      </c>
      <c r="BJ7" s="40">
        <f t="shared" si="10"/>
        <v>3467.6176794957601</v>
      </c>
      <c r="BK7" s="20">
        <f t="shared" ref="BK7:BQ7" si="11">BK8+BK9+BK10</f>
        <v>447.12581003575002</v>
      </c>
      <c r="BL7" s="20">
        <f t="shared" si="11"/>
        <v>581.40290450627003</v>
      </c>
      <c r="BM7" s="20">
        <f t="shared" si="11"/>
        <v>1010.9028188148401</v>
      </c>
      <c r="BN7" s="20">
        <f t="shared" si="11"/>
        <v>1375.78900147742</v>
      </c>
      <c r="BO7" s="20">
        <f t="shared" si="11"/>
        <v>1488.0101565744601</v>
      </c>
      <c r="BP7" s="20">
        <f t="shared" si="11"/>
        <v>1882.51943266634</v>
      </c>
      <c r="BQ7" s="20">
        <f t="shared" si="11"/>
        <v>2217.4383902604095</v>
      </c>
      <c r="BR7" s="20">
        <f t="shared" ref="BR7:BX7" si="12">BR8+BR9+BR10</f>
        <v>2448.1629163733996</v>
      </c>
      <c r="BS7" s="20">
        <f t="shared" si="12"/>
        <v>2852.5996038558496</v>
      </c>
      <c r="BT7" s="20">
        <f t="shared" si="12"/>
        <v>3267.59608214019</v>
      </c>
      <c r="BU7" s="20">
        <f t="shared" si="12"/>
        <v>3395.6367131983702</v>
      </c>
      <c r="BV7" s="40">
        <f t="shared" si="12"/>
        <v>3780.5748238922101</v>
      </c>
      <c r="BW7" s="20">
        <f t="shared" si="12"/>
        <v>556.96257841854003</v>
      </c>
      <c r="BX7" s="20">
        <f t="shared" si="12"/>
        <v>755.02080902800992</v>
      </c>
      <c r="BY7" s="20">
        <v>1275.5383357757901</v>
      </c>
      <c r="BZ7" s="20">
        <v>1673.18677243251</v>
      </c>
      <c r="CA7" s="20">
        <v>1909.5149769009099</v>
      </c>
      <c r="CB7" s="58">
        <f>CB8+CB9+CB10</f>
        <v>2366.1872715125901</v>
      </c>
      <c r="CC7" s="57">
        <v>2781.3915120565198</v>
      </c>
      <c r="CD7" s="57">
        <v>3040.0652074005902</v>
      </c>
      <c r="CE7" s="57">
        <f>CE8+CE9+CE10</f>
        <v>3579.1197131021509</v>
      </c>
      <c r="CF7" s="57">
        <v>4017.0030648736197</v>
      </c>
      <c r="CG7" s="57">
        <v>4229.4777502018005</v>
      </c>
      <c r="CH7" s="40">
        <f>CH8+CH9+CH10</f>
        <v>4741.9030199153303</v>
      </c>
      <c r="CI7" s="20">
        <f>CI8+CI9+CI10</f>
        <v>407.62558869093004</v>
      </c>
      <c r="CJ7" s="20">
        <f t="shared" ref="CJ7:CT7" si="13">CJ8+CJ9+CJ10</f>
        <v>681.9213238345701</v>
      </c>
      <c r="CK7" s="20">
        <f t="shared" si="13"/>
        <v>1321.69873723048</v>
      </c>
      <c r="CL7" s="20">
        <f t="shared" si="13"/>
        <v>1772.80909228573</v>
      </c>
      <c r="CM7" s="20">
        <f t="shared" si="13"/>
        <v>2109.4374750291099</v>
      </c>
      <c r="CN7" s="20">
        <f t="shared" si="13"/>
        <v>2626.20202549029</v>
      </c>
      <c r="CO7" s="20">
        <f t="shared" si="13"/>
        <v>3199.7972108957097</v>
      </c>
      <c r="CP7" s="20">
        <f t="shared" si="13"/>
        <v>3497.4342080483307</v>
      </c>
      <c r="CQ7" s="20">
        <f t="shared" si="13"/>
        <v>4077.2223847536698</v>
      </c>
      <c r="CR7" s="20">
        <f t="shared" si="13"/>
        <v>4571.4100739038504</v>
      </c>
      <c r="CS7" s="58">
        <f t="shared" si="13"/>
        <v>4857.0683963968095</v>
      </c>
      <c r="CT7" s="40">
        <f t="shared" si="13"/>
        <v>5430.8749503872496</v>
      </c>
      <c r="CU7" s="58">
        <f>CU8+CU9+CU10</f>
        <v>485.84855484318996</v>
      </c>
      <c r="CV7" s="58">
        <f>CV8+CV9+CV10</f>
        <v>744.17168250118004</v>
      </c>
      <c r="CW7" s="58">
        <f>CW8+CW9+CW10</f>
        <v>1477.5720346266901</v>
      </c>
      <c r="CX7" s="67">
        <f>CX8+CX9+CX10</f>
        <v>2057.31518097143</v>
      </c>
      <c r="CY7" s="67">
        <f t="shared" ref="CY7" si="14">CY8+CY9+CY10</f>
        <v>2417.0836856461501</v>
      </c>
      <c r="CZ7" s="67">
        <f>CZ8+CZ9+CZ10</f>
        <v>3025.5661387924401</v>
      </c>
      <c r="DA7" s="58">
        <f t="shared" ref="DA7:DE7" si="15">DA8+DA9+DA10</f>
        <v>3660.3516651413101</v>
      </c>
      <c r="DB7" s="58">
        <f t="shared" si="15"/>
        <v>4039.4844757907999</v>
      </c>
      <c r="DC7" s="58">
        <f t="shared" si="15"/>
        <v>4780.2333991039995</v>
      </c>
      <c r="DD7" s="58">
        <f t="shared" si="15"/>
        <v>5281.7988400219601</v>
      </c>
      <c r="DE7" s="58">
        <f t="shared" si="15"/>
        <v>5564.8660680450403</v>
      </c>
      <c r="DF7" s="40">
        <f t="shared" ref="DF7:DL7" si="16">DF8+DF9+DF10</f>
        <v>6389.5501126379704</v>
      </c>
      <c r="DG7" s="58">
        <f t="shared" si="16"/>
        <v>504.64073190577</v>
      </c>
      <c r="DH7" s="58">
        <f t="shared" si="16"/>
        <v>774.27164082493994</v>
      </c>
      <c r="DI7" s="58">
        <f t="shared" si="16"/>
        <v>1641.9547105763399</v>
      </c>
      <c r="DJ7" s="58">
        <f t="shared" si="16"/>
        <v>2073.5946920643601</v>
      </c>
      <c r="DK7" s="58">
        <f t="shared" si="16"/>
        <v>2430.05713860882</v>
      </c>
      <c r="DL7" s="58">
        <f t="shared" si="16"/>
        <v>3028.3085045617299</v>
      </c>
      <c r="DM7" s="58">
        <f t="shared" ref="DM7:DQ7" si="17">DM8+DM9+DM10</f>
        <v>3571.0924425932199</v>
      </c>
      <c r="DN7" s="58">
        <f t="shared" si="17"/>
        <v>3895.0641517139602</v>
      </c>
      <c r="DO7" s="58">
        <f t="shared" si="17"/>
        <v>4494.2880408300398</v>
      </c>
      <c r="DP7" s="58">
        <f t="shared" si="17"/>
        <v>5122.4306226807103</v>
      </c>
      <c r="DQ7" s="58">
        <f t="shared" si="17"/>
        <v>5468.3888613281597</v>
      </c>
      <c r="DR7" s="40">
        <f>DR8+DR9+DR10</f>
        <v>6260.2699098062403</v>
      </c>
      <c r="DS7" s="58">
        <f t="shared" ref="DS7:ED7" si="18">DS8+DS9+DS10+DS11</f>
        <v>620.82449092887998</v>
      </c>
      <c r="DT7" s="58">
        <f t="shared" si="18"/>
        <v>981.09228088140992</v>
      </c>
      <c r="DU7" s="58">
        <f t="shared" si="18"/>
        <v>1911.7531993368198</v>
      </c>
      <c r="DV7" s="58">
        <f t="shared" si="18"/>
        <v>2613.0788670686297</v>
      </c>
      <c r="DW7" s="58">
        <f t="shared" si="18"/>
        <v>3058.1429593109096</v>
      </c>
      <c r="DX7" s="58">
        <f t="shared" si="18"/>
        <v>3808.05817300117</v>
      </c>
      <c r="DY7" s="58">
        <f t="shared" si="18"/>
        <v>4561.8274695265</v>
      </c>
      <c r="DZ7" s="58">
        <f t="shared" si="18"/>
        <v>5006.6380878947703</v>
      </c>
      <c r="EA7" s="58">
        <f t="shared" si="18"/>
        <v>5928.5450960161797</v>
      </c>
      <c r="EB7" s="58">
        <f t="shared" si="18"/>
        <v>6676.9966093183002</v>
      </c>
      <c r="EC7" s="58">
        <f>EC8+EC9+EC10+EC11</f>
        <v>7146.5976859730899</v>
      </c>
      <c r="ED7" s="40">
        <f t="shared" si="18"/>
        <v>8135.6611505606506</v>
      </c>
      <c r="EE7" s="58">
        <f>EE8+EE9+EE10+EE11</f>
        <v>838.1194822489299</v>
      </c>
      <c r="EF7" s="58">
        <f>EF8+EF9+EF10+EF11</f>
        <v>1255.23172170212</v>
      </c>
    </row>
    <row r="8" spans="1:136">
      <c r="A8" s="10" t="s">
        <v>76</v>
      </c>
      <c r="B8" s="21" t="s">
        <v>134</v>
      </c>
      <c r="C8" s="22">
        <v>182.54507062373</v>
      </c>
      <c r="D8" s="22">
        <v>282.24027514119001</v>
      </c>
      <c r="E8" s="22">
        <f>квартал!C8</f>
        <v>431.11210884209999</v>
      </c>
      <c r="F8" s="22">
        <v>604.12018436967003</v>
      </c>
      <c r="G8" s="22">
        <v>706.94945953179001</v>
      </c>
      <c r="H8" s="22">
        <f>квартал!D8</f>
        <v>889.01573852153001</v>
      </c>
      <c r="I8" s="22">
        <v>1042.8854758248101</v>
      </c>
      <c r="J8" s="22">
        <v>1150.13925432677</v>
      </c>
      <c r="K8" s="22">
        <f>квартал!E8</f>
        <v>1340.8403248376299</v>
      </c>
      <c r="L8" s="22">
        <v>1485.1027892131599</v>
      </c>
      <c r="M8" s="22">
        <v>1547.3870212386898</v>
      </c>
      <c r="N8" s="41">
        <f>год!H9</f>
        <v>1753.2405193667701</v>
      </c>
      <c r="O8" s="22">
        <v>169.11777173039002</v>
      </c>
      <c r="P8" s="22">
        <v>240.98271277599</v>
      </c>
      <c r="Q8" s="22">
        <f>квартал!G8</f>
        <v>464.75372043427001</v>
      </c>
      <c r="R8" s="22">
        <v>663.12654449252</v>
      </c>
      <c r="S8" s="22">
        <v>761.24468162618007</v>
      </c>
      <c r="T8" s="22">
        <f>квартал!H8</f>
        <v>978.42674718824003</v>
      </c>
      <c r="U8" s="22">
        <v>1134.04269319163</v>
      </c>
      <c r="V8" s="22">
        <v>1221.6811323769</v>
      </c>
      <c r="W8" s="22">
        <f>квартал!I8</f>
        <v>1438.16591618399</v>
      </c>
      <c r="X8" s="22">
        <v>1602.8590099174198</v>
      </c>
      <c r="Y8" s="22">
        <v>1653.1175724888301</v>
      </c>
      <c r="Z8" s="41">
        <f>год!I9</f>
        <v>1886.1353600371101</v>
      </c>
      <c r="AA8" s="22">
        <v>172.28694574414999</v>
      </c>
      <c r="AB8" s="22">
        <v>250.07067948538</v>
      </c>
      <c r="AC8" s="22">
        <f>квартал!K8</f>
        <v>495.14967811407001</v>
      </c>
      <c r="AD8" s="22">
        <v>636.67069887549997</v>
      </c>
      <c r="AE8" s="22">
        <v>730.77552052303008</v>
      </c>
      <c r="AF8" s="22">
        <f>квартал!L8</f>
        <v>978.68892748720998</v>
      </c>
      <c r="AG8" s="22">
        <v>1114.85315535474</v>
      </c>
      <c r="AH8" s="22">
        <v>1170.90838351203</v>
      </c>
      <c r="AI8" s="22">
        <f>квартал!M8</f>
        <v>1406.3683321440601</v>
      </c>
      <c r="AJ8" s="22">
        <v>1553.89972170651</v>
      </c>
      <c r="AK8" s="22">
        <v>1650.7606115286899</v>
      </c>
      <c r="AL8" s="41">
        <f>год!J9</f>
        <v>1868.2092097959398</v>
      </c>
      <c r="AM8" s="22">
        <v>191.98385923185</v>
      </c>
      <c r="AN8" s="22">
        <v>317.26842072901002</v>
      </c>
      <c r="AO8" s="22">
        <f>квартал!O8</f>
        <v>565.52965992406996</v>
      </c>
      <c r="AP8" s="22">
        <v>771.33143838403998</v>
      </c>
      <c r="AQ8" s="22">
        <v>901.80793655600996</v>
      </c>
      <c r="AR8" s="22">
        <f>квартал!P8</f>
        <v>1163.1523644388101</v>
      </c>
      <c r="AS8" s="22">
        <v>1302.3487345209098</v>
      </c>
      <c r="AT8" s="22">
        <v>1393.9019057440701</v>
      </c>
      <c r="AU8" s="22">
        <f>квартал!Q8</f>
        <v>1663.7622605347601</v>
      </c>
      <c r="AV8" s="22">
        <v>1816.31666934757</v>
      </c>
      <c r="AW8" s="22">
        <v>1914.2141132485301</v>
      </c>
      <c r="AX8" s="41">
        <f>год!K9</f>
        <v>2181.4199611181298</v>
      </c>
      <c r="AY8" s="22">
        <v>215.85760708575</v>
      </c>
      <c r="AZ8" s="22">
        <v>351.28545334773997</v>
      </c>
      <c r="BA8" s="22">
        <f>квартал!S8</f>
        <v>679.91293441369999</v>
      </c>
      <c r="BB8" s="22">
        <v>930.42866835036</v>
      </c>
      <c r="BC8" s="22">
        <v>1019.56607662627</v>
      </c>
      <c r="BD8" s="22">
        <f>квартал!T8</f>
        <v>1303.6142513831398</v>
      </c>
      <c r="BE8" s="22">
        <v>1537.5829763653799</v>
      </c>
      <c r="BF8" s="22">
        <v>1621.8941857411598</v>
      </c>
      <c r="BG8" s="22">
        <f>квартал!U8</f>
        <v>1900.1366160888601</v>
      </c>
      <c r="BH8" s="22">
        <v>2138.7499040545499</v>
      </c>
      <c r="BI8" s="22">
        <v>2150.5049669167402</v>
      </c>
      <c r="BJ8" s="41">
        <v>2448.3483722713099</v>
      </c>
      <c r="BK8" s="22">
        <v>300.68202451598</v>
      </c>
      <c r="BL8" s="22">
        <v>394.24099922070002</v>
      </c>
      <c r="BM8" s="22">
        <v>731.64432061913999</v>
      </c>
      <c r="BN8" s="22">
        <v>986.37341189834001</v>
      </c>
      <c r="BO8" s="22">
        <v>1027.82284346949</v>
      </c>
      <c r="BP8" s="22">
        <v>1341.05587642719</v>
      </c>
      <c r="BQ8" s="22">
        <v>1574.2629306121598</v>
      </c>
      <c r="BR8" s="22">
        <v>1701.96285787598</v>
      </c>
      <c r="BS8" s="22">
        <v>2002.72356156557</v>
      </c>
      <c r="BT8" s="22">
        <v>2323.25061118432</v>
      </c>
      <c r="BU8" s="22">
        <v>2366.06461779032</v>
      </c>
      <c r="BV8" s="41">
        <v>2657.3952886910897</v>
      </c>
      <c r="BW8" s="22">
        <v>330.25781526974998</v>
      </c>
      <c r="BX8" s="22">
        <v>469.96826747087999</v>
      </c>
      <c r="BY8" s="22">
        <v>854.76888649962996</v>
      </c>
      <c r="BZ8" s="22">
        <v>1147.76169222047</v>
      </c>
      <c r="CA8" s="22">
        <v>1221.6432529363701</v>
      </c>
      <c r="CB8" s="53">
        <f>'[1]1'!$E$62/1000000000</f>
        <v>1570.49295762474</v>
      </c>
      <c r="CC8" s="53">
        <f>'[2]Лист1 (2)'!$F15/1000</f>
        <v>1827.2393</v>
      </c>
      <c r="CD8" s="53">
        <v>1953.3456752049899</v>
      </c>
      <c r="CE8" s="53">
        <v>2322.6836059153102</v>
      </c>
      <c r="CF8" s="53">
        <v>2607.9473999513398</v>
      </c>
      <c r="CG8" s="53">
        <v>2703.11654078315</v>
      </c>
      <c r="CH8" s="41">
        <v>3069.9282200121602</v>
      </c>
      <c r="CI8" s="22">
        <v>314.60815779000006</v>
      </c>
      <c r="CJ8" s="22">
        <v>507.68790928664004</v>
      </c>
      <c r="CK8" s="22">
        <v>954.68110386321996</v>
      </c>
      <c r="CL8" s="22">
        <v>1234.36842042996</v>
      </c>
      <c r="CM8" s="22">
        <f>[3]Лист1!$H$10</f>
        <v>1392.62675925954</v>
      </c>
      <c r="CN8" s="22">
        <v>1752.5837151412102</v>
      </c>
      <c r="CO8" s="22">
        <v>2078.9109291632299</v>
      </c>
      <c r="CP8" s="22">
        <v>2244.5235537474205</v>
      </c>
      <c r="CQ8" s="22">
        <v>2655.6646363691498</v>
      </c>
      <c r="CR8" s="22">
        <v>2976.4335812601603</v>
      </c>
      <c r="CS8" s="53">
        <v>3135.2094022475599</v>
      </c>
      <c r="CT8" s="41">
        <v>3574.6138167867998</v>
      </c>
      <c r="CU8" s="53">
        <v>378.90408045633001</v>
      </c>
      <c r="CV8" s="53">
        <v>549.89992237355</v>
      </c>
      <c r="CW8" s="53">
        <v>1062.07626544044</v>
      </c>
      <c r="CX8" s="68">
        <v>1362.42759268297</v>
      </c>
      <c r="CY8" s="68">
        <v>1575.47193641019</v>
      </c>
      <c r="CZ8" s="68">
        <v>2059.6442204458599</v>
      </c>
      <c r="DA8" s="53">
        <v>2442.58922539081</v>
      </c>
      <c r="DB8" s="72">
        <v>2627.6973209217799</v>
      </c>
      <c r="DC8" s="53">
        <v>3160.1488658765898</v>
      </c>
      <c r="DD8" s="53">
        <v>3473.94458536621</v>
      </c>
      <c r="DE8" s="53">
        <v>3618.88688129394</v>
      </c>
      <c r="DF8" s="41">
        <v>4257.7708660142998</v>
      </c>
      <c r="DG8" s="53">
        <v>366.04616371874999</v>
      </c>
      <c r="DH8" s="53">
        <v>549.55148489179999</v>
      </c>
      <c r="DI8" s="53">
        <v>1116.21225435717</v>
      </c>
      <c r="DJ8" s="53">
        <v>1354.4144961233001</v>
      </c>
      <c r="DK8" s="53">
        <v>1596.7652826255801</v>
      </c>
      <c r="DL8" s="53">
        <v>2078.5996954154598</v>
      </c>
      <c r="DM8" s="53">
        <v>2412.13145312094</v>
      </c>
      <c r="DN8" s="53">
        <v>2589.7497346832797</v>
      </c>
      <c r="DO8" s="53">
        <v>3001.1250044718299</v>
      </c>
      <c r="DP8" s="53">
        <v>3447.1333952640603</v>
      </c>
      <c r="DQ8" s="53">
        <v>3677.9401082251898</v>
      </c>
      <c r="DR8" s="41">
        <v>4268.6271868058402</v>
      </c>
      <c r="DS8" s="53">
        <v>504.19582057955</v>
      </c>
      <c r="DT8" s="53">
        <v>743.96536396156989</v>
      </c>
      <c r="DU8" s="53">
        <v>1419.8772400284099</v>
      </c>
      <c r="DV8" s="53">
        <v>1834.59594448759</v>
      </c>
      <c r="DW8" s="53">
        <v>2098.14883353194</v>
      </c>
      <c r="DX8" s="53">
        <v>2651.0185518113399</v>
      </c>
      <c r="DY8" s="53">
        <v>3121.6466324054099</v>
      </c>
      <c r="DZ8" s="53">
        <v>3351.4686671494001</v>
      </c>
      <c r="EA8" s="53">
        <v>4030.3756499963797</v>
      </c>
      <c r="EB8" s="53">
        <v>4516.7566492362503</v>
      </c>
      <c r="EC8" s="53">
        <v>4763.7052107020199</v>
      </c>
      <c r="ED8" s="41">
        <v>5479.5319283672097</v>
      </c>
      <c r="EE8" s="53">
        <v>682.90382605358991</v>
      </c>
      <c r="EF8" s="53">
        <v>906.41166285450004</v>
      </c>
    </row>
    <row r="9" spans="1:136">
      <c r="A9" s="10" t="s">
        <v>77</v>
      </c>
      <c r="B9" s="21" t="s">
        <v>3</v>
      </c>
      <c r="C9" s="22">
        <v>21.31613466856</v>
      </c>
      <c r="D9" s="22">
        <v>31.066117370889998</v>
      </c>
      <c r="E9" s="22">
        <f>квартал!C9</f>
        <v>46.731481263319999</v>
      </c>
      <c r="F9" s="22">
        <v>65.081499343979999</v>
      </c>
      <c r="G9" s="22">
        <v>84.782739167960003</v>
      </c>
      <c r="H9" s="22">
        <f>квартал!D9</f>
        <v>105.66405961328</v>
      </c>
      <c r="I9" s="22">
        <v>127.84970390395</v>
      </c>
      <c r="J9" s="22">
        <v>148.02977222507999</v>
      </c>
      <c r="K9" s="22">
        <f>квартал!E9</f>
        <v>170.71556488262999</v>
      </c>
      <c r="L9" s="22">
        <v>191.86474404645</v>
      </c>
      <c r="M9" s="22">
        <v>211.55331315677</v>
      </c>
      <c r="N9" s="41">
        <f>год!H10</f>
        <v>231.77988554820001</v>
      </c>
      <c r="O9" s="22">
        <v>36.065894584390001</v>
      </c>
      <c r="P9" s="22">
        <v>50.028294093669999</v>
      </c>
      <c r="Q9" s="22">
        <f>квартал!G9</f>
        <v>70.548693711630008</v>
      </c>
      <c r="R9" s="22">
        <v>96.201531319500006</v>
      </c>
      <c r="S9" s="22">
        <v>122.14119377717</v>
      </c>
      <c r="T9" s="22">
        <f>квартал!H9</f>
        <v>151.96264832973</v>
      </c>
      <c r="U9" s="22">
        <v>197.88596849588001</v>
      </c>
      <c r="V9" s="22">
        <v>218.68244566062</v>
      </c>
      <c r="W9" s="22">
        <f>квартал!I9</f>
        <v>246.24729598847</v>
      </c>
      <c r="X9" s="22">
        <v>277.28552118959004</v>
      </c>
      <c r="Y9" s="22">
        <v>308.10678823085999</v>
      </c>
      <c r="Z9" s="41">
        <f>год!I10</f>
        <v>341.86524988142997</v>
      </c>
      <c r="AA9" s="22">
        <v>57.057126906900002</v>
      </c>
      <c r="AB9" s="22">
        <v>75.183288359079995</v>
      </c>
      <c r="AC9" s="22">
        <f>квартал!K9</f>
        <v>100.76004926227</v>
      </c>
      <c r="AD9" s="22">
        <v>136.14599017195999</v>
      </c>
      <c r="AE9" s="22">
        <v>171.49814700604998</v>
      </c>
      <c r="AF9" s="22">
        <f>квартал!L9</f>
        <v>210.64131243909</v>
      </c>
      <c r="AG9" s="22">
        <v>251.77768971133</v>
      </c>
      <c r="AH9" s="22">
        <v>290.58273410664003</v>
      </c>
      <c r="AI9" s="22">
        <f>квартал!M9</f>
        <v>334.30472340892999</v>
      </c>
      <c r="AJ9" s="22">
        <v>374.68780053142001</v>
      </c>
      <c r="AK9" s="22">
        <v>415.93448806802002</v>
      </c>
      <c r="AL9" s="41">
        <f>год!J10</f>
        <v>461.04599814796001</v>
      </c>
      <c r="AM9" s="22">
        <v>81.90395037735</v>
      </c>
      <c r="AN9" s="22">
        <v>98.912756001049999</v>
      </c>
      <c r="AO9" s="22">
        <f>квартал!O9</f>
        <v>125.41861355691999</v>
      </c>
      <c r="AP9" s="22">
        <v>160.24040305129</v>
      </c>
      <c r="AQ9" s="22">
        <v>199.96133782232002</v>
      </c>
      <c r="AR9" s="22">
        <f>квартал!P9</f>
        <v>242.06557616879002</v>
      </c>
      <c r="AS9" s="22">
        <v>283.35069575128006</v>
      </c>
      <c r="AT9" s="22">
        <v>328.41284933072995</v>
      </c>
      <c r="AU9" s="22">
        <f>квартал!Q9</f>
        <v>376.43248724078001</v>
      </c>
      <c r="AV9" s="22">
        <v>423.19663293778996</v>
      </c>
      <c r="AW9" s="22">
        <v>469.80357636093999</v>
      </c>
      <c r="AX9" s="41">
        <f>год!K10</f>
        <v>520.82939389375997</v>
      </c>
      <c r="AY9" s="22">
        <v>81.777273757309999</v>
      </c>
      <c r="AZ9" s="22">
        <v>110.45915224717</v>
      </c>
      <c r="BA9" s="22">
        <f>квартал!S9</f>
        <v>142.52806733246999</v>
      </c>
      <c r="BB9" s="22">
        <v>176.56141502737</v>
      </c>
      <c r="BC9" s="22">
        <v>211.84177906506</v>
      </c>
      <c r="BD9" s="22">
        <f>квартал!T9</f>
        <v>247.71241158997</v>
      </c>
      <c r="BE9" s="22">
        <v>288.83795566867997</v>
      </c>
      <c r="BF9" s="22">
        <v>333.70443809389002</v>
      </c>
      <c r="BG9" s="22">
        <f>квартал!U9</f>
        <v>383.00936920916996</v>
      </c>
      <c r="BH9" s="22">
        <v>432.34846193610997</v>
      </c>
      <c r="BI9" s="22">
        <v>476.51859859131002</v>
      </c>
      <c r="BJ9" s="41">
        <v>527.88943586318999</v>
      </c>
      <c r="BK9" s="22">
        <v>127.3844195902</v>
      </c>
      <c r="BL9" s="22">
        <v>149.44670043945999</v>
      </c>
      <c r="BM9" s="22">
        <v>177.28633087567999</v>
      </c>
      <c r="BN9" s="22">
        <v>217.77352636504</v>
      </c>
      <c r="BO9" s="22">
        <v>254.78582519135</v>
      </c>
      <c r="BP9" s="22">
        <v>301.08341889439004</v>
      </c>
      <c r="BQ9" s="22">
        <v>349.63808042109997</v>
      </c>
      <c r="BR9" s="22">
        <v>404.99026748720001</v>
      </c>
      <c r="BS9" s="22">
        <v>460.93107445097996</v>
      </c>
      <c r="BT9" s="22">
        <v>516.29867273732998</v>
      </c>
      <c r="BU9" s="22">
        <v>572.87479275166004</v>
      </c>
      <c r="BV9" s="41">
        <v>632.15630977359001</v>
      </c>
      <c r="BW9" s="22">
        <v>200.02543196454002</v>
      </c>
      <c r="BX9" s="22">
        <v>232.80646552627999</v>
      </c>
      <c r="BY9" s="22">
        <v>272.98383343119002</v>
      </c>
      <c r="BZ9" s="22">
        <v>323.39075465738011</v>
      </c>
      <c r="CA9" s="22">
        <v>382.99459425937005</v>
      </c>
      <c r="CB9" s="53">
        <f>'[1]1'!$E$63/1000000000</f>
        <v>436.27249011715998</v>
      </c>
      <c r="CC9" s="53">
        <f>'[2]Лист1 (2)'!$F16/1000</f>
        <v>506.82559999999995</v>
      </c>
      <c r="CD9" s="53">
        <v>574.51291787409025</v>
      </c>
      <c r="CE9" s="53">
        <v>675.33390016344015</v>
      </c>
      <c r="CF9" s="53">
        <v>754.86704688545024</v>
      </c>
      <c r="CG9" s="53">
        <v>830.47591827989004</v>
      </c>
      <c r="CH9" s="41">
        <v>909.57063986710011</v>
      </c>
      <c r="CI9" s="22">
        <v>59.365291702659995</v>
      </c>
      <c r="CJ9" s="22">
        <v>102.63598962477</v>
      </c>
      <c r="CK9" s="22">
        <v>158.69193570538999</v>
      </c>
      <c r="CL9" s="22">
        <v>228.88334784207998</v>
      </c>
      <c r="CM9" s="22">
        <v>320.89212141295985</v>
      </c>
      <c r="CN9" s="22">
        <v>415.94060852499001</v>
      </c>
      <c r="CO9" s="22">
        <v>548.92678747702007</v>
      </c>
      <c r="CP9" s="22">
        <v>590.09672700307988</v>
      </c>
      <c r="CQ9" s="22">
        <v>684.67001411418994</v>
      </c>
      <c r="CR9" s="22">
        <v>742.23063472196975</v>
      </c>
      <c r="CS9" s="53">
        <v>799.10852703126</v>
      </c>
      <c r="CT9" s="41">
        <v>860.72144926722001</v>
      </c>
      <c r="CU9" s="53">
        <v>57.629358734470003</v>
      </c>
      <c r="CV9" s="53">
        <v>104.0289097836</v>
      </c>
      <c r="CW9" s="53">
        <v>160.73707010941999</v>
      </c>
      <c r="CX9" s="68">
        <v>230.35403067752</v>
      </c>
      <c r="CY9" s="68">
        <v>303.07256591072991</v>
      </c>
      <c r="CZ9" s="68">
        <v>380.1213319025199</v>
      </c>
      <c r="DA9" s="53">
        <v>489.76072453202983</v>
      </c>
      <c r="DB9" s="72">
        <v>572.26906459855002</v>
      </c>
      <c r="DC9" s="53">
        <v>702.02642132546998</v>
      </c>
      <c r="DD9" s="53">
        <v>776.44970530942999</v>
      </c>
      <c r="DE9" s="53">
        <v>855.49982220835011</v>
      </c>
      <c r="DF9" s="41">
        <v>946.74804160535996</v>
      </c>
      <c r="DG9" s="53">
        <v>93.616742204109997</v>
      </c>
      <c r="DH9" s="53">
        <v>137.90988324742997</v>
      </c>
      <c r="DI9" s="53">
        <v>198.13451582064002</v>
      </c>
      <c r="DJ9" s="53">
        <v>271.73083892672003</v>
      </c>
      <c r="DK9" s="53">
        <v>342.26090370758999</v>
      </c>
      <c r="DL9" s="53">
        <v>412.89859713456002</v>
      </c>
      <c r="DM9" s="53">
        <v>502.04334573811997</v>
      </c>
      <c r="DN9" s="53">
        <v>579.4239273553801</v>
      </c>
      <c r="DO9" s="53">
        <v>673.04018714741005</v>
      </c>
      <c r="DP9" s="53">
        <v>749.44009811443993</v>
      </c>
      <c r="DQ9" s="53">
        <v>825.15432493617004</v>
      </c>
      <c r="DR9" s="41">
        <v>900.26322240788988</v>
      </c>
      <c r="DS9" s="53">
        <v>74.950157443229998</v>
      </c>
      <c r="DT9" s="53">
        <v>156.57650728204001</v>
      </c>
      <c r="DU9" s="53">
        <v>216.72106846336999</v>
      </c>
      <c r="DV9" s="53">
        <v>308.61597776367006</v>
      </c>
      <c r="DW9" s="53">
        <v>402.29574602782998</v>
      </c>
      <c r="DX9" s="53">
        <v>487.40099164791002</v>
      </c>
      <c r="DY9" s="53">
        <v>571.05103281619995</v>
      </c>
      <c r="DZ9" s="53">
        <v>663.99943226740004</v>
      </c>
      <c r="EA9" s="53">
        <v>765.47439508874004</v>
      </c>
      <c r="EB9" s="53">
        <v>850.35310173204994</v>
      </c>
      <c r="EC9" s="53">
        <v>934.57283312611014</v>
      </c>
      <c r="ED9" s="41">
        <v>1013.0240050976603</v>
      </c>
      <c r="EE9" s="53">
        <v>81.742494895979974</v>
      </c>
      <c r="EF9" s="53">
        <v>184.08666272886001</v>
      </c>
    </row>
    <row r="10" spans="1:136" ht="14.25" customHeight="1">
      <c r="A10" s="10" t="s">
        <v>78</v>
      </c>
      <c r="B10" s="21" t="s">
        <v>4</v>
      </c>
      <c r="C10" s="22">
        <v>8.1608944724899999</v>
      </c>
      <c r="D10" s="22">
        <v>15.7302936519</v>
      </c>
      <c r="E10" s="22">
        <f>квартал!C10</f>
        <v>67.142839195549996</v>
      </c>
      <c r="F10" s="22">
        <v>105.92805232511</v>
      </c>
      <c r="G10" s="22">
        <v>134.15860193513001</v>
      </c>
      <c r="H10" s="22">
        <f>квартал!D10</f>
        <v>161.14135992519002</v>
      </c>
      <c r="I10" s="22">
        <v>190.79587316841</v>
      </c>
      <c r="J10" s="22">
        <v>239.88398749496</v>
      </c>
      <c r="K10" s="22">
        <f>квартал!E10</f>
        <v>260.83662461222002</v>
      </c>
      <c r="L10" s="22">
        <v>287.94793459667</v>
      </c>
      <c r="M10" s="22">
        <v>311.76158035647995</v>
      </c>
      <c r="N10" s="41">
        <f>год!H11</f>
        <v>342.60179937672996</v>
      </c>
      <c r="O10" s="22">
        <v>9.3515497981800006</v>
      </c>
      <c r="P10" s="22">
        <v>23.722614441580003</v>
      </c>
      <c r="Q10" s="22">
        <f>квартал!G10</f>
        <v>66.377930768780004</v>
      </c>
      <c r="R10" s="22">
        <v>99.57119494666</v>
      </c>
      <c r="S10" s="22">
        <v>150.50742180777999</v>
      </c>
      <c r="T10" s="22">
        <f>квартал!H10</f>
        <v>177.7687983742</v>
      </c>
      <c r="U10" s="22">
        <v>207.95273960692998</v>
      </c>
      <c r="V10" s="22">
        <v>271.40762233723001</v>
      </c>
      <c r="W10" s="22">
        <f>квартал!I10</f>
        <v>286.41944965021997</v>
      </c>
      <c r="X10" s="22">
        <v>322.53524964448997</v>
      </c>
      <c r="Y10" s="22">
        <v>342.61812301097996</v>
      </c>
      <c r="Z10" s="41">
        <f>год!I11</f>
        <v>375.81732804165995</v>
      </c>
      <c r="AA10" s="22">
        <v>15.186114728549999</v>
      </c>
      <c r="AB10" s="22">
        <v>31.886384311849998</v>
      </c>
      <c r="AC10" s="22">
        <f>квартал!K10</f>
        <v>73.741043443869998</v>
      </c>
      <c r="AD10" s="22">
        <v>112.24114655335001</v>
      </c>
      <c r="AE10" s="22">
        <v>134.90626480059001</v>
      </c>
      <c r="AF10" s="22">
        <f>квартал!L10</f>
        <v>160.56148967209</v>
      </c>
      <c r="AG10" s="22">
        <v>201.89326109514002</v>
      </c>
      <c r="AH10" s="22">
        <v>241.39459901923999</v>
      </c>
      <c r="AI10" s="22">
        <f>квартал!M10</f>
        <v>259.42747352801001</v>
      </c>
      <c r="AJ10" s="22">
        <v>303.59073524347997</v>
      </c>
      <c r="AK10" s="22">
        <v>324.99130272134005</v>
      </c>
      <c r="AL10" s="41">
        <f>год!J11</f>
        <v>352.21325968561001</v>
      </c>
      <c r="AM10" s="22">
        <v>17.02686291485</v>
      </c>
      <c r="AN10" s="22">
        <v>35.331799157879999</v>
      </c>
      <c r="AO10" s="22">
        <f>квартал!O10</f>
        <v>81.714399046360001</v>
      </c>
      <c r="AP10" s="22">
        <v>135.51117762966001</v>
      </c>
      <c r="AQ10" s="22">
        <v>159.52162415147001</v>
      </c>
      <c r="AR10" s="22">
        <f>квартал!P10</f>
        <v>181.18924926117</v>
      </c>
      <c r="AS10" s="22">
        <v>239.82949168029998</v>
      </c>
      <c r="AT10" s="22">
        <v>278.24352042596001</v>
      </c>
      <c r="AU10" s="22">
        <f>квартал!Q10</f>
        <v>320.70995136690004</v>
      </c>
      <c r="AV10" s="22">
        <v>351.58716764362998</v>
      </c>
      <c r="AW10" s="22">
        <v>372.69429755306999</v>
      </c>
      <c r="AX10" s="41">
        <f>год!K11</f>
        <v>411.31641973356</v>
      </c>
      <c r="AY10" s="22">
        <v>15.26857275848</v>
      </c>
      <c r="AZ10" s="22">
        <v>30.496529391950002</v>
      </c>
      <c r="BA10" s="22">
        <f>квартал!S10</f>
        <v>92.504358174309999</v>
      </c>
      <c r="BB10" s="22">
        <v>202.58762845851999</v>
      </c>
      <c r="BC10" s="22">
        <v>236.92774890511998</v>
      </c>
      <c r="BD10" s="22">
        <f>квартал!T10</f>
        <v>267.93681907768001</v>
      </c>
      <c r="BE10" s="22">
        <v>314.58263966305998</v>
      </c>
      <c r="BF10" s="22">
        <v>354.23835799952002</v>
      </c>
      <c r="BG10" s="22">
        <f>квартал!U10</f>
        <v>403.93999946440999</v>
      </c>
      <c r="BH10" s="22">
        <v>443.82776344447996</v>
      </c>
      <c r="BI10" s="22">
        <v>462.75242682221</v>
      </c>
      <c r="BJ10" s="41">
        <v>491.37987136126003</v>
      </c>
      <c r="BK10" s="22">
        <v>19.059365929569999</v>
      </c>
      <c r="BL10" s="22">
        <v>37.715204846109998</v>
      </c>
      <c r="BM10" s="22">
        <v>101.97216732002001</v>
      </c>
      <c r="BN10" s="22">
        <v>171.64206321404001</v>
      </c>
      <c r="BO10" s="22">
        <v>205.40148791362</v>
      </c>
      <c r="BP10" s="22">
        <v>240.38013734476002</v>
      </c>
      <c r="BQ10" s="22">
        <v>293.53737922715004</v>
      </c>
      <c r="BR10" s="22">
        <v>341.20979101021999</v>
      </c>
      <c r="BS10" s="22">
        <v>388.94496783929998</v>
      </c>
      <c r="BT10" s="22">
        <v>428.04679821854</v>
      </c>
      <c r="BU10" s="22">
        <v>456.69730265639004</v>
      </c>
      <c r="BV10" s="41">
        <v>491.02322542753001</v>
      </c>
      <c r="BW10" s="22">
        <v>26.67933118425</v>
      </c>
      <c r="BX10" s="22">
        <v>52.246076030849999</v>
      </c>
      <c r="BY10" s="22">
        <v>147.78561584497004</v>
      </c>
      <c r="BZ10" s="22">
        <v>202.03432555465994</v>
      </c>
      <c r="CA10" s="22">
        <v>304.87712970516998</v>
      </c>
      <c r="CB10" s="53">
        <f>'[1]1'!$E$18/1000000000</f>
        <v>359.42182377069003</v>
      </c>
      <c r="CC10" s="53">
        <f>'[2]Лист1 (2)'!$F17/1000</f>
        <v>447.32659999999998</v>
      </c>
      <c r="CD10" s="53">
        <v>512.20661432151007</v>
      </c>
      <c r="CE10" s="53">
        <v>581.10220702340007</v>
      </c>
      <c r="CF10" s="53">
        <v>654.18861803682978</v>
      </c>
      <c r="CG10" s="53">
        <v>695.88585556075998</v>
      </c>
      <c r="CH10" s="41">
        <v>762.40416003607004</v>
      </c>
      <c r="CI10" s="22">
        <v>33.65213919827</v>
      </c>
      <c r="CJ10" s="22">
        <v>71.597424923159991</v>
      </c>
      <c r="CK10" s="22">
        <v>208.32569766187007</v>
      </c>
      <c r="CL10" s="22">
        <v>309.55732401368999</v>
      </c>
      <c r="CM10" s="22">
        <v>395.91859435661019</v>
      </c>
      <c r="CN10" s="22">
        <v>457.67770182408998</v>
      </c>
      <c r="CO10" s="22">
        <v>571.95949425545984</v>
      </c>
      <c r="CP10" s="22">
        <v>662.81392729783022</v>
      </c>
      <c r="CQ10" s="22">
        <v>736.88773427033004</v>
      </c>
      <c r="CR10" s="22">
        <v>852.74585792172013</v>
      </c>
      <c r="CS10" s="53">
        <v>922.75046711798996</v>
      </c>
      <c r="CT10" s="41">
        <v>995.53968433322996</v>
      </c>
      <c r="CU10" s="53">
        <v>49.315115652389991</v>
      </c>
      <c r="CV10" s="53">
        <v>90.242850344030003</v>
      </c>
      <c r="CW10" s="53">
        <v>254.75869907683</v>
      </c>
      <c r="CX10" s="68">
        <v>464.53355761094002</v>
      </c>
      <c r="CY10" s="68">
        <v>538.53918332522994</v>
      </c>
      <c r="CZ10" s="68">
        <v>585.80058644406006</v>
      </c>
      <c r="DA10" s="53">
        <v>728.00171521846994</v>
      </c>
      <c r="DB10" s="72">
        <v>839.51809027047</v>
      </c>
      <c r="DC10" s="53">
        <v>918.0581119019397</v>
      </c>
      <c r="DD10" s="53">
        <v>1031.4045493463198</v>
      </c>
      <c r="DE10" s="53">
        <v>1090.4793645427501</v>
      </c>
      <c r="DF10" s="41">
        <v>1185.0312050183099</v>
      </c>
      <c r="DG10" s="53">
        <v>44.977825982910005</v>
      </c>
      <c r="DH10" s="53">
        <v>86.81027268570999</v>
      </c>
      <c r="DI10" s="53">
        <v>327.60794039853005</v>
      </c>
      <c r="DJ10" s="53">
        <v>447.44935701434002</v>
      </c>
      <c r="DK10" s="53">
        <v>491.03095227565001</v>
      </c>
      <c r="DL10" s="53">
        <v>536.81021201171006</v>
      </c>
      <c r="DM10" s="53">
        <v>656.91764373416004</v>
      </c>
      <c r="DN10" s="53">
        <v>725.89048967530005</v>
      </c>
      <c r="DO10" s="53">
        <v>820.12284921080004</v>
      </c>
      <c r="DP10" s="53">
        <v>925.85712930220996</v>
      </c>
      <c r="DQ10" s="53">
        <v>965.2944281668</v>
      </c>
      <c r="DR10" s="41">
        <v>1091.3795005925101</v>
      </c>
      <c r="DS10" s="53">
        <v>39.521077559010003</v>
      </c>
      <c r="DT10" s="53">
        <v>76.40819901850999</v>
      </c>
      <c r="DU10" s="53">
        <v>263.55749074354998</v>
      </c>
      <c r="DV10" s="53">
        <v>449.72735631103996</v>
      </c>
      <c r="DW10" s="53">
        <v>531.79142285167995</v>
      </c>
      <c r="DX10" s="53">
        <v>636.67019728099001</v>
      </c>
      <c r="DY10" s="53">
        <v>827.57187199517</v>
      </c>
      <c r="DZ10" s="53">
        <v>942.63492411297</v>
      </c>
      <c r="EA10" s="53">
        <v>1076.80153508234</v>
      </c>
      <c r="EB10" s="53">
        <v>1243.64998636328</v>
      </c>
      <c r="EC10" s="53">
        <v>1374.1030358032199</v>
      </c>
      <c r="ED10" s="41">
        <v>1552.4343177256101</v>
      </c>
      <c r="EE10" s="53">
        <v>65.322018107380003</v>
      </c>
      <c r="EF10" s="53">
        <v>149.36942917764998</v>
      </c>
    </row>
    <row r="11" spans="1:136" ht="14.25" customHeight="1">
      <c r="A11" s="10" t="s">
        <v>145</v>
      </c>
      <c r="B11" s="21" t="s">
        <v>146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41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41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41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41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41"/>
      <c r="BW11" s="22"/>
      <c r="BX11" s="22"/>
      <c r="BY11" s="22"/>
      <c r="BZ11" s="22"/>
      <c r="CA11" s="22"/>
      <c r="CB11" s="53"/>
      <c r="CC11" s="53"/>
      <c r="CD11" s="53"/>
      <c r="CE11" s="53"/>
      <c r="CF11" s="53"/>
      <c r="CG11" s="53"/>
      <c r="CH11" s="41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53"/>
      <c r="CT11" s="41"/>
      <c r="CU11" s="53"/>
      <c r="CV11" s="53"/>
      <c r="CW11" s="60"/>
      <c r="CX11" s="60"/>
      <c r="CY11" s="60"/>
      <c r="CZ11" s="68"/>
      <c r="DA11" s="53"/>
      <c r="DB11" s="72"/>
      <c r="DC11" s="53"/>
      <c r="DD11" s="53"/>
      <c r="DE11" s="53"/>
      <c r="DF11" s="41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41"/>
      <c r="DS11" s="53">
        <v>2.1574353470899998</v>
      </c>
      <c r="DT11" s="53">
        <v>4.1422106192900001</v>
      </c>
      <c r="DU11" s="53">
        <v>11.597400101489999</v>
      </c>
      <c r="DV11" s="53">
        <v>20.139588506330004</v>
      </c>
      <c r="DW11" s="53">
        <v>25.906956899459999</v>
      </c>
      <c r="DX11" s="53">
        <v>32.968432260930001</v>
      </c>
      <c r="DY11" s="53">
        <v>41.557932309720002</v>
      </c>
      <c r="DZ11" s="53">
        <v>48.535064364999997</v>
      </c>
      <c r="EA11" s="53">
        <v>55.89351584872</v>
      </c>
      <c r="EB11" s="53">
        <v>66.236871986720004</v>
      </c>
      <c r="EC11" s="53">
        <v>74.216606341740004</v>
      </c>
      <c r="ED11" s="41">
        <v>90.670899370170019</v>
      </c>
      <c r="EE11" s="53">
        <v>8.1511431919799993</v>
      </c>
      <c r="EF11" s="53">
        <v>15.36396694111</v>
      </c>
    </row>
    <row r="12" spans="1:136" s="39" customFormat="1">
      <c r="A12" s="9" t="s">
        <v>79</v>
      </c>
      <c r="B12" s="19" t="s">
        <v>5</v>
      </c>
      <c r="C12" s="20">
        <f>C13+C14+C15</f>
        <v>100.82868807114001</v>
      </c>
      <c r="D12" s="20">
        <f t="shared" ref="D12:BJ12" si="19">D13+D14+D15</f>
        <v>250.87837339684998</v>
      </c>
      <c r="E12" s="20">
        <f t="shared" si="19"/>
        <v>443.17413078418997</v>
      </c>
      <c r="F12" s="20">
        <f t="shared" si="19"/>
        <v>625.30991463659996</v>
      </c>
      <c r="G12" s="20">
        <f t="shared" si="19"/>
        <v>808.81901927661988</v>
      </c>
      <c r="H12" s="20">
        <f t="shared" si="19"/>
        <v>986.32642628416988</v>
      </c>
      <c r="I12" s="20">
        <f t="shared" si="19"/>
        <v>1164.7815541885498</v>
      </c>
      <c r="J12" s="20">
        <f t="shared" si="19"/>
        <v>1368.8851588297898</v>
      </c>
      <c r="K12" s="20">
        <f t="shared" si="19"/>
        <v>1568.3856509391298</v>
      </c>
      <c r="L12" s="20">
        <f t="shared" si="19"/>
        <v>1778.6161732145001</v>
      </c>
      <c r="M12" s="20">
        <f t="shared" si="19"/>
        <v>2006.2948201996701</v>
      </c>
      <c r="N12" s="40">
        <f t="shared" si="19"/>
        <v>2236.6815445433203</v>
      </c>
      <c r="O12" s="20">
        <f t="shared" si="19"/>
        <v>137.37022085718999</v>
      </c>
      <c r="P12" s="20">
        <f t="shared" si="19"/>
        <v>314.27953880012006</v>
      </c>
      <c r="Q12" s="20">
        <f t="shared" si="19"/>
        <v>514.29757193938008</v>
      </c>
      <c r="R12" s="20">
        <f t="shared" si="19"/>
        <v>703.12804825426008</v>
      </c>
      <c r="S12" s="20">
        <f t="shared" si="19"/>
        <v>914.09665247136002</v>
      </c>
      <c r="T12" s="20">
        <f t="shared" si="19"/>
        <v>1128.0968985375</v>
      </c>
      <c r="U12" s="20">
        <f t="shared" si="19"/>
        <v>1358.59971672903</v>
      </c>
      <c r="V12" s="20">
        <f t="shared" si="19"/>
        <v>1596.3365093049101</v>
      </c>
      <c r="W12" s="20">
        <f t="shared" si="19"/>
        <v>1790.7574943720003</v>
      </c>
      <c r="X12" s="20">
        <f t="shared" si="19"/>
        <v>2014.86727317849</v>
      </c>
      <c r="Y12" s="20">
        <f t="shared" si="19"/>
        <v>2227.3713543761901</v>
      </c>
      <c r="Z12" s="40">
        <f t="shared" si="19"/>
        <v>2445.80755767952</v>
      </c>
      <c r="AA12" s="20">
        <f t="shared" si="19"/>
        <v>142.28638822119001</v>
      </c>
      <c r="AB12" s="20">
        <f t="shared" si="19"/>
        <v>325.12065412539999</v>
      </c>
      <c r="AC12" s="20">
        <f t="shared" si="19"/>
        <v>522.17181771130004</v>
      </c>
      <c r="AD12" s="20">
        <f t="shared" si="19"/>
        <v>737.2956594837101</v>
      </c>
      <c r="AE12" s="20">
        <f t="shared" si="19"/>
        <v>929.08178827983011</v>
      </c>
      <c r="AF12" s="20">
        <f t="shared" si="19"/>
        <v>1121.9106744577398</v>
      </c>
      <c r="AG12" s="20">
        <f t="shared" si="19"/>
        <v>1344.43343364046</v>
      </c>
      <c r="AH12" s="20">
        <f t="shared" si="19"/>
        <v>1554.5288559635801</v>
      </c>
      <c r="AI12" s="20">
        <f t="shared" si="19"/>
        <v>1759.56055730465</v>
      </c>
      <c r="AJ12" s="20">
        <f t="shared" si="19"/>
        <v>1981.0137673488803</v>
      </c>
      <c r="AK12" s="20">
        <f t="shared" si="19"/>
        <v>2187.6572367672297</v>
      </c>
      <c r="AL12" s="40">
        <f t="shared" si="19"/>
        <v>2417.9926403100799</v>
      </c>
      <c r="AM12" s="20">
        <f t="shared" si="19"/>
        <v>147.94259796273002</v>
      </c>
      <c r="AN12" s="20">
        <f t="shared" si="19"/>
        <v>335.28392767687001</v>
      </c>
      <c r="AO12" s="20">
        <f t="shared" si="19"/>
        <v>539.09810256024002</v>
      </c>
      <c r="AP12" s="20">
        <f t="shared" si="19"/>
        <v>757.42116436270999</v>
      </c>
      <c r="AQ12" s="20">
        <f t="shared" si="19"/>
        <v>952.78282385621003</v>
      </c>
      <c r="AR12" s="20">
        <f t="shared" si="19"/>
        <v>1140.0465188769301</v>
      </c>
      <c r="AS12" s="20">
        <f t="shared" si="19"/>
        <v>1352.9359844607102</v>
      </c>
      <c r="AT12" s="20">
        <f t="shared" si="19"/>
        <v>1542.8388652563699</v>
      </c>
      <c r="AU12" s="20">
        <f t="shared" si="19"/>
        <v>1750.52422552848</v>
      </c>
      <c r="AV12" s="20">
        <f t="shared" si="19"/>
        <v>1977.7850614492504</v>
      </c>
      <c r="AW12" s="20">
        <f t="shared" si="19"/>
        <v>2184.4678187991103</v>
      </c>
      <c r="AX12" s="40">
        <f t="shared" si="19"/>
        <v>2474.3117962185197</v>
      </c>
      <c r="AY12" s="20">
        <f t="shared" si="19"/>
        <v>145.14397014617001</v>
      </c>
      <c r="AZ12" s="20">
        <f t="shared" si="19"/>
        <v>340.92427148537001</v>
      </c>
      <c r="BA12" s="20">
        <f t="shared" si="19"/>
        <v>552.20651340027996</v>
      </c>
      <c r="BB12" s="20">
        <f t="shared" si="19"/>
        <v>732.19855069227003</v>
      </c>
      <c r="BC12" s="20">
        <f t="shared" si="19"/>
        <v>882.82114211529995</v>
      </c>
      <c r="BD12" s="20">
        <f t="shared" si="19"/>
        <v>1070.1819386908701</v>
      </c>
      <c r="BE12" s="20">
        <f t="shared" si="19"/>
        <v>1275.30280630837</v>
      </c>
      <c r="BF12" s="20">
        <f t="shared" si="19"/>
        <v>1487.59808466594</v>
      </c>
      <c r="BG12" s="20">
        <f>квартал!U12</f>
        <v>1720.13598899672</v>
      </c>
      <c r="BH12" s="20">
        <f t="shared" si="19"/>
        <v>1936.1493167638801</v>
      </c>
      <c r="BI12" s="20">
        <f t="shared" si="19"/>
        <v>2143.9095853390199</v>
      </c>
      <c r="BJ12" s="40">
        <f t="shared" si="19"/>
        <v>2404.3618027163402</v>
      </c>
      <c r="BK12" s="20">
        <f t="shared" ref="BK12:BX12" si="20">BK13+BK14+BK15</f>
        <v>146.50945848798</v>
      </c>
      <c r="BL12" s="20">
        <f t="shared" si="20"/>
        <v>345.04390684957002</v>
      </c>
      <c r="BM12" s="20">
        <f t="shared" si="20"/>
        <v>578.44508217105999</v>
      </c>
      <c r="BN12" s="20">
        <f t="shared" si="20"/>
        <v>781.37934585539006</v>
      </c>
      <c r="BO12" s="20">
        <f t="shared" si="20"/>
        <v>976.36198702906995</v>
      </c>
      <c r="BP12" s="20">
        <f t="shared" si="20"/>
        <v>1183.7286958392601</v>
      </c>
      <c r="BQ12" s="20">
        <f t="shared" si="20"/>
        <v>1387.5014748291701</v>
      </c>
      <c r="BR12" s="20">
        <f t="shared" si="20"/>
        <v>1614.55837271377</v>
      </c>
      <c r="BS12" s="20">
        <f t="shared" si="20"/>
        <v>1837.2564717903201</v>
      </c>
      <c r="BT12" s="20">
        <f t="shared" si="20"/>
        <v>2053.47157920072</v>
      </c>
      <c r="BU12" s="20">
        <f t="shared" si="20"/>
        <v>2285.2585615137505</v>
      </c>
      <c r="BV12" s="40">
        <f t="shared" si="20"/>
        <v>2539.59862522821</v>
      </c>
      <c r="BW12" s="20">
        <f t="shared" si="20"/>
        <v>148.19485480694001</v>
      </c>
      <c r="BX12" s="20">
        <f t="shared" si="20"/>
        <v>326.43417426494</v>
      </c>
      <c r="BY12" s="20">
        <v>555.21853739963001</v>
      </c>
      <c r="BZ12" s="20">
        <v>751.00956198985</v>
      </c>
      <c r="CA12" s="20">
        <v>971.77087014971005</v>
      </c>
      <c r="CB12" s="58">
        <f>CB13+CB14+CB15</f>
        <v>1205.0712064754498</v>
      </c>
      <c r="CC12" s="58">
        <f>CC13+CC14+CC15</f>
        <v>1442.4122</v>
      </c>
      <c r="CD12" s="58">
        <v>1703.3026817682601</v>
      </c>
      <c r="CE12" s="58">
        <v>1941.04357747011</v>
      </c>
      <c r="CF12" s="58">
        <v>2190.4625630107503</v>
      </c>
      <c r="CG12" s="58">
        <v>2453.26614631342</v>
      </c>
      <c r="CH12" s="40">
        <v>2728.6339372356797</v>
      </c>
      <c r="CI12" s="20">
        <f>CI13+CI14+CI15</f>
        <v>185.05019910093</v>
      </c>
      <c r="CJ12" s="20">
        <f t="shared" ref="CJ12:CU12" si="21">CJ13+CJ14+CJ15</f>
        <v>407.33322913457999</v>
      </c>
      <c r="CK12" s="20">
        <f t="shared" si="21"/>
        <v>660.81810365061995</v>
      </c>
      <c r="CL12" s="20">
        <f t="shared" si="21"/>
        <v>911.28407395967997</v>
      </c>
      <c r="CM12" s="20">
        <f t="shared" si="21"/>
        <v>1185.4551500329901</v>
      </c>
      <c r="CN12" s="20">
        <f t="shared" si="21"/>
        <v>1450.4081321267399</v>
      </c>
      <c r="CO12" s="20">
        <f t="shared" si="21"/>
        <v>1727.1939254147501</v>
      </c>
      <c r="CP12" s="20">
        <f t="shared" si="21"/>
        <v>2020.3600224462</v>
      </c>
      <c r="CQ12" s="20">
        <f t="shared" si="21"/>
        <v>2290.0196759830096</v>
      </c>
      <c r="CR12" s="20">
        <f t="shared" si="21"/>
        <v>2591.7407068090997</v>
      </c>
      <c r="CS12" s="58">
        <f t="shared" si="21"/>
        <v>2886.8790525737804</v>
      </c>
      <c r="CT12" s="40">
        <f t="shared" si="21"/>
        <v>3211.4803149892196</v>
      </c>
      <c r="CU12" s="58">
        <f t="shared" si="21"/>
        <v>224.69216440644999</v>
      </c>
      <c r="CV12" s="58">
        <f>CV13+CV14+CV15</f>
        <v>494.69120631708995</v>
      </c>
      <c r="CW12" s="64">
        <f>CW13+CW14+CW15</f>
        <v>785.30964835202008</v>
      </c>
      <c r="CX12" s="64">
        <f>CX13+CX14+CX15</f>
        <v>1097.99790812122</v>
      </c>
      <c r="CY12" s="64">
        <f>CY13+CY14+CY15</f>
        <v>1395.6462606535101</v>
      </c>
      <c r="CZ12" s="20">
        <f t="shared" ref="CZ12:DE12" si="22">CZ13+CZ14+CZ15</f>
        <v>1675.1045302104399</v>
      </c>
      <c r="DA12" s="20">
        <f t="shared" si="22"/>
        <v>1998.7982190434602</v>
      </c>
      <c r="DB12" s="20">
        <f t="shared" si="22"/>
        <v>2314.9471193378299</v>
      </c>
      <c r="DC12" s="20">
        <f t="shared" si="22"/>
        <v>2613.3618600332097</v>
      </c>
      <c r="DD12" s="20">
        <f t="shared" si="22"/>
        <v>2955.9868151175601</v>
      </c>
      <c r="DE12" s="20">
        <f t="shared" si="22"/>
        <v>3277.8581443913499</v>
      </c>
      <c r="DF12" s="40">
        <f t="shared" ref="DF12:DQ12" si="23">DF13+DF14+DF15</f>
        <v>3644.5492404195502</v>
      </c>
      <c r="DG12" s="20">
        <f t="shared" si="23"/>
        <v>217.28319176664002</v>
      </c>
      <c r="DH12" s="20">
        <f t="shared" si="23"/>
        <v>466.33019011048998</v>
      </c>
      <c r="DI12" s="20">
        <f t="shared" si="23"/>
        <v>790.10455982013002</v>
      </c>
      <c r="DJ12" s="58">
        <f t="shared" si="23"/>
        <v>1065.58225904698</v>
      </c>
      <c r="DK12" s="58">
        <f t="shared" si="23"/>
        <v>1314.14018377507</v>
      </c>
      <c r="DL12" s="58">
        <f t="shared" si="23"/>
        <v>1589.6351979424301</v>
      </c>
      <c r="DM12" s="58">
        <f t="shared" si="23"/>
        <v>1898.2623096478198</v>
      </c>
      <c r="DN12" s="58">
        <f t="shared" si="23"/>
        <v>2201.09159360783</v>
      </c>
      <c r="DO12" s="58">
        <f t="shared" si="23"/>
        <v>2550.3036503641401</v>
      </c>
      <c r="DP12" s="58">
        <f t="shared" si="23"/>
        <v>2921.5727972903896</v>
      </c>
      <c r="DQ12" s="58">
        <f t="shared" si="23"/>
        <v>3299.9189558385001</v>
      </c>
      <c r="DR12" s="40">
        <f t="shared" ref="DR12:EF12" si="24">DR13+DR14+DR15</f>
        <v>3748.8218058307502</v>
      </c>
      <c r="DS12" s="58">
        <f t="shared" si="24"/>
        <v>247.00681110001</v>
      </c>
      <c r="DT12" s="58">
        <f t="shared" si="24"/>
        <v>573.87741813310004</v>
      </c>
      <c r="DU12" s="58">
        <f t="shared" si="24"/>
        <v>1002.7532056323599</v>
      </c>
      <c r="DV12" s="58">
        <f t="shared" si="24"/>
        <v>1429.60949662397</v>
      </c>
      <c r="DW12" s="58">
        <f t="shared" si="24"/>
        <v>1807.5659770917302</v>
      </c>
      <c r="DX12" s="58">
        <f t="shared" si="24"/>
        <v>2212.74342756436</v>
      </c>
      <c r="DY12" s="58">
        <f t="shared" si="24"/>
        <v>2623.5049342409602</v>
      </c>
      <c r="DZ12" s="58">
        <f t="shared" si="24"/>
        <v>3008.7669468028498</v>
      </c>
      <c r="EA12" s="58">
        <f t="shared" si="24"/>
        <v>3413.42235673388</v>
      </c>
      <c r="EB12" s="58">
        <f t="shared" si="24"/>
        <v>3791.7259065644203</v>
      </c>
      <c r="EC12" s="58">
        <f t="shared" si="24"/>
        <v>4242.4019269870596</v>
      </c>
      <c r="ED12" s="40">
        <f t="shared" si="24"/>
        <v>4724.5044377939303</v>
      </c>
      <c r="EE12" s="58">
        <f t="shared" si="24"/>
        <v>360.53005698874995</v>
      </c>
      <c r="EF12" s="58">
        <f t="shared" si="24"/>
        <v>790.07474002725007</v>
      </c>
    </row>
    <row r="13" spans="1:136">
      <c r="A13" s="10" t="s">
        <v>80</v>
      </c>
      <c r="B13" s="21" t="s">
        <v>6</v>
      </c>
      <c r="C13" s="22">
        <v>67.413350198220002</v>
      </c>
      <c r="D13" s="22">
        <v>166.08784155226999</v>
      </c>
      <c r="E13" s="22">
        <f>квартал!C13</f>
        <v>293.19581980773</v>
      </c>
      <c r="F13" s="22">
        <v>414.34653956352003</v>
      </c>
      <c r="G13" s="22">
        <v>540.33110928992994</v>
      </c>
      <c r="H13" s="22">
        <f>квартал!D13</f>
        <v>661.46086492314998</v>
      </c>
      <c r="I13" s="22">
        <v>782.09995922585995</v>
      </c>
      <c r="J13" s="22">
        <v>923.10102991098995</v>
      </c>
      <c r="K13" s="22">
        <f>квартал!E13</f>
        <v>1056.72794381424</v>
      </c>
      <c r="L13" s="22">
        <v>1195.8761593846202</v>
      </c>
      <c r="M13" s="22">
        <v>1344.1932744168701</v>
      </c>
      <c r="N13" s="41">
        <f>год!H14</f>
        <v>1497.17144475839</v>
      </c>
      <c r="O13" s="22">
        <v>94.075202680999993</v>
      </c>
      <c r="P13" s="22">
        <v>212.27786792989002</v>
      </c>
      <c r="Q13" s="22">
        <f>квартал!G13</f>
        <v>346.39167265363</v>
      </c>
      <c r="R13" s="22">
        <v>471.36930553050001</v>
      </c>
      <c r="S13" s="22">
        <v>613.91437993480008</v>
      </c>
      <c r="T13" s="22">
        <f>квартал!H13</f>
        <v>756.69400299989002</v>
      </c>
      <c r="U13" s="22">
        <v>911.65669896317002</v>
      </c>
      <c r="V13" s="22">
        <v>1071.5495035317699</v>
      </c>
      <c r="W13" s="22">
        <f>квартал!I13</f>
        <v>1206.0760794462501</v>
      </c>
      <c r="X13" s="22">
        <v>1360.5083302413</v>
      </c>
      <c r="Y13" s="22">
        <v>1507.3933547050501</v>
      </c>
      <c r="Z13" s="41">
        <f>год!I14</f>
        <v>1659.6605426296499</v>
      </c>
      <c r="AA13" s="22">
        <v>98.987016420570001</v>
      </c>
      <c r="AB13" s="22">
        <v>223.26198773118</v>
      </c>
      <c r="AC13" s="22">
        <f>квартал!K13</f>
        <v>357.39973898884</v>
      </c>
      <c r="AD13" s="22">
        <v>502.67795779331999</v>
      </c>
      <c r="AE13" s="22">
        <v>635.41519520585996</v>
      </c>
      <c r="AF13" s="22">
        <f>квартал!L13</f>
        <v>768.97924377418997</v>
      </c>
      <c r="AG13" s="22">
        <v>921.70328562470991</v>
      </c>
      <c r="AH13" s="22">
        <v>1065.9525808994599</v>
      </c>
      <c r="AI13" s="22">
        <f>квартал!M13</f>
        <v>1210.03465762271</v>
      </c>
      <c r="AJ13" s="22">
        <v>1365.9868759068302</v>
      </c>
      <c r="AK13" s="22">
        <v>1509.5781254194799</v>
      </c>
      <c r="AL13" s="41">
        <f>год!J14</f>
        <v>1670.8038244294901</v>
      </c>
      <c r="AM13" s="22">
        <v>104.94724183397</v>
      </c>
      <c r="AN13" s="22">
        <v>235.22542260072001</v>
      </c>
      <c r="AO13" s="22">
        <f>квартал!O13</f>
        <v>376.90582242612999</v>
      </c>
      <c r="AP13" s="22">
        <v>529.27144995414005</v>
      </c>
      <c r="AQ13" s="22">
        <v>667.38519548368004</v>
      </c>
      <c r="AR13" s="22">
        <f>квартал!P13</f>
        <v>799.50842739404004</v>
      </c>
      <c r="AS13" s="22">
        <v>950.22686195840004</v>
      </c>
      <c r="AT13" s="22">
        <v>1082.3791489549999</v>
      </c>
      <c r="AU13" s="22">
        <f>квартал!Q13</f>
        <v>1230.7933785816799</v>
      </c>
      <c r="AV13" s="22">
        <v>1394.1935389423302</v>
      </c>
      <c r="AW13" s="22">
        <v>1542.6000192657</v>
      </c>
      <c r="AX13" s="41">
        <f>год!K14</f>
        <v>1750.2367764138899</v>
      </c>
      <c r="AY13" s="22">
        <v>106.46785360655001</v>
      </c>
      <c r="AZ13" s="22">
        <v>249.14270588835998</v>
      </c>
      <c r="BA13" s="22">
        <f>квартал!S13</f>
        <v>401.86761462023998</v>
      </c>
      <c r="BB13" s="22">
        <v>534.37368924367001</v>
      </c>
      <c r="BC13" s="22">
        <v>645.55234537904005</v>
      </c>
      <c r="BD13" s="22">
        <f>квартал!T13</f>
        <v>784.58761945606011</v>
      </c>
      <c r="BE13" s="22">
        <v>936.01909862140008</v>
      </c>
      <c r="BF13" s="22">
        <v>1092.3315452233401</v>
      </c>
      <c r="BG13" s="22">
        <f>квартал!U13</f>
        <v>1267.85259614342</v>
      </c>
      <c r="BH13" s="22">
        <v>1432.67720339216</v>
      </c>
      <c r="BI13" s="22">
        <v>1588.8664035475801</v>
      </c>
      <c r="BJ13" s="41">
        <v>1785.21977789828</v>
      </c>
      <c r="BK13" s="22">
        <v>114.50899788364001</v>
      </c>
      <c r="BL13" s="22">
        <v>262.99427613347001</v>
      </c>
      <c r="BM13" s="22">
        <v>441.92237777259004</v>
      </c>
      <c r="BN13" s="22">
        <v>591.16166075386002</v>
      </c>
      <c r="BO13" s="22">
        <v>738.12271784663005</v>
      </c>
      <c r="BP13" s="22">
        <v>892.95442265229008</v>
      </c>
      <c r="BQ13" s="22">
        <v>1043.7840132103699</v>
      </c>
      <c r="BR13" s="22">
        <v>1214.6180528565401</v>
      </c>
      <c r="BS13" s="22">
        <v>1382.00976774277</v>
      </c>
      <c r="BT13" s="22">
        <v>1545.90521904343</v>
      </c>
      <c r="BU13" s="22">
        <v>1719.3714618865502</v>
      </c>
      <c r="BV13" s="41">
        <v>1913.5659197398602</v>
      </c>
      <c r="BW13" s="22">
        <v>113.34782233057001</v>
      </c>
      <c r="BX13" s="22">
        <v>247.97457961249</v>
      </c>
      <c r="BY13" s="22">
        <v>421.26301242867999</v>
      </c>
      <c r="BZ13" s="22">
        <v>568.66440889863998</v>
      </c>
      <c r="CA13" s="22">
        <v>733.90118223794002</v>
      </c>
      <c r="CB13" s="53">
        <f>'[1]1'!$E$91/1000000000</f>
        <v>910.83420572634998</v>
      </c>
      <c r="CC13" s="53">
        <f>'[2]Лист1 (2)'!$F19/1000</f>
        <v>1089.1814999999999</v>
      </c>
      <c r="CD13" s="53">
        <v>1286.75353927066</v>
      </c>
      <c r="CE13" s="53">
        <v>1466.18787862107</v>
      </c>
      <c r="CF13" s="53">
        <v>1655.81419881029</v>
      </c>
      <c r="CG13" s="53">
        <v>1855.9362217799198</v>
      </c>
      <c r="CH13" s="41">
        <v>2067.2206266640596</v>
      </c>
      <c r="CI13" s="22">
        <v>144.31694791415001</v>
      </c>
      <c r="CJ13" s="22">
        <v>314.26678890643001</v>
      </c>
      <c r="CK13" s="22">
        <v>505.86984387773998</v>
      </c>
      <c r="CL13" s="22">
        <v>695.32126988889001</v>
      </c>
      <c r="CM13" s="22">
        <v>904.85330983738004</v>
      </c>
      <c r="CN13" s="22">
        <v>1105.54563692943</v>
      </c>
      <c r="CO13" s="22">
        <v>1315.4009142908001</v>
      </c>
      <c r="CP13" s="22">
        <v>1539.0472480318701</v>
      </c>
      <c r="CQ13" s="22">
        <v>1745.3167650960897</v>
      </c>
      <c r="CR13" s="22">
        <v>1973.2881208087799</v>
      </c>
      <c r="CS13" s="53">
        <v>2196.5364893607702</v>
      </c>
      <c r="CT13" s="41">
        <v>2442.0871213517598</v>
      </c>
      <c r="CU13" s="53">
        <v>177.59496340612</v>
      </c>
      <c r="CV13" s="53">
        <v>386.87273561250998</v>
      </c>
      <c r="CW13" s="53">
        <v>611.07059390604002</v>
      </c>
      <c r="CX13" s="68">
        <v>852.20791869586003</v>
      </c>
      <c r="CY13" s="68">
        <v>1082.4128476630601</v>
      </c>
      <c r="CZ13" s="68">
        <v>1299.1939171691399</v>
      </c>
      <c r="DA13" s="53">
        <v>1550.6833185563501</v>
      </c>
      <c r="DB13" s="72">
        <v>1797.49240191233</v>
      </c>
      <c r="DC13" s="53">
        <v>2031.89012154904</v>
      </c>
      <c r="DD13" s="53">
        <v>2299.4992711875002</v>
      </c>
      <c r="DE13" s="53">
        <v>2551.3678969544198</v>
      </c>
      <c r="DF13" s="41">
        <v>2837.3822737493997</v>
      </c>
      <c r="DG13" s="53">
        <v>173.91851194538</v>
      </c>
      <c r="DH13" s="53">
        <v>367.14400832934996</v>
      </c>
      <c r="DI13" s="53">
        <v>614.44706943856011</v>
      </c>
      <c r="DJ13" s="53">
        <v>836.94944319270996</v>
      </c>
      <c r="DK13" s="53">
        <v>1036.75539501459</v>
      </c>
      <c r="DL13" s="53">
        <v>1255.0986505129199</v>
      </c>
      <c r="DM13" s="53">
        <v>1497.9910021741498</v>
      </c>
      <c r="DN13" s="53">
        <v>1735.4057876154</v>
      </c>
      <c r="DO13" s="53">
        <v>2007.9432454576599</v>
      </c>
      <c r="DP13" s="53">
        <v>2295.3850935388</v>
      </c>
      <c r="DQ13" s="53">
        <v>2588.27634919822</v>
      </c>
      <c r="DR13" s="41">
        <v>2933.5470716832901</v>
      </c>
      <c r="DS13" s="53">
        <v>200.75958634621</v>
      </c>
      <c r="DT13" s="53">
        <v>452.73415836634001</v>
      </c>
      <c r="DU13" s="53">
        <v>784.96542875246996</v>
      </c>
      <c r="DV13" s="53">
        <v>1115.46661142941</v>
      </c>
      <c r="DW13" s="53">
        <v>1412.3291631402601</v>
      </c>
      <c r="DX13" s="53">
        <v>1730.39266779274</v>
      </c>
      <c r="DY13" s="53">
        <v>2051.2183685578502</v>
      </c>
      <c r="DZ13" s="53">
        <v>2365.0004382942302</v>
      </c>
      <c r="EA13" s="53">
        <v>2686.5764825405499</v>
      </c>
      <c r="EB13" s="53">
        <v>2985.0884715606203</v>
      </c>
      <c r="EC13" s="53">
        <v>3340.3386922004302</v>
      </c>
      <c r="ED13" s="41">
        <v>3732.9858441352899</v>
      </c>
      <c r="EE13" s="53">
        <v>289.12462854255</v>
      </c>
      <c r="EF13" s="53">
        <v>632.32967720042006</v>
      </c>
    </row>
    <row r="14" spans="1:136">
      <c r="A14" s="10" t="s">
        <v>81</v>
      </c>
      <c r="B14" s="21" t="s">
        <v>7</v>
      </c>
      <c r="C14" s="22">
        <v>1.7058905009400001</v>
      </c>
      <c r="D14" s="22">
        <v>4.5552411129200001</v>
      </c>
      <c r="E14" s="22">
        <f>квартал!C14</f>
        <v>8.6625840177999986</v>
      </c>
      <c r="F14" s="22">
        <v>12.558717688889999</v>
      </c>
      <c r="G14" s="22">
        <v>16.644476890260002</v>
      </c>
      <c r="H14" s="22">
        <f>квартал!D14</f>
        <v>19.931363226869998</v>
      </c>
      <c r="I14" s="22">
        <v>23.300451873090001</v>
      </c>
      <c r="J14" s="22">
        <v>27.34297621088</v>
      </c>
      <c r="K14" s="22">
        <f>квартал!E14</f>
        <v>31.16551311365</v>
      </c>
      <c r="L14" s="22">
        <v>36.0254961471</v>
      </c>
      <c r="M14" s="22">
        <v>41.310847162879995</v>
      </c>
      <c r="N14" s="41">
        <f>год!H15</f>
        <v>46.581427066110002</v>
      </c>
      <c r="O14" s="22">
        <v>3.0809160825199999</v>
      </c>
      <c r="P14" s="22">
        <v>7.1577585183900005</v>
      </c>
      <c r="Q14" s="22">
        <f>квартал!G14</f>
        <v>11.635703432250001</v>
      </c>
      <c r="R14" s="22">
        <v>15.67739751519</v>
      </c>
      <c r="S14" s="22">
        <v>20.122667783939999</v>
      </c>
      <c r="T14" s="22">
        <f>квартал!H14</f>
        <v>24.416369053209998</v>
      </c>
      <c r="U14" s="22">
        <v>28.888629442229998</v>
      </c>
      <c r="V14" s="22">
        <v>33.614014820709997</v>
      </c>
      <c r="W14" s="22">
        <f>квартал!I14</f>
        <v>37.571594203959997</v>
      </c>
      <c r="X14" s="22">
        <v>42.201427241239998</v>
      </c>
      <c r="Y14" s="22">
        <v>47.117521917519994</v>
      </c>
      <c r="Z14" s="41">
        <f>год!I15</f>
        <v>53.38818830532</v>
      </c>
      <c r="AA14" s="22">
        <v>2.9857035177500002</v>
      </c>
      <c r="AB14" s="22">
        <v>7.0389150773000004</v>
      </c>
      <c r="AC14" s="22">
        <f>квартал!K14</f>
        <v>11.901048000759999</v>
      </c>
      <c r="AD14" s="22">
        <v>17.4060810115</v>
      </c>
      <c r="AE14" s="22">
        <v>22.40015813314</v>
      </c>
      <c r="AF14" s="22">
        <f>квартал!L14</f>
        <v>27.12603892468</v>
      </c>
      <c r="AG14" s="22">
        <v>32.238463982710002</v>
      </c>
      <c r="AH14" s="22">
        <v>37.031865019839998</v>
      </c>
      <c r="AI14" s="22">
        <f>квартал!M14</f>
        <v>42.192013481319997</v>
      </c>
      <c r="AJ14" s="22">
        <v>48.611571349400002</v>
      </c>
      <c r="AK14" s="22">
        <v>55.259164251610002</v>
      </c>
      <c r="AL14" s="41">
        <f>год!J15</f>
        <v>63.363191473210001</v>
      </c>
      <c r="AM14" s="22">
        <v>3.97309809892</v>
      </c>
      <c r="AN14" s="22">
        <v>8.8286970705300014</v>
      </c>
      <c r="AO14" s="22">
        <f>квартал!O14</f>
        <v>14.80618359416</v>
      </c>
      <c r="AP14" s="22">
        <v>21.491096359650001</v>
      </c>
      <c r="AQ14" s="22">
        <v>27.327901172480001</v>
      </c>
      <c r="AR14" s="22">
        <f>квартал!P14</f>
        <v>32.762833153450003</v>
      </c>
      <c r="AS14" s="22">
        <v>38.283194355650004</v>
      </c>
      <c r="AT14" s="22">
        <v>43.791341694940002</v>
      </c>
      <c r="AU14" s="22">
        <f>квартал!Q14</f>
        <v>50.273463048309999</v>
      </c>
      <c r="AV14" s="22">
        <v>57.237535600699999</v>
      </c>
      <c r="AW14" s="22">
        <v>63.452049271040003</v>
      </c>
      <c r="AX14" s="41">
        <f>год!K15</f>
        <v>71.55099487371001</v>
      </c>
      <c r="AY14" s="22">
        <v>3.0675709072499999</v>
      </c>
      <c r="AZ14" s="22">
        <v>6.5395325555400001</v>
      </c>
      <c r="BA14" s="22">
        <f>квартал!S14</f>
        <v>10.563944221790001</v>
      </c>
      <c r="BB14" s="22">
        <v>14.545175372999999</v>
      </c>
      <c r="BC14" s="22">
        <v>18.068751719580003</v>
      </c>
      <c r="BD14" s="22">
        <f>квартал!T14</f>
        <v>21.69963656785</v>
      </c>
      <c r="BE14" s="22">
        <v>25.7632533385</v>
      </c>
      <c r="BF14" s="22">
        <v>30.356635030939998</v>
      </c>
      <c r="BG14" s="22">
        <f>квартал!U14</f>
        <v>35.574610463710002</v>
      </c>
      <c r="BH14" s="22">
        <v>41.054352680530002</v>
      </c>
      <c r="BI14" s="22">
        <v>46.483719156940005</v>
      </c>
      <c r="BJ14" s="41">
        <v>53.974721558889996</v>
      </c>
      <c r="BK14" s="22">
        <v>2.3703935397899998</v>
      </c>
      <c r="BL14" s="22">
        <v>5.30695652011</v>
      </c>
      <c r="BM14" s="22">
        <v>10.029634157950001</v>
      </c>
      <c r="BN14" s="22">
        <v>15.477217314440001</v>
      </c>
      <c r="BO14" s="22">
        <v>19.783462028599999</v>
      </c>
      <c r="BP14" s="22">
        <v>25.513402144560001</v>
      </c>
      <c r="BQ14" s="22">
        <v>30.119965123330001</v>
      </c>
      <c r="BR14" s="22">
        <v>34.767104753890003</v>
      </c>
      <c r="BS14" s="22">
        <v>40.14425764688</v>
      </c>
      <c r="BT14" s="22">
        <v>45.888680200140001</v>
      </c>
      <c r="BU14" s="22">
        <v>53.517875550019994</v>
      </c>
      <c r="BV14" s="41">
        <v>62.086564528970001</v>
      </c>
      <c r="BW14" s="22">
        <v>3.98876795344</v>
      </c>
      <c r="BX14" s="22">
        <v>8.4413359117700004</v>
      </c>
      <c r="BY14" s="22">
        <v>14.214865171230004</v>
      </c>
      <c r="BZ14" s="22">
        <v>19.37826139017</v>
      </c>
      <c r="CA14" s="22">
        <v>25.928018864009999</v>
      </c>
      <c r="CB14" s="53">
        <f>'[1]1'!$E$92/1000000000</f>
        <v>31.927319899779999</v>
      </c>
      <c r="CC14" s="53">
        <f>'[2]Лист1 (2)'!$F20/1000</f>
        <v>38.487099999999998</v>
      </c>
      <c r="CD14" s="53">
        <v>46.722162174570002</v>
      </c>
      <c r="CE14" s="53">
        <v>53.904271802560004</v>
      </c>
      <c r="CF14" s="53">
        <v>62.374275500880003</v>
      </c>
      <c r="CG14" s="53">
        <v>71.222832741490009</v>
      </c>
      <c r="CH14" s="41">
        <v>78.235282439779979</v>
      </c>
      <c r="CI14" s="22">
        <v>3.9573802064799999</v>
      </c>
      <c r="CJ14" s="22">
        <v>9.2918387197199994</v>
      </c>
      <c r="CK14" s="22">
        <v>16.799942874029998</v>
      </c>
      <c r="CL14" s="22">
        <v>24.168885726009993</v>
      </c>
      <c r="CM14" s="22">
        <v>32.907678106250003</v>
      </c>
      <c r="CN14" s="22">
        <v>41.623940003529988</v>
      </c>
      <c r="CO14" s="22">
        <v>49.892793051749983</v>
      </c>
      <c r="CP14" s="22">
        <v>56.765874637979998</v>
      </c>
      <c r="CQ14" s="22">
        <v>65.001654581139988</v>
      </c>
      <c r="CR14" s="22">
        <v>74.573306385660004</v>
      </c>
      <c r="CS14" s="53">
        <v>84.572855825770006</v>
      </c>
      <c r="CT14" s="41">
        <v>96.344182939130008</v>
      </c>
      <c r="CU14" s="53">
        <v>5.2836770735399998</v>
      </c>
      <c r="CV14" s="53">
        <v>11.465000961629999</v>
      </c>
      <c r="CW14" s="53">
        <v>18.814028393699999</v>
      </c>
      <c r="CX14" s="68">
        <v>25.864117082709999</v>
      </c>
      <c r="CY14" s="68">
        <v>33.251953209130001</v>
      </c>
      <c r="CZ14" s="68">
        <v>40.024279747359998</v>
      </c>
      <c r="DA14" s="53">
        <v>47.520813118710002</v>
      </c>
      <c r="DB14" s="72">
        <v>54.614882580440003</v>
      </c>
      <c r="DC14" s="53">
        <v>62.164653542929997</v>
      </c>
      <c r="DD14" s="53">
        <v>70.594991414729989</v>
      </c>
      <c r="DE14" s="53">
        <v>79.246130178300007</v>
      </c>
      <c r="DF14" s="41">
        <v>90.276824276729997</v>
      </c>
      <c r="DG14" s="53">
        <v>5.0556490520299997</v>
      </c>
      <c r="DH14" s="53">
        <v>11.221600131140001</v>
      </c>
      <c r="DI14" s="53">
        <v>20.063274905770001</v>
      </c>
      <c r="DJ14" s="53">
        <v>27.804196334970001</v>
      </c>
      <c r="DK14" s="53">
        <v>34.374689306059999</v>
      </c>
      <c r="DL14" s="53">
        <v>42.157327128429998</v>
      </c>
      <c r="DM14" s="53">
        <v>49.925343124359998</v>
      </c>
      <c r="DN14" s="53">
        <v>57.587856938649999</v>
      </c>
      <c r="DO14" s="53">
        <v>67.138698858669997</v>
      </c>
      <c r="DP14" s="53">
        <v>77.10553898389999</v>
      </c>
      <c r="DQ14" s="53">
        <v>88.671705161600002</v>
      </c>
      <c r="DR14" s="41">
        <v>102.09368556852</v>
      </c>
      <c r="DS14" s="53">
        <v>6.4767120954899999</v>
      </c>
      <c r="DT14" s="53">
        <v>15.755195292250001</v>
      </c>
      <c r="DU14" s="53">
        <v>27.723469029090001</v>
      </c>
      <c r="DV14" s="53">
        <v>38.598372913280002</v>
      </c>
      <c r="DW14" s="53">
        <v>49.760925402440002</v>
      </c>
      <c r="DX14" s="53">
        <v>61.15945720245</v>
      </c>
      <c r="DY14" s="53">
        <v>73.134030504729992</v>
      </c>
      <c r="DZ14" s="53">
        <v>83.891088016210006</v>
      </c>
      <c r="EA14" s="53">
        <v>95.20139943817</v>
      </c>
      <c r="EB14" s="53">
        <v>105.48719800130999</v>
      </c>
      <c r="EC14" s="53">
        <v>119.29212942148</v>
      </c>
      <c r="ED14" s="41">
        <v>132.62401425984999</v>
      </c>
      <c r="EE14" s="53">
        <v>8.8163813219799998</v>
      </c>
      <c r="EF14" s="53">
        <v>18.974120314130005</v>
      </c>
    </row>
    <row r="15" spans="1:136">
      <c r="A15" s="10" t="s">
        <v>82</v>
      </c>
      <c r="B15" s="21" t="s">
        <v>8</v>
      </c>
      <c r="C15" s="22">
        <v>31.709447371980005</v>
      </c>
      <c r="D15" s="22">
        <v>80.235290731660001</v>
      </c>
      <c r="E15" s="22">
        <f>квартал!C15</f>
        <v>141.31572695866001</v>
      </c>
      <c r="F15" s="22">
        <v>198.40465738418996</v>
      </c>
      <c r="G15" s="22">
        <v>251.84343309643003</v>
      </c>
      <c r="H15" s="22">
        <f>квартал!D15</f>
        <v>304.93419813414994</v>
      </c>
      <c r="I15" s="22">
        <v>359.38114308959996</v>
      </c>
      <c r="J15" s="22">
        <v>418.44115270791991</v>
      </c>
      <c r="K15" s="22">
        <f>квартал!E15</f>
        <v>480.49219401123997</v>
      </c>
      <c r="L15" s="22">
        <v>546.71451768277996</v>
      </c>
      <c r="M15" s="22">
        <v>620.79069861991991</v>
      </c>
      <c r="N15" s="41">
        <f>год!H16</f>
        <v>692.92867271882005</v>
      </c>
      <c r="O15" s="22">
        <v>40.21410209367</v>
      </c>
      <c r="P15" s="22">
        <v>94.843912351840018</v>
      </c>
      <c r="Q15" s="22">
        <f>квартал!G15</f>
        <v>156.27019585350001</v>
      </c>
      <c r="R15" s="22">
        <v>216.08134520857001</v>
      </c>
      <c r="S15" s="22">
        <v>280.05960475261998</v>
      </c>
      <c r="T15" s="22">
        <f>квартал!H15</f>
        <v>346.98652648439997</v>
      </c>
      <c r="U15" s="22">
        <v>418.05438832363001</v>
      </c>
      <c r="V15" s="22">
        <v>491.17299095243004</v>
      </c>
      <c r="W15" s="22">
        <f>квартал!I15</f>
        <v>547.10982072179013</v>
      </c>
      <c r="X15" s="22">
        <v>612.15751569595011</v>
      </c>
      <c r="Y15" s="22">
        <v>672.86047775361999</v>
      </c>
      <c r="Z15" s="41">
        <f>год!I16</f>
        <v>732.75882674454999</v>
      </c>
      <c r="AA15" s="22">
        <v>40.313668282869997</v>
      </c>
      <c r="AB15" s="22">
        <v>94.819751316920005</v>
      </c>
      <c r="AC15" s="22">
        <f>квартал!K15</f>
        <v>152.87103072170001</v>
      </c>
      <c r="AD15" s="22">
        <v>217.21162067889003</v>
      </c>
      <c r="AE15" s="22">
        <v>271.26643494083004</v>
      </c>
      <c r="AF15" s="22">
        <f>квартал!L15</f>
        <v>325.80539175886997</v>
      </c>
      <c r="AG15" s="22">
        <v>390.49168403303997</v>
      </c>
      <c r="AH15" s="22">
        <v>451.54441004427997</v>
      </c>
      <c r="AI15" s="22">
        <f>квартал!M15</f>
        <v>507.33388620061999</v>
      </c>
      <c r="AJ15" s="22">
        <v>566.41532009265006</v>
      </c>
      <c r="AK15" s="22">
        <v>622.81994709613991</v>
      </c>
      <c r="AL15" s="41">
        <f>год!J16</f>
        <v>683.82562440737991</v>
      </c>
      <c r="AM15" s="22">
        <v>39.022258029840003</v>
      </c>
      <c r="AN15" s="22">
        <v>91.229808005620001</v>
      </c>
      <c r="AO15" s="22">
        <f>квартал!O15</f>
        <v>147.38609653995002</v>
      </c>
      <c r="AP15" s="22">
        <v>206.65861804891998</v>
      </c>
      <c r="AQ15" s="22">
        <v>258.06972720005001</v>
      </c>
      <c r="AR15" s="22">
        <f>квартал!P15</f>
        <v>307.77525832944002</v>
      </c>
      <c r="AS15" s="22">
        <v>364.42592814666</v>
      </c>
      <c r="AT15" s="22">
        <v>416.66837460643001</v>
      </c>
      <c r="AU15" s="22">
        <f>квартал!Q15</f>
        <v>469.45738389848992</v>
      </c>
      <c r="AV15" s="22">
        <v>526.35398690622003</v>
      </c>
      <c r="AW15" s="22">
        <v>578.41575026237001</v>
      </c>
      <c r="AX15" s="41">
        <f>год!K16</f>
        <v>652.52402493092006</v>
      </c>
      <c r="AY15" s="22">
        <v>35.608545632370003</v>
      </c>
      <c r="AZ15" s="22">
        <v>85.242033041469995</v>
      </c>
      <c r="BA15" s="22">
        <f>квартал!S15</f>
        <v>139.77495455824999</v>
      </c>
      <c r="BB15" s="22">
        <v>183.27968607560001</v>
      </c>
      <c r="BC15" s="22">
        <v>219.20004501667998</v>
      </c>
      <c r="BD15" s="22">
        <f>квартал!T15</f>
        <v>263.89468266695997</v>
      </c>
      <c r="BE15" s="22">
        <v>313.52045434846997</v>
      </c>
      <c r="BF15" s="22">
        <v>364.90990441165997</v>
      </c>
      <c r="BG15" s="22">
        <f>квартал!U15</f>
        <v>416.70878238958994</v>
      </c>
      <c r="BH15" s="22">
        <v>462.41776069118998</v>
      </c>
      <c r="BI15" s="22">
        <v>508.55946263449999</v>
      </c>
      <c r="BJ15" s="41">
        <v>565.16730325917001</v>
      </c>
      <c r="BK15" s="22">
        <v>29.630067064549998</v>
      </c>
      <c r="BL15" s="22">
        <v>76.742674195990006</v>
      </c>
      <c r="BM15" s="22">
        <v>126.49307024052</v>
      </c>
      <c r="BN15" s="22">
        <v>174.74046778708998</v>
      </c>
      <c r="BO15" s="22">
        <v>218.45580715384</v>
      </c>
      <c r="BP15" s="22">
        <v>265.26087104241003</v>
      </c>
      <c r="BQ15" s="22">
        <v>313.59749649547001</v>
      </c>
      <c r="BR15" s="22">
        <v>365.17321510334</v>
      </c>
      <c r="BS15" s="22">
        <v>415.10244640066998</v>
      </c>
      <c r="BT15" s="22">
        <v>461.67767995715002</v>
      </c>
      <c r="BU15" s="22">
        <v>512.36922407717998</v>
      </c>
      <c r="BV15" s="41">
        <v>563.94614095938005</v>
      </c>
      <c r="BW15" s="22">
        <v>30.85826452293</v>
      </c>
      <c r="BX15" s="22">
        <v>70.018258740680011</v>
      </c>
      <c r="BY15" s="22">
        <v>119.74065979972001</v>
      </c>
      <c r="BZ15" s="22">
        <v>162.96689170104003</v>
      </c>
      <c r="CA15" s="22">
        <v>211.94166904776</v>
      </c>
      <c r="CB15" s="53">
        <f>('[1]1'!$E$358+'[1]1'!$E$369)/1000000000</f>
        <v>262.30968084931999</v>
      </c>
      <c r="CC15" s="53">
        <f>'[2]Лист1 (2)'!$F21/1000</f>
        <v>314.74359999999996</v>
      </c>
      <c r="CD15" s="53">
        <v>369.82698032303011</v>
      </c>
      <c r="CE15" s="53">
        <v>420.95142704647992</v>
      </c>
      <c r="CF15" s="53">
        <v>472.27408869958003</v>
      </c>
      <c r="CG15" s="53">
        <v>526.10709179201012</v>
      </c>
      <c r="CH15" s="41">
        <v>583.18094405107001</v>
      </c>
      <c r="CI15" s="22">
        <v>36.775870980299999</v>
      </c>
      <c r="CJ15" s="22">
        <v>83.774601508429996</v>
      </c>
      <c r="CK15" s="22">
        <v>138.14831689885</v>
      </c>
      <c r="CL15" s="22">
        <v>191.79391834477997</v>
      </c>
      <c r="CM15" s="22">
        <v>247.69416208935993</v>
      </c>
      <c r="CN15" s="22">
        <v>303.23855519377997</v>
      </c>
      <c r="CO15" s="22">
        <v>361.90021807220012</v>
      </c>
      <c r="CP15" s="22">
        <v>424.54689977634985</v>
      </c>
      <c r="CQ15" s="22">
        <v>479.70125630578013</v>
      </c>
      <c r="CR15" s="22">
        <v>543.87927961465994</v>
      </c>
      <c r="CS15" s="53">
        <v>605.76970738724003</v>
      </c>
      <c r="CT15" s="41">
        <v>673.04901069832999</v>
      </c>
      <c r="CU15" s="53">
        <v>41.813523926789991</v>
      </c>
      <c r="CV15" s="53">
        <v>96.353469742949997</v>
      </c>
      <c r="CW15" s="53">
        <v>155.42502605228</v>
      </c>
      <c r="CX15" s="68">
        <v>219.92587234265</v>
      </c>
      <c r="CY15" s="68">
        <v>279.98145978131998</v>
      </c>
      <c r="CZ15" s="68">
        <v>335.88633329394003</v>
      </c>
      <c r="DA15" s="53">
        <v>400.59408736840004</v>
      </c>
      <c r="DB15" s="72">
        <v>462.83983484506001</v>
      </c>
      <c r="DC15" s="53">
        <v>519.30708494123985</v>
      </c>
      <c r="DD15" s="53">
        <v>585.89255251532995</v>
      </c>
      <c r="DE15" s="53">
        <v>647.24411725863001</v>
      </c>
      <c r="DF15" s="41">
        <v>716.89014239342009</v>
      </c>
      <c r="DG15" s="53">
        <v>38.309030769230006</v>
      </c>
      <c r="DH15" s="53">
        <v>87.96458165</v>
      </c>
      <c r="DI15" s="53">
        <v>155.59421547579998</v>
      </c>
      <c r="DJ15" s="53">
        <v>200.82861951929999</v>
      </c>
      <c r="DK15" s="53">
        <v>243.01009945442001</v>
      </c>
      <c r="DL15" s="53">
        <v>292.37922030108001</v>
      </c>
      <c r="DM15" s="53">
        <v>350.34596434931001</v>
      </c>
      <c r="DN15" s="53">
        <v>408.09794905378004</v>
      </c>
      <c r="DO15" s="53">
        <v>475.22170604781002</v>
      </c>
      <c r="DP15" s="53">
        <v>549.08216476768996</v>
      </c>
      <c r="DQ15" s="53">
        <v>622.97090147868005</v>
      </c>
      <c r="DR15" s="41">
        <v>713.18104857893991</v>
      </c>
      <c r="DS15" s="53">
        <v>39.770512658309997</v>
      </c>
      <c r="DT15" s="53">
        <v>105.38806447450999</v>
      </c>
      <c r="DU15" s="53">
        <v>190.06430785079999</v>
      </c>
      <c r="DV15" s="53">
        <v>275.54451228128005</v>
      </c>
      <c r="DW15" s="53">
        <v>345.47588854903</v>
      </c>
      <c r="DX15" s="53">
        <v>421.19130256916998</v>
      </c>
      <c r="DY15" s="53">
        <v>499.15253517837999</v>
      </c>
      <c r="DZ15" s="53">
        <v>559.87542049241006</v>
      </c>
      <c r="EA15" s="53">
        <v>631.64447475515999</v>
      </c>
      <c r="EB15" s="53">
        <v>701.15023700249003</v>
      </c>
      <c r="EC15" s="53">
        <v>782.77110536514999</v>
      </c>
      <c r="ED15" s="41">
        <v>858.89457939879003</v>
      </c>
      <c r="EE15" s="53">
        <v>62.589047124220002</v>
      </c>
      <c r="EF15" s="53">
        <v>138.77094251269997</v>
      </c>
    </row>
    <row r="16" spans="1:136" s="39" customFormat="1">
      <c r="A16" s="9" t="s">
        <v>83</v>
      </c>
      <c r="B16" s="19" t="s">
        <v>24</v>
      </c>
      <c r="C16" s="20">
        <f>C6-C7-C12</f>
        <v>136.40875393516001</v>
      </c>
      <c r="D16" s="20">
        <f t="shared" ref="D16:BJ16" si="25">D6-D7-D12</f>
        <v>233.35489752397987</v>
      </c>
      <c r="E16" s="20">
        <f t="shared" si="25"/>
        <v>270.4856902384098</v>
      </c>
      <c r="F16" s="20">
        <f t="shared" si="25"/>
        <v>358.70347488630989</v>
      </c>
      <c r="G16" s="20">
        <f t="shared" si="25"/>
        <v>398.29725994142041</v>
      </c>
      <c r="H16" s="20">
        <f t="shared" si="25"/>
        <v>623.83735859231001</v>
      </c>
      <c r="I16" s="20">
        <f t="shared" si="25"/>
        <v>687.69446577240046</v>
      </c>
      <c r="J16" s="20">
        <f t="shared" si="25"/>
        <v>804.28522086369003</v>
      </c>
      <c r="K16" s="20">
        <f t="shared" si="25"/>
        <v>882.3262737028399</v>
      </c>
      <c r="L16" s="20">
        <f t="shared" si="25"/>
        <v>961.94586994415022</v>
      </c>
      <c r="M16" s="20">
        <f t="shared" si="25"/>
        <v>1028.9968143685314</v>
      </c>
      <c r="N16" s="40">
        <f t="shared" si="25"/>
        <v>1161.5794231901086</v>
      </c>
      <c r="O16" s="20">
        <f t="shared" si="25"/>
        <v>177.43809582881013</v>
      </c>
      <c r="P16" s="20">
        <f t="shared" si="25"/>
        <v>221.18663142774966</v>
      </c>
      <c r="Q16" s="20">
        <f t="shared" si="25"/>
        <v>305.47964040755005</v>
      </c>
      <c r="R16" s="20">
        <f t="shared" si="25"/>
        <v>391.84183139410982</v>
      </c>
      <c r="S16" s="20">
        <f t="shared" si="25"/>
        <v>447.25528212340998</v>
      </c>
      <c r="T16" s="20">
        <f t="shared" si="25"/>
        <v>538.03485559197998</v>
      </c>
      <c r="U16" s="20">
        <f t="shared" si="25"/>
        <v>612.99009252609017</v>
      </c>
      <c r="V16" s="20">
        <f t="shared" si="25"/>
        <v>818.9930231120411</v>
      </c>
      <c r="W16" s="20">
        <f t="shared" si="25"/>
        <v>884.1191082569901</v>
      </c>
      <c r="X16" s="20">
        <f t="shared" si="25"/>
        <v>959.49823605644042</v>
      </c>
      <c r="Y16" s="20">
        <f t="shared" si="25"/>
        <v>1031.1636489059906</v>
      </c>
      <c r="Z16" s="40">
        <f t="shared" si="25"/>
        <v>1352.7308918982503</v>
      </c>
      <c r="AA16" s="20">
        <f t="shared" si="25"/>
        <v>240.41849744305</v>
      </c>
      <c r="AB16" s="20">
        <f t="shared" si="25"/>
        <v>322.3257846597599</v>
      </c>
      <c r="AC16" s="20">
        <f t="shared" si="25"/>
        <v>410.11594520900962</v>
      </c>
      <c r="AD16" s="20">
        <f t="shared" si="25"/>
        <v>514.43794691104995</v>
      </c>
      <c r="AE16" s="20">
        <f t="shared" si="25"/>
        <v>537.96031998281978</v>
      </c>
      <c r="AF16" s="20">
        <f t="shared" si="25"/>
        <v>686.74180404988033</v>
      </c>
      <c r="AG16" s="20">
        <f t="shared" si="25"/>
        <v>781.32185323949034</v>
      </c>
      <c r="AH16" s="20">
        <f t="shared" si="25"/>
        <v>980.18039391017919</v>
      </c>
      <c r="AI16" s="20">
        <f t="shared" si="25"/>
        <v>1070.6422662131295</v>
      </c>
      <c r="AJ16" s="20">
        <f t="shared" si="25"/>
        <v>1167.7967574850991</v>
      </c>
      <c r="AK16" s="20">
        <f t="shared" si="25"/>
        <v>1238.635231543391</v>
      </c>
      <c r="AL16" s="40">
        <f t="shared" si="25"/>
        <v>1386.4425726048207</v>
      </c>
      <c r="AM16" s="20">
        <f t="shared" si="25"/>
        <v>272.79034916642001</v>
      </c>
      <c r="AN16" s="20">
        <f t="shared" si="25"/>
        <v>347.97118910469999</v>
      </c>
      <c r="AO16" s="20">
        <f t="shared" si="25"/>
        <v>382.98582770919984</v>
      </c>
      <c r="AP16" s="20">
        <f t="shared" si="25"/>
        <v>413.10600665855986</v>
      </c>
      <c r="AQ16" s="20">
        <f t="shared" si="25"/>
        <v>519.80212727509991</v>
      </c>
      <c r="AR16" s="20">
        <f t="shared" si="25"/>
        <v>691.0143619940502</v>
      </c>
      <c r="AS16" s="20">
        <f t="shared" si="25"/>
        <v>763.33457255521898</v>
      </c>
      <c r="AT16" s="20">
        <f t="shared" si="25"/>
        <v>1008.8852685260081</v>
      </c>
      <c r="AU16" s="20">
        <f t="shared" si="25"/>
        <v>1092.144633161661</v>
      </c>
      <c r="AV16" s="20">
        <f t="shared" si="25"/>
        <v>1209.5810476492688</v>
      </c>
      <c r="AW16" s="20">
        <f t="shared" si="25"/>
        <v>1291.4550082139785</v>
      </c>
      <c r="AX16" s="40">
        <f t="shared" si="25"/>
        <v>1475.1970970871325</v>
      </c>
      <c r="AY16" s="20">
        <f t="shared" si="25"/>
        <v>345.35937741601992</v>
      </c>
      <c r="AZ16" s="20">
        <f t="shared" si="25"/>
        <v>399.4407105873197</v>
      </c>
      <c r="BA16" s="20">
        <f t="shared" si="25"/>
        <v>425.37129502524022</v>
      </c>
      <c r="BB16" s="20">
        <f t="shared" si="25"/>
        <v>489.84884949292007</v>
      </c>
      <c r="BC16" s="20">
        <f t="shared" si="25"/>
        <v>538.23339805743046</v>
      </c>
      <c r="BD16" s="20">
        <f t="shared" si="25"/>
        <v>755.40946848964018</v>
      </c>
      <c r="BE16" s="20">
        <f t="shared" si="25"/>
        <v>874.6137049595211</v>
      </c>
      <c r="BF16" s="20">
        <f t="shared" si="25"/>
        <v>1129.3154395121996</v>
      </c>
      <c r="BG16" s="20">
        <f>квартал!U16</f>
        <v>1226.5791494024509</v>
      </c>
      <c r="BH16" s="20">
        <f t="shared" si="25"/>
        <v>1415.1096698812012</v>
      </c>
      <c r="BI16" s="20">
        <f t="shared" si="25"/>
        <v>1531.3986358372604</v>
      </c>
      <c r="BJ16" s="40">
        <f t="shared" si="25"/>
        <v>1924.6123369956285</v>
      </c>
      <c r="BK16" s="20">
        <f t="shared" ref="BK16:BX16" si="26">BK6-BK7-BK12</f>
        <v>129.34974612887993</v>
      </c>
      <c r="BL16" s="20">
        <f t="shared" si="26"/>
        <v>227.76528349358</v>
      </c>
      <c r="BM16" s="20">
        <f t="shared" si="26"/>
        <v>329.15500908018009</v>
      </c>
      <c r="BN16" s="20">
        <f t="shared" si="26"/>
        <v>434.43911335103962</v>
      </c>
      <c r="BO16" s="20">
        <f t="shared" si="26"/>
        <v>498.44699049375072</v>
      </c>
      <c r="BP16" s="20">
        <f t="shared" si="26"/>
        <v>694.26334807974945</v>
      </c>
      <c r="BQ16" s="20">
        <f t="shared" si="26"/>
        <v>811.82035382467029</v>
      </c>
      <c r="BR16" s="20">
        <f t="shared" si="26"/>
        <v>1087.6032774914302</v>
      </c>
      <c r="BS16" s="20">
        <f>BS6-BS7-BS12</f>
        <v>1186.1613891857401</v>
      </c>
      <c r="BT16" s="20">
        <f t="shared" si="26"/>
        <v>1266.9303499255589</v>
      </c>
      <c r="BU16" s="20">
        <f t="shared" si="26"/>
        <v>1405.892014181301</v>
      </c>
      <c r="BV16" s="40">
        <f t="shared" si="26"/>
        <v>2295.8387037836101</v>
      </c>
      <c r="BW16" s="20">
        <f t="shared" si="26"/>
        <v>75.704529912860067</v>
      </c>
      <c r="BX16" s="20">
        <f t="shared" si="26"/>
        <v>194.53159268126024</v>
      </c>
      <c r="BY16" s="20">
        <f>BY6-BY7-BY12</f>
        <v>284.65856385257018</v>
      </c>
      <c r="BZ16" s="20">
        <f>BZ6-BZ7-BZ12</f>
        <v>365.35165976483995</v>
      </c>
      <c r="CA16" s="20">
        <f t="shared" ref="CA16:CD16" si="27">CA6-CA7-CA12</f>
        <v>509.25822054161961</v>
      </c>
      <c r="CB16" s="58">
        <f t="shared" si="27"/>
        <v>662.19227257430975</v>
      </c>
      <c r="CC16" s="58">
        <f t="shared" si="27"/>
        <v>842.7978740217502</v>
      </c>
      <c r="CD16" s="58">
        <f t="shared" si="27"/>
        <v>1110.6154947317102</v>
      </c>
      <c r="CE16" s="58">
        <f>CE6-CE7-CE12</f>
        <v>1205.1066573368389</v>
      </c>
      <c r="CF16" s="58">
        <f t="shared" ref="CF16:CK16" si="28">CF6-CF7-CF12</f>
        <v>1311.2588894269616</v>
      </c>
      <c r="CG16" s="58">
        <f t="shared" si="28"/>
        <v>1401.2187658364592</v>
      </c>
      <c r="CH16" s="40">
        <f>CH6-CH7-CH12</f>
        <v>1646.4761851222602</v>
      </c>
      <c r="CI16" s="58">
        <f t="shared" si="28"/>
        <v>50.458275504789924</v>
      </c>
      <c r="CJ16" s="58">
        <f t="shared" si="28"/>
        <v>155.93508524517966</v>
      </c>
      <c r="CK16" s="58">
        <f t="shared" si="28"/>
        <v>234.15618173560017</v>
      </c>
      <c r="CL16" s="58">
        <f t="shared" ref="CL16:CP16" si="29">CL6-CL7-CL12</f>
        <v>354.57693279826117</v>
      </c>
      <c r="CM16" s="58">
        <f t="shared" si="29"/>
        <v>445.10255917622976</v>
      </c>
      <c r="CN16" s="58">
        <f t="shared" si="29"/>
        <v>615.08704728446946</v>
      </c>
      <c r="CO16" s="58">
        <f t="shared" si="29"/>
        <v>884.90253669076128</v>
      </c>
      <c r="CP16" s="58">
        <f t="shared" si="29"/>
        <v>1202.7986087752599</v>
      </c>
      <c r="CQ16" s="58">
        <f t="shared" ref="CQ16:DD16" si="30">CQ6-CQ7-CQ12</f>
        <v>1316.8235030601109</v>
      </c>
      <c r="CR16" s="58">
        <f t="shared" si="30"/>
        <v>1417.1404100279296</v>
      </c>
      <c r="CS16" s="58">
        <f t="shared" si="30"/>
        <v>1529.3251884653018</v>
      </c>
      <c r="CT16" s="40">
        <f>CT6-CT7-CT12</f>
        <v>1794.2392787729495</v>
      </c>
      <c r="CU16" s="58">
        <f t="shared" si="30"/>
        <v>95.038110215469999</v>
      </c>
      <c r="CV16" s="58">
        <f t="shared" si="30"/>
        <v>237.75151588493986</v>
      </c>
      <c r="CW16" s="58">
        <f t="shared" si="30"/>
        <v>333.73619710561024</v>
      </c>
      <c r="CX16" s="58">
        <f t="shared" si="30"/>
        <v>483.23176602279045</v>
      </c>
      <c r="CY16" s="58">
        <f t="shared" si="30"/>
        <v>634.35345600301889</v>
      </c>
      <c r="CZ16" s="58">
        <f t="shared" si="30"/>
        <v>727.2914802787086</v>
      </c>
      <c r="DA16" s="58">
        <f t="shared" si="30"/>
        <v>1029.2376034608581</v>
      </c>
      <c r="DB16" s="58">
        <f t="shared" si="30"/>
        <v>1494.7972711694074</v>
      </c>
      <c r="DC16" s="58">
        <f t="shared" si="30"/>
        <v>1633.0941344002845</v>
      </c>
      <c r="DD16" s="58">
        <f t="shared" si="30"/>
        <v>1756.6584135272292</v>
      </c>
      <c r="DE16" s="58">
        <f t="shared" ref="DE16:DH16" si="31">DE6-DE7-DE12</f>
        <v>1917.4977533514257</v>
      </c>
      <c r="DF16" s="40">
        <f t="shared" si="31"/>
        <v>2230.4466273602311</v>
      </c>
      <c r="DG16" s="58">
        <f t="shared" si="31"/>
        <v>218.68270879253004</v>
      </c>
      <c r="DH16" s="58">
        <f t="shared" si="31"/>
        <v>354.01941967624043</v>
      </c>
      <c r="DI16" s="58">
        <f t="shared" ref="DI16:DM16" si="32">DI6-DI7-DI12</f>
        <v>511.34552310783999</v>
      </c>
      <c r="DJ16" s="58">
        <f t="shared" si="32"/>
        <v>1640.3239185146392</v>
      </c>
      <c r="DK16" s="58">
        <f t="shared" si="32"/>
        <v>1710.1158392723905</v>
      </c>
      <c r="DL16" s="58">
        <f t="shared" si="32"/>
        <v>1812.88012295767</v>
      </c>
      <c r="DM16" s="58">
        <f t="shared" si="32"/>
        <v>1928.2795257908813</v>
      </c>
      <c r="DN16" s="58">
        <f t="shared" ref="DN16:DQ16" si="33">DN6-DN7-DN12</f>
        <v>2185.22334161855</v>
      </c>
      <c r="DO16" s="58">
        <f t="shared" si="33"/>
        <v>2318.0765777827387</v>
      </c>
      <c r="DP16" s="58">
        <f t="shared" si="33"/>
        <v>2772.8681027530993</v>
      </c>
      <c r="DQ16" s="58">
        <f t="shared" si="33"/>
        <v>2978.0296860179228</v>
      </c>
      <c r="DR16" s="40">
        <f t="shared" ref="DR16:DW16" si="34">DR6-DR7-DR12</f>
        <v>3474.7532041387094</v>
      </c>
      <c r="DS16" s="58">
        <f t="shared" si="34"/>
        <v>145.32188781473991</v>
      </c>
      <c r="DT16" s="58">
        <f t="shared" si="34"/>
        <v>164.89580971653015</v>
      </c>
      <c r="DU16" s="58">
        <f t="shared" si="34"/>
        <v>767.41710008110056</v>
      </c>
      <c r="DV16" s="58">
        <f t="shared" si="34"/>
        <v>932.72580173708025</v>
      </c>
      <c r="DW16" s="58">
        <f t="shared" si="34"/>
        <v>1325.558059295269</v>
      </c>
      <c r="DX16" s="58">
        <f t="shared" ref="DX16:ED16" si="35">DX6-DX7-DX12</f>
        <v>1468.9687202475689</v>
      </c>
      <c r="DY16" s="58">
        <f t="shared" si="35"/>
        <v>1695.7714703623687</v>
      </c>
      <c r="DZ16" s="58">
        <f t="shared" si="35"/>
        <v>2216.4898195313526</v>
      </c>
      <c r="EA16" s="58">
        <f t="shared" si="35"/>
        <v>2397.1358941831563</v>
      </c>
      <c r="EB16" s="58">
        <f t="shared" si="35"/>
        <v>2670.3310044295176</v>
      </c>
      <c r="EC16" s="58">
        <f>EC6-EC7-EC12</f>
        <v>2873.6564605779513</v>
      </c>
      <c r="ED16" s="40">
        <f t="shared" si="35"/>
        <v>3369.8557876165669</v>
      </c>
      <c r="EE16" s="58">
        <f>EE6-EE7-EE12</f>
        <v>95.644471409920016</v>
      </c>
      <c r="EF16" s="58">
        <f>EF6-EF7-EF12</f>
        <v>394.20705987562383</v>
      </c>
    </row>
    <row r="17" spans="1:136">
      <c r="A17" s="30"/>
      <c r="B17" s="14" t="s">
        <v>70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3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3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3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3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3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38"/>
      <c r="BW17" s="18"/>
      <c r="BX17" s="18"/>
      <c r="BY17" s="18"/>
      <c r="BZ17" s="18"/>
      <c r="CA17" s="18"/>
      <c r="CB17" s="57"/>
      <c r="CC17" s="58"/>
      <c r="CD17" s="58"/>
      <c r="CE17" s="58"/>
      <c r="CF17" s="58"/>
      <c r="CG17" s="58"/>
      <c r="CH17" s="38"/>
      <c r="CI17" s="18"/>
      <c r="CJ17" s="18"/>
      <c r="CK17" s="18"/>
      <c r="CL17" s="18"/>
      <c r="CM17" s="30"/>
      <c r="CN17" s="30"/>
      <c r="CO17" s="30"/>
      <c r="CP17" s="30"/>
      <c r="CQ17" s="30"/>
      <c r="CR17" s="30"/>
      <c r="CS17" s="62"/>
      <c r="CT17" s="38"/>
      <c r="CU17" s="62"/>
      <c r="CV17" s="62"/>
      <c r="CW17" s="62"/>
      <c r="CX17" s="69"/>
      <c r="CY17" s="30"/>
      <c r="CZ17" s="30"/>
      <c r="DA17" s="30"/>
      <c r="DB17" s="30"/>
      <c r="DC17" s="30"/>
      <c r="DD17" s="30"/>
      <c r="DE17" s="30"/>
      <c r="DF17" s="38"/>
      <c r="DG17" s="30"/>
      <c r="DH17" s="30"/>
      <c r="DI17" s="62"/>
      <c r="DJ17" s="30"/>
      <c r="DK17" s="30"/>
      <c r="DL17" s="30"/>
      <c r="DM17" s="30"/>
      <c r="DN17" s="30"/>
      <c r="DO17" s="30"/>
      <c r="DP17" s="30"/>
      <c r="DQ17" s="30"/>
      <c r="DR17" s="38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8"/>
      <c r="EE17" s="30"/>
      <c r="EF17" s="30"/>
    </row>
    <row r="18" spans="1:136" s="37" customFormat="1" ht="14.25">
      <c r="A18" s="8">
        <v>2</v>
      </c>
      <c r="B18" s="15" t="s">
        <v>63</v>
      </c>
      <c r="C18" s="16">
        <v>657.37282003095993</v>
      </c>
      <c r="D18" s="16">
        <v>1427.12508069622</v>
      </c>
      <c r="E18" s="16">
        <f>квартал!C18</f>
        <v>2214.7433962559303</v>
      </c>
      <c r="F18" s="16">
        <v>3176.6074246058597</v>
      </c>
      <c r="G18" s="16">
        <v>3814.7734810398301</v>
      </c>
      <c r="H18" s="16">
        <f>квартал!D18</f>
        <v>4602.8672292953497</v>
      </c>
      <c r="I18" s="16">
        <v>5477.5726213673606</v>
      </c>
      <c r="J18" s="16">
        <v>6431.5316180097407</v>
      </c>
      <c r="K18" s="16">
        <f>квартал!E18</f>
        <v>7082.1205731916698</v>
      </c>
      <c r="L18" s="16">
        <v>7818.0017321647401</v>
      </c>
      <c r="M18" s="16">
        <v>8795.3261347477801</v>
      </c>
      <c r="N18" s="35">
        <f>год!H19</f>
        <v>10925.6174183373</v>
      </c>
      <c r="O18" s="16">
        <v>1032.3831692257399</v>
      </c>
      <c r="P18" s="16">
        <v>2065.6438254764298</v>
      </c>
      <c r="Q18" s="16">
        <f>квартал!G18</f>
        <v>3036.48197342394</v>
      </c>
      <c r="R18" s="16">
        <v>4110.0445004419998</v>
      </c>
      <c r="S18" s="16">
        <v>4951.1907050345499</v>
      </c>
      <c r="T18" s="16">
        <f>квартал!H18</f>
        <v>5929.6799657619003</v>
      </c>
      <c r="U18" s="16">
        <v>6960.8274039573798</v>
      </c>
      <c r="V18" s="16">
        <v>7819.73385804593</v>
      </c>
      <c r="W18" s="16">
        <f>квартал!I18</f>
        <v>8714.2015382748104</v>
      </c>
      <c r="X18" s="16">
        <v>9729.3642189125603</v>
      </c>
      <c r="Y18" s="16">
        <v>10611.142631196501</v>
      </c>
      <c r="Z18" s="35">
        <f>год!I19</f>
        <v>12894.986746668301</v>
      </c>
      <c r="AA18" s="16">
        <v>1108.71492512697</v>
      </c>
      <c r="AB18" s="16">
        <v>2150.3134314414001</v>
      </c>
      <c r="AC18" s="16">
        <f>квартал!K18</f>
        <v>3167.82293791642</v>
      </c>
      <c r="AD18" s="16">
        <v>4230.8198241236805</v>
      </c>
      <c r="AE18" s="16">
        <v>4924.23479205697</v>
      </c>
      <c r="AF18" s="16">
        <f>квартал!L18</f>
        <v>5889.7846745771703</v>
      </c>
      <c r="AG18" s="16">
        <v>7042.7878660942306</v>
      </c>
      <c r="AH18" s="16">
        <v>7977.94047358232</v>
      </c>
      <c r="AI18" s="16">
        <f>квартал!M18</f>
        <v>8951.5790114827596</v>
      </c>
      <c r="AJ18" s="16">
        <v>10081.4384410486</v>
      </c>
      <c r="AK18" s="16">
        <v>11116.6878420751</v>
      </c>
      <c r="AL18" s="35">
        <f>год!J19</f>
        <v>13342.9216402732</v>
      </c>
      <c r="AM18" s="16">
        <v>761.15647640759994</v>
      </c>
      <c r="AN18" s="16">
        <v>2261.5443225005097</v>
      </c>
      <c r="AO18" s="16">
        <f>квартал!O18</f>
        <v>3345.6904570382203</v>
      </c>
      <c r="AP18" s="16">
        <v>4626.2150064888601</v>
      </c>
      <c r="AQ18" s="16">
        <v>5406.3847224425699</v>
      </c>
      <c r="AR18" s="16">
        <f>квартал!P18</f>
        <v>6402.1103544772595</v>
      </c>
      <c r="AS18" s="16">
        <v>7516.5284888720598</v>
      </c>
      <c r="AT18" s="16">
        <v>8467.359270122799</v>
      </c>
      <c r="AU18" s="16">
        <f>квартал!Q18</f>
        <v>9529.01664480213</v>
      </c>
      <c r="AV18" s="16">
        <v>10713.917998369699</v>
      </c>
      <c r="AW18" s="16">
        <v>11639.2110965954</v>
      </c>
      <c r="AX18" s="35">
        <f>год!K19</f>
        <v>14831.5759109634</v>
      </c>
      <c r="AY18" s="16">
        <v>1540.0389247005101</v>
      </c>
      <c r="AZ18" s="16">
        <v>2958.6993051522099</v>
      </c>
      <c r="BA18" s="16">
        <f>квартал!S18</f>
        <v>4130.0207911222797</v>
      </c>
      <c r="BB18" s="16">
        <v>5456.77743525607</v>
      </c>
      <c r="BC18" s="16">
        <v>6304.4591395159996</v>
      </c>
      <c r="BD18" s="16">
        <f>квартал!T18</f>
        <v>7418.52844615511</v>
      </c>
      <c r="BE18" s="16">
        <v>8838.6688586175387</v>
      </c>
      <c r="BF18" s="16">
        <v>9867.0006695655611</v>
      </c>
      <c r="BG18" s="16">
        <f>квартал!U18</f>
        <v>10794.282660958001</v>
      </c>
      <c r="BH18" s="36">
        <v>11983.6160633167</v>
      </c>
      <c r="BI18" s="36">
        <v>13020.966967885501</v>
      </c>
      <c r="BJ18" s="35">
        <v>15620.252569873401</v>
      </c>
      <c r="BK18" s="36">
        <v>693.61130950912002</v>
      </c>
      <c r="BL18" s="36">
        <v>1940.7078072132699</v>
      </c>
      <c r="BM18" s="36">
        <v>3549.3439200645298</v>
      </c>
      <c r="BN18" s="36">
        <v>5045.8435824224198</v>
      </c>
      <c r="BO18" s="36">
        <v>6039.27502607315</v>
      </c>
      <c r="BP18" s="36">
        <v>7297.9487444645592</v>
      </c>
      <c r="BQ18" s="36">
        <v>8412.2624453993194</v>
      </c>
      <c r="BR18" s="36">
        <v>9588.5382539233015</v>
      </c>
      <c r="BS18" s="36">
        <v>10804.897809743001</v>
      </c>
      <c r="BT18" s="36">
        <v>11956.565344140001</v>
      </c>
      <c r="BU18" s="36">
        <v>13170.403166987</v>
      </c>
      <c r="BV18" s="35">
        <v>16416.446839183598</v>
      </c>
      <c r="BW18" s="36">
        <v>1230.4772347828798</v>
      </c>
      <c r="BX18" s="36">
        <v>2371.84514283832</v>
      </c>
      <c r="BY18" s="36">
        <f>SUM(BY19:BY32)</f>
        <v>3906.6852974353001</v>
      </c>
      <c r="BZ18" s="36">
        <v>5277.94671721349</v>
      </c>
      <c r="CA18" s="36">
        <v>6392.5206811102898</v>
      </c>
      <c r="CB18" s="56">
        <f>[1]!XDO_?DATA006_S2?/1000000000</f>
        <v>7529.8603176548495</v>
      </c>
      <c r="CC18" s="56">
        <f>[2]!XDO_?DATA003_S2_0?/1000</f>
        <v>8792.9788953673597</v>
      </c>
      <c r="CD18" s="56">
        <v>10002.220920150001</v>
      </c>
      <c r="CE18" s="56">
        <v>11191.2338655936</v>
      </c>
      <c r="CF18" s="56">
        <v>12543.7223423344</v>
      </c>
      <c r="CG18" s="56">
        <v>13917.701588706999</v>
      </c>
      <c r="CH18" s="35">
        <v>16420.303082740098</v>
      </c>
      <c r="CI18" s="56">
        <v>1113.3644494866398</v>
      </c>
      <c r="CJ18" s="56">
        <v>2307.5612909700303</v>
      </c>
      <c r="CK18" s="56">
        <v>3730.8</v>
      </c>
      <c r="CL18" s="56">
        <v>5346.6</v>
      </c>
      <c r="CM18" s="56">
        <f>SUM(CM19:CM32)</f>
        <v>6453.7393712554594</v>
      </c>
      <c r="CN18" s="56">
        <v>7751.3378422078604</v>
      </c>
      <c r="CO18" s="56">
        <v>9114.5822096468801</v>
      </c>
      <c r="CP18" s="56">
        <f>SUM(CP19:CP32)</f>
        <v>10261.05709726926</v>
      </c>
      <c r="CQ18" s="56">
        <v>11370.206481271302</v>
      </c>
      <c r="CR18" s="56">
        <v>12720.128136568699</v>
      </c>
      <c r="CS18" s="56">
        <v>14012.225702137301</v>
      </c>
      <c r="CT18" s="35">
        <v>16713.002710399502</v>
      </c>
      <c r="CU18" s="56">
        <v>1119.6350047108899</v>
      </c>
      <c r="CV18" s="56">
        <v>2465.2649550632595</v>
      </c>
      <c r="CW18" s="56">
        <v>3924.0703080469198</v>
      </c>
      <c r="CX18" s="65">
        <v>5545.3380020497098</v>
      </c>
      <c r="CY18" s="56">
        <v>6584.1513889314401</v>
      </c>
      <c r="CZ18" s="56">
        <v>7854.1186815179008</v>
      </c>
      <c r="DA18" s="56">
        <v>9320.1847034551101</v>
      </c>
      <c r="DB18" s="56">
        <v>10582.4260260874</v>
      </c>
      <c r="DC18" s="56">
        <v>11948.250037081802</v>
      </c>
      <c r="DD18" s="56">
        <v>13515.266888763401</v>
      </c>
      <c r="DE18" s="56">
        <v>14926.3380733019</v>
      </c>
      <c r="DF18" s="35">
        <v>18214.517482904001</v>
      </c>
      <c r="DG18" s="56">
        <v>1624.3722089309099</v>
      </c>
      <c r="DH18" s="56">
        <v>2982.1741038933701</v>
      </c>
      <c r="DI18" s="56">
        <v>4617.9555371954802</v>
      </c>
      <c r="DJ18" s="56">
        <v>6755.3389640523301</v>
      </c>
      <c r="DK18" s="56">
        <v>8164.7427239179806</v>
      </c>
      <c r="DL18" s="56">
        <v>9915.0152318114106</v>
      </c>
      <c r="DM18" s="56">
        <v>11794.8881487205</v>
      </c>
      <c r="DN18" s="56">
        <v>13256.784723133</v>
      </c>
      <c r="DO18" s="56">
        <v>14873.526557706</v>
      </c>
      <c r="DP18" s="56">
        <v>16842.123263646499</v>
      </c>
      <c r="DQ18" s="56">
        <v>18931.516227478001</v>
      </c>
      <c r="DR18" s="35">
        <v>22821.554464100001</v>
      </c>
      <c r="DS18" s="56">
        <v>1559.9634200271898</v>
      </c>
      <c r="DT18" s="56">
        <v>3291.89939687279</v>
      </c>
      <c r="DU18" s="56">
        <v>5013.2741365601905</v>
      </c>
      <c r="DV18" s="56">
        <v>7156.9357416451203</v>
      </c>
      <c r="DW18" s="56">
        <v>8878.1665182136094</v>
      </c>
      <c r="DX18" s="56">
        <v>10491.108344660901</v>
      </c>
      <c r="DY18" s="56">
        <v>12615.852472401501</v>
      </c>
      <c r="DZ18" s="56">
        <v>14620.7434263179</v>
      </c>
      <c r="EA18" s="56">
        <v>16298.888425662301</v>
      </c>
      <c r="EB18" s="56">
        <v>18134.659881632397</v>
      </c>
      <c r="EC18" s="56">
        <v>19940.9319809152</v>
      </c>
      <c r="ED18" s="35">
        <v>24771.769629085728</v>
      </c>
      <c r="EE18" s="56">
        <v>1832.6653502204899</v>
      </c>
      <c r="EF18" s="56">
        <v>3793.0995298405005</v>
      </c>
    </row>
    <row r="19" spans="1:136">
      <c r="A19" s="9" t="s">
        <v>84</v>
      </c>
      <c r="B19" s="23" t="s">
        <v>10</v>
      </c>
      <c r="C19" s="22">
        <v>24.387951186950001</v>
      </c>
      <c r="D19" s="22">
        <v>59.287759662360003</v>
      </c>
      <c r="E19" s="22">
        <f>квартал!C19</f>
        <v>123.77441036654</v>
      </c>
      <c r="F19" s="22">
        <v>178.23411252068999</v>
      </c>
      <c r="G19" s="22">
        <v>223.71610396797001</v>
      </c>
      <c r="H19" s="22">
        <f>квартал!D19</f>
        <v>307.92633737326003</v>
      </c>
      <c r="I19" s="22">
        <v>367.31439174204996</v>
      </c>
      <c r="J19" s="22">
        <v>414.40730134083003</v>
      </c>
      <c r="K19" s="22">
        <f>квартал!E19</f>
        <v>488.08597737245003</v>
      </c>
      <c r="L19" s="22">
        <v>543.42605798513</v>
      </c>
      <c r="M19" s="22">
        <v>608.87841012959996</v>
      </c>
      <c r="N19" s="41">
        <f>год!H20</f>
        <v>777.75684892121001</v>
      </c>
      <c r="O19" s="22">
        <v>38.993146717209996</v>
      </c>
      <c r="P19" s="22">
        <v>82.487723979639995</v>
      </c>
      <c r="Q19" s="22">
        <f>квартал!G19</f>
        <v>159.55651411439001</v>
      </c>
      <c r="R19" s="22">
        <v>226.97372678487</v>
      </c>
      <c r="S19" s="22">
        <v>281.24421323190001</v>
      </c>
      <c r="T19" s="22">
        <f>квартал!H19</f>
        <v>356.74153714595002</v>
      </c>
      <c r="U19" s="22">
        <v>429.61122455314</v>
      </c>
      <c r="V19" s="22">
        <v>484.55747357409001</v>
      </c>
      <c r="W19" s="22">
        <f>квартал!I19</f>
        <v>531.68975566211998</v>
      </c>
      <c r="X19" s="22">
        <v>617.64304768110003</v>
      </c>
      <c r="Y19" s="22">
        <v>674.73230582651001</v>
      </c>
      <c r="Z19" s="41">
        <f>год!I20</f>
        <v>809.85126181359999</v>
      </c>
      <c r="AA19" s="22">
        <v>65.321702181900008</v>
      </c>
      <c r="AB19" s="22">
        <v>106.17207762575001</v>
      </c>
      <c r="AC19" s="22">
        <f>квартал!K19</f>
        <v>161.21404921715001</v>
      </c>
      <c r="AD19" s="22">
        <v>238.55615764978</v>
      </c>
      <c r="AE19" s="22">
        <v>292.68073810188002</v>
      </c>
      <c r="AF19" s="22">
        <f>квартал!L19</f>
        <v>350.58148363757999</v>
      </c>
      <c r="AG19" s="22">
        <v>444.47964455354997</v>
      </c>
      <c r="AH19" s="22">
        <v>496.74655757048998</v>
      </c>
      <c r="AI19" s="22">
        <f>квартал!M19</f>
        <v>555.39592741704007</v>
      </c>
      <c r="AJ19" s="22">
        <v>647.03546408797001</v>
      </c>
      <c r="AK19" s="22">
        <v>706.79723443068008</v>
      </c>
      <c r="AL19" s="41">
        <f>год!J20</f>
        <v>850.72626180266002</v>
      </c>
      <c r="AM19" s="22">
        <v>67.034313531240002</v>
      </c>
      <c r="AN19" s="22">
        <v>158.71353997164002</v>
      </c>
      <c r="AO19" s="22">
        <f>квартал!O19</f>
        <v>216.1183970335</v>
      </c>
      <c r="AP19" s="22">
        <v>300.10113170354998</v>
      </c>
      <c r="AQ19" s="22">
        <v>343.34145355165998</v>
      </c>
      <c r="AR19" s="22">
        <f>квартал!P19</f>
        <v>412.76966465315996</v>
      </c>
      <c r="AS19" s="22">
        <v>506.01140490165</v>
      </c>
      <c r="AT19" s="22">
        <v>550.36451160271997</v>
      </c>
      <c r="AU19" s="22">
        <f>квартал!Q19</f>
        <v>608.30643771786004</v>
      </c>
      <c r="AV19" s="22">
        <v>707.21922136146998</v>
      </c>
      <c r="AW19" s="22">
        <v>767.15309596281008</v>
      </c>
      <c r="AX19" s="41">
        <f>год!K20</f>
        <v>935.73830532092006</v>
      </c>
      <c r="AY19" s="22">
        <v>73.603812053529992</v>
      </c>
      <c r="AZ19" s="22">
        <v>132.45752583497</v>
      </c>
      <c r="BA19" s="22">
        <f>квартал!S19</f>
        <v>198.12676325721</v>
      </c>
      <c r="BB19" s="22">
        <v>308.25136795224</v>
      </c>
      <c r="BC19" s="22">
        <v>368.50359467815997</v>
      </c>
      <c r="BD19" s="22">
        <f>квартал!T19</f>
        <v>451.56235891878998</v>
      </c>
      <c r="BE19" s="22">
        <v>562.29429615368008</v>
      </c>
      <c r="BF19" s="22">
        <v>621.18050355043999</v>
      </c>
      <c r="BG19" s="22">
        <f>квартал!U19</f>
        <v>692.06865882948</v>
      </c>
      <c r="BH19" s="42">
        <v>800.25997607986994</v>
      </c>
      <c r="BI19" s="42">
        <v>865.05985045554007</v>
      </c>
      <c r="BJ19" s="41">
        <v>1117.6349556760701</v>
      </c>
      <c r="BK19" s="42">
        <v>33.491691157189997</v>
      </c>
      <c r="BL19" s="42">
        <v>114.89623178147001</v>
      </c>
      <c r="BM19" s="42">
        <v>191.53842818510998</v>
      </c>
      <c r="BN19" s="42">
        <v>300.91883529250998</v>
      </c>
      <c r="BO19" s="42">
        <v>384.65139966828997</v>
      </c>
      <c r="BP19" s="42">
        <v>478.17843041885999</v>
      </c>
      <c r="BQ19" s="42">
        <v>576.87802759957992</v>
      </c>
      <c r="BR19" s="42">
        <v>658.01414598771998</v>
      </c>
      <c r="BS19" s="42">
        <v>745.44002958843009</v>
      </c>
      <c r="BT19" s="42">
        <v>829.42523964013003</v>
      </c>
      <c r="BU19" s="42">
        <v>920.40527499449001</v>
      </c>
      <c r="BV19" s="41">
        <v>1095.5884185715499</v>
      </c>
      <c r="BW19" s="42">
        <v>53.168153407989998</v>
      </c>
      <c r="BX19" s="42">
        <v>124.52207112491</v>
      </c>
      <c r="BY19" s="53">
        <v>206.60234077938</v>
      </c>
      <c r="BZ19" s="42">
        <v>339.35782043759997</v>
      </c>
      <c r="CA19" s="42">
        <v>402.48500506096997</v>
      </c>
      <c r="CB19" s="53">
        <f>'[1]2'!$F$8/1000000000</f>
        <v>459.47097824177001</v>
      </c>
      <c r="CC19" s="53">
        <f>'[2]РзПз ян-июль 2017'!$D$12/1000</f>
        <v>599.4300831454799</v>
      </c>
      <c r="CD19" s="53">
        <v>673.2618272691999</v>
      </c>
      <c r="CE19" s="53">
        <v>748.92318707328002</v>
      </c>
      <c r="CF19" s="53">
        <v>877.46693021278008</v>
      </c>
      <c r="CG19" s="53">
        <v>977.72678025667005</v>
      </c>
      <c r="CH19" s="41">
        <v>1162.4271509866799</v>
      </c>
      <c r="CI19" s="53">
        <v>114.89098573619</v>
      </c>
      <c r="CJ19" s="53">
        <v>183.81596823836</v>
      </c>
      <c r="CK19" s="53">
        <v>253.4</v>
      </c>
      <c r="CL19" s="53">
        <v>385.9</v>
      </c>
      <c r="CM19" s="53">
        <v>467.4058154754</v>
      </c>
      <c r="CN19" s="53">
        <v>544.63179212724003</v>
      </c>
      <c r="CO19" s="53">
        <v>662.56084596402002</v>
      </c>
      <c r="CP19" s="53">
        <v>726.51311127230997</v>
      </c>
      <c r="CQ19" s="53">
        <v>814.63451236441006</v>
      </c>
      <c r="CR19" s="53">
        <v>924.39314313641</v>
      </c>
      <c r="CS19" s="53">
        <v>1013.81988543022</v>
      </c>
      <c r="CT19" s="41">
        <v>1257.1186839866202</v>
      </c>
      <c r="CU19" s="53">
        <v>71.258939717130005</v>
      </c>
      <c r="CV19" s="53">
        <v>159.49689072325</v>
      </c>
      <c r="CW19" s="53">
        <v>244.88430771263</v>
      </c>
      <c r="CX19" s="53">
        <v>374.98195944651002</v>
      </c>
      <c r="CY19" s="53">
        <v>444.70380287302004</v>
      </c>
      <c r="CZ19" s="53">
        <v>532.09225676210997</v>
      </c>
      <c r="DA19" s="53">
        <v>672.35124625807998</v>
      </c>
      <c r="DB19" s="53">
        <v>755.85182542577002</v>
      </c>
      <c r="DC19" s="53">
        <v>853.13298511740004</v>
      </c>
      <c r="DD19" s="53">
        <v>970.62425339408992</v>
      </c>
      <c r="DE19" s="53">
        <v>1082.6415999109399</v>
      </c>
      <c r="DF19" s="41">
        <v>1363.5393129060501</v>
      </c>
      <c r="DG19" s="53">
        <v>111.60885042049</v>
      </c>
      <c r="DH19" s="53">
        <v>198.24457155497001</v>
      </c>
      <c r="DI19" s="53">
        <v>282.87278178507</v>
      </c>
      <c r="DJ19" s="53">
        <v>461.98299591557003</v>
      </c>
      <c r="DK19" s="53">
        <v>528.09858040554002</v>
      </c>
      <c r="DL19" s="53">
        <v>647.93376523576001</v>
      </c>
      <c r="DM19" s="53">
        <v>811.55528439722002</v>
      </c>
      <c r="DN19" s="53">
        <v>906.60985010437003</v>
      </c>
      <c r="DO19" s="53">
        <v>1005.22616603014</v>
      </c>
      <c r="DP19" s="53">
        <v>1149.5169722130702</v>
      </c>
      <c r="DQ19" s="53">
        <v>1254.57320452555</v>
      </c>
      <c r="DR19" s="41">
        <v>1507.6962567829198</v>
      </c>
      <c r="DS19" s="53">
        <v>138.76869575952</v>
      </c>
      <c r="DT19" s="53">
        <v>215.16843533067998</v>
      </c>
      <c r="DU19" s="53">
        <v>354.5932644257</v>
      </c>
      <c r="DV19" s="53">
        <v>528.00970830458004</v>
      </c>
      <c r="DW19" s="53">
        <v>604.23544396931993</v>
      </c>
      <c r="DX19" s="53">
        <v>719.05717447231007</v>
      </c>
      <c r="DY19" s="53">
        <v>914.20963416466009</v>
      </c>
      <c r="DZ19" s="53">
        <v>1040.9728758830602</v>
      </c>
      <c r="EA19" s="53">
        <v>1192.7897610293999</v>
      </c>
      <c r="EB19" s="53">
        <v>1318.9117353631002</v>
      </c>
      <c r="EC19" s="53">
        <v>1431.6435036503701</v>
      </c>
      <c r="ED19" s="41">
        <v>1766.6072205731896</v>
      </c>
      <c r="EE19" s="53">
        <v>93.196639630429999</v>
      </c>
      <c r="EF19" s="53">
        <v>267.82271447861001</v>
      </c>
    </row>
    <row r="20" spans="1:136">
      <c r="A20" s="9" t="s">
        <v>85</v>
      </c>
      <c r="B20" s="23" t="s">
        <v>11</v>
      </c>
      <c r="C20" s="22">
        <v>23.156492842700001</v>
      </c>
      <c r="D20" s="22">
        <v>186.86957854554001</v>
      </c>
      <c r="E20" s="22">
        <f>квартал!C20</f>
        <v>263.82007016473</v>
      </c>
      <c r="F20" s="22">
        <v>437.45888763705</v>
      </c>
      <c r="G20" s="22">
        <v>537.25833986271994</v>
      </c>
      <c r="H20" s="22">
        <f>квартал!D20</f>
        <v>625.75671595012</v>
      </c>
      <c r="I20" s="22">
        <v>758.65387992533999</v>
      </c>
      <c r="J20" s="22">
        <v>855.18335085108993</v>
      </c>
      <c r="K20" s="22">
        <f>квартал!E20</f>
        <v>908.40661615020997</v>
      </c>
      <c r="L20" s="22">
        <v>1027.9669718121199</v>
      </c>
      <c r="M20" s="22">
        <v>1101.5989526689</v>
      </c>
      <c r="N20" s="41">
        <f>год!H22</f>
        <v>1515.9550987322</v>
      </c>
      <c r="O20" s="22">
        <v>120.00628909021</v>
      </c>
      <c r="P20" s="22">
        <v>450.30265034836998</v>
      </c>
      <c r="Q20" s="22">
        <f>квартал!G20</f>
        <v>562.48543218380007</v>
      </c>
      <c r="R20" s="22">
        <v>764.48707913743999</v>
      </c>
      <c r="S20" s="22">
        <v>884.63389225590004</v>
      </c>
      <c r="T20" s="22">
        <f>квартал!H20</f>
        <v>967.28217422487</v>
      </c>
      <c r="U20" s="22">
        <v>1102.2035156184299</v>
      </c>
      <c r="V20" s="22">
        <v>1177.8618132056999</v>
      </c>
      <c r="W20" s="22">
        <f>квартал!I20</f>
        <v>1216.6600199475502</v>
      </c>
      <c r="X20" s="22">
        <v>1342.1329637174799</v>
      </c>
      <c r="Y20" s="22">
        <v>1455.1877861682601</v>
      </c>
      <c r="Z20" s="41">
        <f>год!I22</f>
        <v>1812.3862068547501</v>
      </c>
      <c r="AA20" s="22">
        <v>228.36345003592001</v>
      </c>
      <c r="AB20" s="22">
        <v>515.06985240131996</v>
      </c>
      <c r="AC20" s="22">
        <f>квартал!K20</f>
        <v>689.27198009883</v>
      </c>
      <c r="AD20" s="22">
        <v>863.63322199314007</v>
      </c>
      <c r="AE20" s="22">
        <v>970.27307070180007</v>
      </c>
      <c r="AF20" s="22">
        <f>квартал!L20</f>
        <v>1086.9183879945899</v>
      </c>
      <c r="AG20" s="22">
        <v>1205.7563046531102</v>
      </c>
      <c r="AH20" s="22">
        <v>1321.5529825322099</v>
      </c>
      <c r="AI20" s="22">
        <f>квартал!M20</f>
        <v>1400.62222908275</v>
      </c>
      <c r="AJ20" s="22">
        <v>1515.5973059092501</v>
      </c>
      <c r="AK20" s="22">
        <v>1660.6674161859298</v>
      </c>
      <c r="AL20" s="41">
        <f>год!J22</f>
        <v>2103.5788993517399</v>
      </c>
      <c r="AM20" s="22">
        <v>68.076501538700001</v>
      </c>
      <c r="AN20" s="22">
        <v>696.47916298119992</v>
      </c>
      <c r="AO20" s="22">
        <f>квартал!O20</f>
        <v>974.24812964492003</v>
      </c>
      <c r="AP20" s="22">
        <v>1172.5547311878502</v>
      </c>
      <c r="AQ20" s="22">
        <v>1297.4641529466101</v>
      </c>
      <c r="AR20" s="22">
        <f>квартал!P20</f>
        <v>1414.96244218381</v>
      </c>
      <c r="AS20" s="22">
        <v>1551.6000325330501</v>
      </c>
      <c r="AT20" s="22">
        <v>1678.3520589857401</v>
      </c>
      <c r="AU20" s="22">
        <f>квартал!Q20</f>
        <v>1822.18310306174</v>
      </c>
      <c r="AV20" s="22">
        <v>1942.0645726810801</v>
      </c>
      <c r="AW20" s="22">
        <v>2096.24032989323</v>
      </c>
      <c r="AX20" s="41">
        <f>год!K22</f>
        <v>2479.0740217050602</v>
      </c>
      <c r="AY20" s="22">
        <v>673.43642901264002</v>
      </c>
      <c r="AZ20" s="22">
        <v>1260.9626958163701</v>
      </c>
      <c r="BA20" s="22">
        <f>квартал!S20</f>
        <v>1453.2279693420101</v>
      </c>
      <c r="BB20" s="22">
        <v>1651.46995451003</v>
      </c>
      <c r="BC20" s="22">
        <v>1779.9511936981999</v>
      </c>
      <c r="BD20" s="22">
        <f>квартал!T20</f>
        <v>1912.694810645</v>
      </c>
      <c r="BE20" s="22">
        <v>2043.38750131948</v>
      </c>
      <c r="BF20" s="22">
        <v>2200.0505349838299</v>
      </c>
      <c r="BG20" s="22">
        <f>квартал!U20</f>
        <v>2309.0249195039601</v>
      </c>
      <c r="BH20" s="42">
        <v>2426.4211756810901</v>
      </c>
      <c r="BI20" s="42">
        <v>2607.5580690652</v>
      </c>
      <c r="BJ20" s="41">
        <v>3181.3665400929704</v>
      </c>
      <c r="BK20" s="42">
        <v>12.648123705110001</v>
      </c>
      <c r="BL20" s="42">
        <v>336.27043414326999</v>
      </c>
      <c r="BM20" s="42">
        <v>886.57392231015001</v>
      </c>
      <c r="BN20" s="42">
        <v>1160.2759198888</v>
      </c>
      <c r="BO20" s="42">
        <v>1296.52415977595</v>
      </c>
      <c r="BP20" s="42">
        <v>1471.3945474127299</v>
      </c>
      <c r="BQ20" s="42">
        <v>1646.5095541963401</v>
      </c>
      <c r="BR20" s="42">
        <v>1793.1454735108798</v>
      </c>
      <c r="BS20" s="42">
        <v>1952.6008407670399</v>
      </c>
      <c r="BT20" s="42">
        <v>2152.4700057022701</v>
      </c>
      <c r="BU20" s="42">
        <v>2348.8312078274798</v>
      </c>
      <c r="BV20" s="41">
        <v>3775.34780535135</v>
      </c>
      <c r="BW20" s="42">
        <v>28.928192030169999</v>
      </c>
      <c r="BX20" s="42">
        <v>367.12910229901001</v>
      </c>
      <c r="BY20" s="53">
        <v>787.59704644131989</v>
      </c>
      <c r="BZ20" s="42">
        <v>1007.9579547049</v>
      </c>
      <c r="CA20" s="42">
        <v>1226.8218629786002</v>
      </c>
      <c r="CB20" s="53">
        <f>'[1]2'!$F$22/1000000000</f>
        <v>1355.15144521456</v>
      </c>
      <c r="CC20" s="53">
        <f>'[2]РзПз ян-июль 2017'!$D$25/1000</f>
        <v>1547.2822793477701</v>
      </c>
      <c r="CD20" s="53">
        <v>1716.0642241722001</v>
      </c>
      <c r="CE20" s="53">
        <v>1798.5231682000401</v>
      </c>
      <c r="CF20" s="53">
        <v>2008.9517730227299</v>
      </c>
      <c r="CG20" s="53">
        <v>2345.9234253957702</v>
      </c>
      <c r="CH20" s="41">
        <v>2852.2749483026901</v>
      </c>
      <c r="CI20" s="53">
        <v>87.529873190700002</v>
      </c>
      <c r="CJ20" s="53">
        <v>423.09652314812996</v>
      </c>
      <c r="CK20" s="53">
        <v>797.7</v>
      </c>
      <c r="CL20" s="53">
        <v>1106.9000000000001</v>
      </c>
      <c r="CM20" s="53">
        <v>1289.4473433781402</v>
      </c>
      <c r="CN20" s="53">
        <v>1483.2743881903398</v>
      </c>
      <c r="CO20" s="53">
        <v>1654.7694636773299</v>
      </c>
      <c r="CP20" s="53">
        <v>1811.8825164442799</v>
      </c>
      <c r="CQ20" s="53">
        <v>1929.4507960419398</v>
      </c>
      <c r="CR20" s="53">
        <v>2082.2847148942601</v>
      </c>
      <c r="CS20" s="53">
        <v>2313.5593314033599</v>
      </c>
      <c r="CT20" s="41">
        <v>2827.0083710848903</v>
      </c>
      <c r="CU20" s="53">
        <v>70.043006741350013</v>
      </c>
      <c r="CV20" s="53">
        <v>388.58482423264002</v>
      </c>
      <c r="CW20" s="53">
        <v>802.50703352711002</v>
      </c>
      <c r="CX20" s="53">
        <v>1025.3595210195201</v>
      </c>
      <c r="CY20" s="53">
        <v>1168.73578089638</v>
      </c>
      <c r="CZ20" s="53">
        <v>1354.31049281231</v>
      </c>
      <c r="DA20" s="53">
        <v>1525.9015463013602</v>
      </c>
      <c r="DB20" s="53">
        <v>1750.8392037051499</v>
      </c>
      <c r="DC20" s="53">
        <v>2018.1561991268302</v>
      </c>
      <c r="DD20" s="53">
        <v>2175.62646993624</v>
      </c>
      <c r="DE20" s="53">
        <v>2422.4823899006501</v>
      </c>
      <c r="DF20" s="41">
        <v>2997.4468459719601</v>
      </c>
      <c r="DG20" s="53">
        <v>135.12000940775999</v>
      </c>
      <c r="DH20" s="53">
        <v>517.16449746295007</v>
      </c>
      <c r="DI20" s="53">
        <v>860.66489955181009</v>
      </c>
      <c r="DJ20" s="53">
        <v>1081.2653897944599</v>
      </c>
      <c r="DK20" s="53">
        <v>1328.21844071739</v>
      </c>
      <c r="DL20" s="53">
        <v>1514.8042124601002</v>
      </c>
      <c r="DM20" s="53">
        <v>1754.28420329449</v>
      </c>
      <c r="DN20" s="53">
        <v>1926.8909700270301</v>
      </c>
      <c r="DO20" s="53">
        <v>2097.7549652268399</v>
      </c>
      <c r="DP20" s="53">
        <v>2322.0093938589102</v>
      </c>
      <c r="DQ20" s="53">
        <v>2574.5140032742402</v>
      </c>
      <c r="DR20" s="41">
        <v>3168.8334104194801</v>
      </c>
      <c r="DS20" s="53">
        <v>122.81252101893</v>
      </c>
      <c r="DT20" s="53">
        <v>518.08151033148999</v>
      </c>
      <c r="DU20" s="53">
        <v>903.59397208266</v>
      </c>
      <c r="DV20" s="53">
        <v>1149.8296473343601</v>
      </c>
      <c r="DW20" s="53">
        <v>1339.8412424616499</v>
      </c>
      <c r="DX20" s="53">
        <v>1522.5432290584799</v>
      </c>
      <c r="DY20" s="53">
        <v>1686.2916539606101</v>
      </c>
      <c r="DZ20" s="53">
        <v>1824.1162751038999</v>
      </c>
      <c r="EA20" s="53">
        <v>2060.1009447146498</v>
      </c>
      <c r="EB20" s="53">
        <v>2300.7534214569901</v>
      </c>
      <c r="EC20" s="53">
        <v>2652.4636826103397</v>
      </c>
      <c r="ED20" s="41">
        <v>3576.0977709772906</v>
      </c>
      <c r="EE20" s="53">
        <v>149.95659448252999</v>
      </c>
      <c r="EF20" s="53">
        <v>603.23950253255998</v>
      </c>
    </row>
    <row r="21" spans="1:136">
      <c r="A21" s="9" t="s">
        <v>86</v>
      </c>
      <c r="B21" s="23" t="s">
        <v>12</v>
      </c>
      <c r="C21" s="22">
        <v>72.749239294869994</v>
      </c>
      <c r="D21" s="22">
        <v>155.07415533928</v>
      </c>
      <c r="E21" s="22">
        <f>квартал!C21</f>
        <v>248.16835356485998</v>
      </c>
      <c r="F21" s="22">
        <v>333.83180307545001</v>
      </c>
      <c r="G21" s="22">
        <v>414.69391479578002</v>
      </c>
      <c r="H21" s="22">
        <f>квартал!D21</f>
        <v>513.62237926962996</v>
      </c>
      <c r="I21" s="22">
        <v>602.64971459761</v>
      </c>
      <c r="J21" s="22">
        <v>688.53516278305005</v>
      </c>
      <c r="K21" s="22">
        <f>квартал!E21</f>
        <v>787.56636698043008</v>
      </c>
      <c r="L21" s="22">
        <v>878.32056876133993</v>
      </c>
      <c r="M21" s="22">
        <v>991.03861309141007</v>
      </c>
      <c r="N21" s="41">
        <f>год!H23</f>
        <v>1259.8221128049099</v>
      </c>
      <c r="O21" s="22">
        <v>90.662618635690009</v>
      </c>
      <c r="P21" s="22">
        <v>214.51932038413</v>
      </c>
      <c r="Q21" s="22">
        <f>квартал!G21</f>
        <v>343.35544543555</v>
      </c>
      <c r="R21" s="22">
        <v>469.16304300911997</v>
      </c>
      <c r="S21" s="22">
        <v>593.40413990909997</v>
      </c>
      <c r="T21" s="22">
        <f>квартал!H21</f>
        <v>729.93060110844999</v>
      </c>
      <c r="U21" s="22">
        <v>860.07419934908</v>
      </c>
      <c r="V21" s="22">
        <v>991.04399733954006</v>
      </c>
      <c r="W21" s="22">
        <f>квартал!I21</f>
        <v>1127.9561831917899</v>
      </c>
      <c r="X21" s="22">
        <v>1272.3382421471899</v>
      </c>
      <c r="Y21" s="22">
        <v>1462.2751576123501</v>
      </c>
      <c r="Z21" s="41">
        <f>год!I23</f>
        <v>1842.9786671028501</v>
      </c>
      <c r="AA21" s="22">
        <v>102.15673012718</v>
      </c>
      <c r="AB21" s="22">
        <v>230.8113039504</v>
      </c>
      <c r="AC21" s="22">
        <f>квартал!K21</f>
        <v>383.48632327580998</v>
      </c>
      <c r="AD21" s="22">
        <v>538.62085081026999</v>
      </c>
      <c r="AE21" s="22">
        <v>683.04736533070991</v>
      </c>
      <c r="AF21" s="22">
        <f>квартал!L21</f>
        <v>847.85485713555011</v>
      </c>
      <c r="AG21" s="22">
        <v>1011.0245694033299</v>
      </c>
      <c r="AH21" s="22">
        <v>1164.2485068219701</v>
      </c>
      <c r="AI21" s="22">
        <f>квартал!M21</f>
        <v>1319.0575608975598</v>
      </c>
      <c r="AJ21" s="22">
        <v>1483.9598833254099</v>
      </c>
      <c r="AK21" s="22">
        <v>1688.4220110244901</v>
      </c>
      <c r="AL21" s="41">
        <f>год!J23</f>
        <v>2061.6016470619197</v>
      </c>
      <c r="AM21" s="22">
        <v>116.77406580067</v>
      </c>
      <c r="AN21" s="22">
        <v>267.50257891410996</v>
      </c>
      <c r="AO21" s="22">
        <f>квартал!O21</f>
        <v>427.06376222414002</v>
      </c>
      <c r="AP21" s="22">
        <v>588.62024083986</v>
      </c>
      <c r="AQ21" s="22">
        <v>737.66504999944993</v>
      </c>
      <c r="AR21" s="22">
        <f>квартал!P21</f>
        <v>898.08226854559996</v>
      </c>
      <c r="AS21" s="22">
        <v>1061.71350328463</v>
      </c>
      <c r="AT21" s="22">
        <v>1211.5390437369599</v>
      </c>
      <c r="AU21" s="22">
        <f>квартал!Q21</f>
        <v>1372.1689029264498</v>
      </c>
      <c r="AV21" s="22">
        <v>1542.3650880888301</v>
      </c>
      <c r="AW21" s="22">
        <v>1734.40005550871</v>
      </c>
      <c r="AX21" s="41">
        <f>год!K23</f>
        <v>2086.1734650873</v>
      </c>
      <c r="AY21" s="22">
        <v>109.73497802684</v>
      </c>
      <c r="AZ21" s="22">
        <v>251.67179854237</v>
      </c>
      <c r="BA21" s="22">
        <f>квартал!S21</f>
        <v>410.76513507683001</v>
      </c>
      <c r="BB21" s="22">
        <v>578.52925643172</v>
      </c>
      <c r="BC21" s="22">
        <v>722.59863424717003</v>
      </c>
      <c r="BD21" s="22">
        <f>квартал!T21</f>
        <v>883.60084419976999</v>
      </c>
      <c r="BE21" s="22">
        <v>1043.75556588881</v>
      </c>
      <c r="BF21" s="22">
        <v>1190.9118509433602</v>
      </c>
      <c r="BG21" s="22">
        <f>квартал!U21</f>
        <v>1342.7768777134499</v>
      </c>
      <c r="BH21" s="42">
        <v>1495.7269961571499</v>
      </c>
      <c r="BI21" s="42">
        <v>1657.0620183873898</v>
      </c>
      <c r="BJ21" s="41">
        <v>1965.61788916145</v>
      </c>
      <c r="BK21" s="42">
        <v>100.67632479066999</v>
      </c>
      <c r="BL21" s="42">
        <v>231.18804142419</v>
      </c>
      <c r="BM21" s="42">
        <v>383.24231948091</v>
      </c>
      <c r="BN21" s="42">
        <v>534.63884711980995</v>
      </c>
      <c r="BO21" s="42">
        <v>678.79199204698</v>
      </c>
      <c r="BP21" s="42">
        <v>834.52112765765003</v>
      </c>
      <c r="BQ21" s="42">
        <v>973.4839771423101</v>
      </c>
      <c r="BR21" s="42">
        <v>1113.3029029555</v>
      </c>
      <c r="BS21" s="42">
        <v>1269.03624917461</v>
      </c>
      <c r="BT21" s="42">
        <v>1409.4379791712399</v>
      </c>
      <c r="BU21" s="42">
        <v>1572.4556189329599</v>
      </c>
      <c r="BV21" s="41">
        <v>1898.6628108694199</v>
      </c>
      <c r="BW21" s="42">
        <v>101.15737942756</v>
      </c>
      <c r="BX21" s="42">
        <v>224.02673536472</v>
      </c>
      <c r="BY21" s="53">
        <v>379.28842461475</v>
      </c>
      <c r="BZ21" s="42">
        <v>523.69218696000996</v>
      </c>
      <c r="CA21" s="42">
        <v>659.93982841325999</v>
      </c>
      <c r="CB21" s="53">
        <f>'[1]2'!$F$30/1000000000</f>
        <v>807.97105284425004</v>
      </c>
      <c r="CC21" s="53">
        <f>'[2]РзПз ян-июль 2017'!$D$33/1000</f>
        <v>963.22157808163001</v>
      </c>
      <c r="CD21" s="53">
        <v>1097.3029101884899</v>
      </c>
      <c r="CE21" s="53">
        <v>1264.6046700669899</v>
      </c>
      <c r="CF21" s="53">
        <v>1422.3401756463502</v>
      </c>
      <c r="CG21" s="53">
        <v>1595.3547389533899</v>
      </c>
      <c r="CH21" s="41">
        <v>1918.0188439824799</v>
      </c>
      <c r="CI21" s="53">
        <v>117.39902128047</v>
      </c>
      <c r="CJ21" s="53">
        <v>253.29536010160001</v>
      </c>
      <c r="CK21" s="53">
        <v>402.8</v>
      </c>
      <c r="CL21" s="53">
        <v>555.29999999999995</v>
      </c>
      <c r="CM21" s="53">
        <v>704.05725116007</v>
      </c>
      <c r="CN21" s="53">
        <v>859.83312438045016</v>
      </c>
      <c r="CO21" s="53">
        <v>1010.6321017875101</v>
      </c>
      <c r="CP21" s="53">
        <v>1163.9114468922501</v>
      </c>
      <c r="CQ21" s="53">
        <v>1304.3479240857801</v>
      </c>
      <c r="CR21" s="53">
        <v>1457.78445253526</v>
      </c>
      <c r="CS21" s="53">
        <v>1638.7042109208501</v>
      </c>
      <c r="CT21" s="41">
        <v>1971.5824825135801</v>
      </c>
      <c r="CU21" s="53">
        <v>113.79760125511</v>
      </c>
      <c r="CV21" s="53">
        <v>255.07056844773001</v>
      </c>
      <c r="CW21" s="53">
        <v>404.18143172730998</v>
      </c>
      <c r="CX21" s="53">
        <v>557.98842227242005</v>
      </c>
      <c r="CY21" s="53">
        <v>701.87559966205004</v>
      </c>
      <c r="CZ21" s="53">
        <v>867.09922795301998</v>
      </c>
      <c r="DA21" s="53">
        <v>1021.4429330300301</v>
      </c>
      <c r="DB21" s="53">
        <v>1174.7211416364501</v>
      </c>
      <c r="DC21" s="53">
        <v>1333.4016042943799</v>
      </c>
      <c r="DD21" s="53">
        <v>1497.8666672132599</v>
      </c>
      <c r="DE21" s="53">
        <v>1680.4323292045601</v>
      </c>
      <c r="DF21" s="41">
        <v>2083.23761045525</v>
      </c>
      <c r="DG21" s="53">
        <v>122.62275480746001</v>
      </c>
      <c r="DH21" s="53">
        <v>272.74410118541999</v>
      </c>
      <c r="DI21" s="53">
        <v>436.14478200527003</v>
      </c>
      <c r="DJ21" s="53">
        <v>608.81730012151002</v>
      </c>
      <c r="DK21" s="53">
        <v>759.22039066110995</v>
      </c>
      <c r="DL21" s="53">
        <v>948.75281957244999</v>
      </c>
      <c r="DM21" s="53">
        <v>1127.8759652920401</v>
      </c>
      <c r="DN21" s="53">
        <v>1290.2204940921201</v>
      </c>
      <c r="DO21" s="53">
        <v>1464.45994164647</v>
      </c>
      <c r="DP21" s="53">
        <v>1634.82968664187</v>
      </c>
      <c r="DQ21" s="53">
        <v>1845.4082920391299</v>
      </c>
      <c r="DR21" s="41">
        <v>2226.55638753515</v>
      </c>
      <c r="DS21" s="53">
        <v>118.98126059076</v>
      </c>
      <c r="DT21" s="53">
        <v>284.15642505085998</v>
      </c>
      <c r="DU21" s="53">
        <v>467.34503051023</v>
      </c>
      <c r="DV21" s="53">
        <v>654.39204086848997</v>
      </c>
      <c r="DW21" s="53">
        <v>808.74880590408998</v>
      </c>
      <c r="DX21" s="53">
        <v>994.05615993908998</v>
      </c>
      <c r="DY21" s="53">
        <v>1176.4378653747499</v>
      </c>
      <c r="DZ21" s="53">
        <v>1346.398967823</v>
      </c>
      <c r="EA21" s="53">
        <v>1528.8053226178602</v>
      </c>
      <c r="EB21" s="53">
        <v>1708.63796242336</v>
      </c>
      <c r="EC21" s="53">
        <v>1906.5486434516699</v>
      </c>
      <c r="ED21" s="41">
        <v>2337.73377849393</v>
      </c>
      <c r="EE21" s="53">
        <v>132.65817481206</v>
      </c>
      <c r="EF21" s="53">
        <v>320.68148665339004</v>
      </c>
    </row>
    <row r="22" spans="1:136">
      <c r="A22" s="9" t="s">
        <v>87</v>
      </c>
      <c r="B22" s="23" t="s">
        <v>13</v>
      </c>
      <c r="C22" s="22">
        <v>39.444211131220001</v>
      </c>
      <c r="D22" s="22">
        <v>119.15898199036999</v>
      </c>
      <c r="E22" s="22">
        <f>квартал!C22</f>
        <v>248.48549540174</v>
      </c>
      <c r="F22" s="22">
        <v>428.73535837096995</v>
      </c>
      <c r="G22" s="22">
        <v>514.58587617603996</v>
      </c>
      <c r="H22" s="22">
        <f>квартал!D22</f>
        <v>603.85295808901003</v>
      </c>
      <c r="I22" s="22">
        <v>748.09656749930002</v>
      </c>
      <c r="J22" s="22">
        <v>851.69616230702002</v>
      </c>
      <c r="K22" s="22">
        <f>квартал!E22</f>
        <v>969.16737547094999</v>
      </c>
      <c r="L22" s="22">
        <v>1093.78071763446</v>
      </c>
      <c r="M22" s="22">
        <v>1247.95162019187</v>
      </c>
      <c r="N22" s="41">
        <f>год!H24</f>
        <v>1790.1582335477901</v>
      </c>
      <c r="O22" s="22">
        <v>48.389237944329999</v>
      </c>
      <c r="P22" s="22">
        <v>126.21402522552999</v>
      </c>
      <c r="Q22" s="22">
        <f>квартал!G22</f>
        <v>245.95306702139001</v>
      </c>
      <c r="R22" s="22">
        <v>422.17109656284003</v>
      </c>
      <c r="S22" s="22">
        <v>517.40633683459998</v>
      </c>
      <c r="T22" s="22">
        <f>квартал!H22</f>
        <v>684.79999060132991</v>
      </c>
      <c r="U22" s="22">
        <v>844.73983501977</v>
      </c>
      <c r="V22" s="22">
        <v>974.78268223927</v>
      </c>
      <c r="W22" s="22">
        <f>квартал!I22</f>
        <v>1125.9138246913301</v>
      </c>
      <c r="X22" s="22">
        <v>1270.80038303163</v>
      </c>
      <c r="Y22" s="22">
        <v>1349.8573587151202</v>
      </c>
      <c r="Z22" s="41">
        <f>год!I24</f>
        <v>1968.4971117794901</v>
      </c>
      <c r="AA22" s="22">
        <v>77.312270524270005</v>
      </c>
      <c r="AB22" s="22">
        <v>160.80200328792</v>
      </c>
      <c r="AC22" s="22">
        <f>квартал!K22</f>
        <v>334.68787711893998</v>
      </c>
      <c r="AD22" s="22">
        <v>461.12983051837</v>
      </c>
      <c r="AE22" s="22">
        <v>527.64594523528001</v>
      </c>
      <c r="AF22" s="22">
        <f>квартал!L22</f>
        <v>633.32799037995994</v>
      </c>
      <c r="AG22" s="22">
        <v>822.83376176091008</v>
      </c>
      <c r="AH22" s="22">
        <v>928.27694851665001</v>
      </c>
      <c r="AI22" s="22">
        <f>квартал!M22</f>
        <v>1049.6891710724499</v>
      </c>
      <c r="AJ22" s="22">
        <v>1247.09252390097</v>
      </c>
      <c r="AK22" s="22">
        <v>1379.48065799302</v>
      </c>
      <c r="AL22" s="41">
        <f>год!J24</f>
        <v>1849.3021058710401</v>
      </c>
      <c r="AM22" s="22">
        <v>57.702195958920001</v>
      </c>
      <c r="AN22" s="22">
        <v>208.52975752872001</v>
      </c>
      <c r="AO22" s="22">
        <f>квартал!O22</f>
        <v>355.83090638190004</v>
      </c>
      <c r="AP22" s="22">
        <v>507.24802177560997</v>
      </c>
      <c r="AQ22" s="22">
        <v>607.9895637193199</v>
      </c>
      <c r="AR22" s="22">
        <f>квартал!P22</f>
        <v>789.10272717247994</v>
      </c>
      <c r="AS22" s="22">
        <v>935.51201242631009</v>
      </c>
      <c r="AT22" s="22">
        <v>1073.9159122221099</v>
      </c>
      <c r="AU22" s="22">
        <f>квартал!Q22</f>
        <v>1251.1539924112199</v>
      </c>
      <c r="AV22" s="22">
        <v>1431.68854852191</v>
      </c>
      <c r="AW22" s="22">
        <v>1527.22286289875</v>
      </c>
      <c r="AX22" s="41">
        <f>год!K24</f>
        <v>3062.9129887787003</v>
      </c>
      <c r="AY22" s="22">
        <v>131.96883083249</v>
      </c>
      <c r="AZ22" s="22">
        <v>269.16817039740999</v>
      </c>
      <c r="BA22" s="22">
        <f>квартал!S22</f>
        <v>399.37470870618</v>
      </c>
      <c r="BB22" s="22">
        <v>565.20948969619997</v>
      </c>
      <c r="BC22" s="22">
        <v>658.41661040022996</v>
      </c>
      <c r="BD22" s="22">
        <f>квартал!T22</f>
        <v>830.13724152737996</v>
      </c>
      <c r="BE22" s="22">
        <v>1167.39135835403</v>
      </c>
      <c r="BF22" s="22">
        <v>1330.9905000241799</v>
      </c>
      <c r="BG22" s="22">
        <f>квартал!U22</f>
        <v>1453.1136547384899</v>
      </c>
      <c r="BH22" s="42">
        <v>1588.6111349152</v>
      </c>
      <c r="BI22" s="42">
        <v>1730.50811126695</v>
      </c>
      <c r="BJ22" s="41">
        <v>2324.2438740990897</v>
      </c>
      <c r="BK22" s="42">
        <v>17.367943645580002</v>
      </c>
      <c r="BL22" s="42">
        <v>75.880771738210001</v>
      </c>
      <c r="BM22" s="42">
        <v>251.99682653370999</v>
      </c>
      <c r="BN22" s="42">
        <v>447.33664895017</v>
      </c>
      <c r="BO22" s="42">
        <v>564.15710246599997</v>
      </c>
      <c r="BP22" s="42">
        <v>787.54481641385996</v>
      </c>
      <c r="BQ22" s="42">
        <v>930.12953368444994</v>
      </c>
      <c r="BR22" s="42">
        <v>1122.66827447231</v>
      </c>
      <c r="BS22" s="42">
        <v>1396.89435851292</v>
      </c>
      <c r="BT22" s="42">
        <v>1545.79828568414</v>
      </c>
      <c r="BU22" s="42">
        <v>1748.1481434116001</v>
      </c>
      <c r="BV22" s="41">
        <v>2302.09479942192</v>
      </c>
      <c r="BW22" s="42">
        <v>14.57630759788</v>
      </c>
      <c r="BX22" s="42">
        <v>82.933150964890004</v>
      </c>
      <c r="BY22" s="53">
        <v>341.55065221786998</v>
      </c>
      <c r="BZ22" s="42">
        <v>512.12971411012995</v>
      </c>
      <c r="CA22" s="42">
        <v>638.72541937786002</v>
      </c>
      <c r="CB22" s="53">
        <f>'[1]2'!$F$43/1000000000</f>
        <v>863.71738718586994</v>
      </c>
      <c r="CC22" s="53">
        <f>'[2]РзПз ян-июль 2017'!$D$46/1000</f>
        <v>1043.3356151579401</v>
      </c>
      <c r="CD22" s="53">
        <v>1235.04337480411</v>
      </c>
      <c r="CE22" s="53">
        <v>1440.3541010768301</v>
      </c>
      <c r="CF22" s="53">
        <v>1604.8705505222699</v>
      </c>
      <c r="CG22" s="53">
        <v>1771.3665605589799</v>
      </c>
      <c r="CH22" s="41">
        <v>2460.05982795216</v>
      </c>
      <c r="CI22" s="53">
        <v>29.822089178279999</v>
      </c>
      <c r="CJ22" s="53">
        <v>126.43590013712</v>
      </c>
      <c r="CK22" s="53">
        <v>356.5</v>
      </c>
      <c r="CL22" s="53">
        <v>486.7</v>
      </c>
      <c r="CM22" s="53">
        <v>638.83283158246013</v>
      </c>
      <c r="CN22" s="53">
        <v>823.68398126478996</v>
      </c>
      <c r="CO22" s="53">
        <v>1003.19356534489</v>
      </c>
      <c r="CP22" s="53">
        <v>1179.0784584196499</v>
      </c>
      <c r="CQ22" s="53">
        <v>1369.3350495555701</v>
      </c>
      <c r="CR22" s="53">
        <v>1557.75714442553</v>
      </c>
      <c r="CS22" s="53">
        <v>1747.26781940353</v>
      </c>
      <c r="CT22" s="41">
        <v>2402.0879593647001</v>
      </c>
      <c r="CU22" s="53">
        <v>22.84190067091</v>
      </c>
      <c r="CV22" s="53">
        <v>131.27807054499999</v>
      </c>
      <c r="CW22" s="53">
        <v>289.10067232535999</v>
      </c>
      <c r="CX22" s="53">
        <v>454.82556535230998</v>
      </c>
      <c r="CY22" s="53">
        <v>610.54444777606011</v>
      </c>
      <c r="CZ22" s="53">
        <v>828.66793343756001</v>
      </c>
      <c r="DA22" s="53">
        <v>1036.86695408126</v>
      </c>
      <c r="DB22" s="53">
        <v>1221.6099777786799</v>
      </c>
      <c r="DC22" s="53">
        <v>1430.7720153653502</v>
      </c>
      <c r="DD22" s="53">
        <v>1698.8875910417401</v>
      </c>
      <c r="DE22" s="53">
        <v>1911.0454673189599</v>
      </c>
      <c r="DF22" s="41">
        <v>2827.0768464668099</v>
      </c>
      <c r="DG22" s="53">
        <v>83.95329170142</v>
      </c>
      <c r="DH22" s="53">
        <v>188.53361006954</v>
      </c>
      <c r="DI22" s="53">
        <v>361.05489670063002</v>
      </c>
      <c r="DJ22" s="53">
        <v>574.06447457433001</v>
      </c>
      <c r="DK22" s="53">
        <v>774.07253961961999</v>
      </c>
      <c r="DL22" s="53">
        <v>1045.5104289921101</v>
      </c>
      <c r="DM22" s="53">
        <v>1349.7317632863501</v>
      </c>
      <c r="DN22" s="53">
        <v>1539.26964018118</v>
      </c>
      <c r="DO22" s="53">
        <v>1785.60049863064</v>
      </c>
      <c r="DP22" s="53">
        <v>2043.7917279468702</v>
      </c>
      <c r="DQ22" s="53">
        <v>2586.84401473354</v>
      </c>
      <c r="DR22" s="41">
        <v>3483.9043925793198</v>
      </c>
      <c r="DS22" s="53">
        <v>55.963572616059999</v>
      </c>
      <c r="DT22" s="53">
        <v>211.56021682082002</v>
      </c>
      <c r="DU22" s="53">
        <v>409.72548979696995</v>
      </c>
      <c r="DV22" s="53">
        <v>642.40497642102002</v>
      </c>
      <c r="DW22" s="53">
        <v>1249.12418277552</v>
      </c>
      <c r="DX22" s="53">
        <v>1507.5346006500802</v>
      </c>
      <c r="DY22" s="53">
        <v>1818.29414089848</v>
      </c>
      <c r="DZ22" s="53">
        <v>2102.37852236454</v>
      </c>
      <c r="EA22" s="53">
        <v>2379.6998198344904</v>
      </c>
      <c r="EB22" s="53">
        <v>2638.5090695147101</v>
      </c>
      <c r="EC22" s="53">
        <v>2944.1922539410298</v>
      </c>
      <c r="ED22" s="41">
        <v>4356.6563851094807</v>
      </c>
      <c r="EE22" s="53">
        <v>91.34488304716001</v>
      </c>
      <c r="EF22" s="53">
        <v>302.62354705633004</v>
      </c>
    </row>
    <row r="23" spans="1:136">
      <c r="A23" s="9" t="s">
        <v>88</v>
      </c>
      <c r="B23" s="23" t="s">
        <v>14</v>
      </c>
      <c r="C23" s="22">
        <v>15.92663828709</v>
      </c>
      <c r="D23" s="22">
        <v>22.44142285869</v>
      </c>
      <c r="E23" s="22">
        <f>квартал!C23</f>
        <v>60.171546379550001</v>
      </c>
      <c r="F23" s="22">
        <v>75.721569292789994</v>
      </c>
      <c r="G23" s="22">
        <v>91.934916697610007</v>
      </c>
      <c r="H23" s="22">
        <f>квартал!D23</f>
        <v>107.55529941335</v>
      </c>
      <c r="I23" s="22">
        <v>119.97229964678999</v>
      </c>
      <c r="J23" s="22">
        <v>137.67967991742</v>
      </c>
      <c r="K23" s="22">
        <f>квартал!E23</f>
        <v>157.89659971845998</v>
      </c>
      <c r="L23" s="22">
        <v>169.96174317932</v>
      </c>
      <c r="M23" s="22">
        <v>210.45439678328</v>
      </c>
      <c r="N23" s="41">
        <f>год!H25</f>
        <v>279.79876888630997</v>
      </c>
      <c r="O23" s="22">
        <v>7.3238182829999998E-2</v>
      </c>
      <c r="P23" s="22">
        <v>3.9760780563</v>
      </c>
      <c r="Q23" s="22">
        <f>квартал!G23</f>
        <v>11.618283903209999</v>
      </c>
      <c r="R23" s="22">
        <v>16.083974684579999</v>
      </c>
      <c r="S23" s="22">
        <v>24.744245793889998</v>
      </c>
      <c r="T23" s="22">
        <f>квартал!H23</f>
        <v>34.29097764374</v>
      </c>
      <c r="U23" s="22">
        <v>43.084923862620002</v>
      </c>
      <c r="V23" s="22">
        <v>53.804099164910006</v>
      </c>
      <c r="W23" s="22">
        <f>квартал!I23</f>
        <v>69.197841188159998</v>
      </c>
      <c r="X23" s="22">
        <v>87.653566275190002</v>
      </c>
      <c r="Y23" s="22">
        <v>103.70457097578999</v>
      </c>
      <c r="Z23" s="41">
        <f>год!I25</f>
        <v>228.83988613380998</v>
      </c>
      <c r="AA23" s="22">
        <v>1.03094731623</v>
      </c>
      <c r="AB23" s="22">
        <v>3.56771589899</v>
      </c>
      <c r="AC23" s="22">
        <f>квартал!K23</f>
        <v>8.8688974237900009</v>
      </c>
      <c r="AD23" s="22">
        <v>11.17058887528</v>
      </c>
      <c r="AE23" s="22">
        <v>24.558357826929999</v>
      </c>
      <c r="AF23" s="22">
        <f>квартал!L23</f>
        <v>62.296245690379997</v>
      </c>
      <c r="AG23" s="22">
        <v>67.555897102580005</v>
      </c>
      <c r="AH23" s="22">
        <v>73.638060381139994</v>
      </c>
      <c r="AI23" s="22">
        <f>квартал!M23</f>
        <v>88.418804177979993</v>
      </c>
      <c r="AJ23" s="22">
        <v>97.451952448140005</v>
      </c>
      <c r="AK23" s="22">
        <v>109.9369631653</v>
      </c>
      <c r="AL23" s="41">
        <f>год!J25</f>
        <v>177.50856062685</v>
      </c>
      <c r="AM23" s="22">
        <v>2.1492693869999999E-2</v>
      </c>
      <c r="AN23" s="22">
        <v>29.87792960302</v>
      </c>
      <c r="AO23" s="22">
        <f>квартал!O23</f>
        <v>30.486617688419997</v>
      </c>
      <c r="AP23" s="22">
        <v>35.27618813622</v>
      </c>
      <c r="AQ23" s="22">
        <v>38.806410432459998</v>
      </c>
      <c r="AR23" s="22">
        <f>квартал!P23</f>
        <v>42.527154375910001</v>
      </c>
      <c r="AS23" s="22">
        <v>67.160216994569993</v>
      </c>
      <c r="AT23" s="22">
        <v>73.428084272479992</v>
      </c>
      <c r="AU23" s="22">
        <f>квартал!Q23</f>
        <v>81.015263315600009</v>
      </c>
      <c r="AV23" s="22">
        <v>84.623332422000004</v>
      </c>
      <c r="AW23" s="22">
        <v>89.281829140889997</v>
      </c>
      <c r="AX23" s="41">
        <f>год!K25</f>
        <v>119.60913882531</v>
      </c>
      <c r="AY23" s="22">
        <v>5.0999046500000006E-3</v>
      </c>
      <c r="AZ23" s="22">
        <v>0.52775428750999998</v>
      </c>
      <c r="BA23" s="22">
        <f>квартал!S23</f>
        <v>44.722471293440002</v>
      </c>
      <c r="BB23" s="22">
        <v>45.980544477199999</v>
      </c>
      <c r="BC23" s="22">
        <v>47.845365874160002</v>
      </c>
      <c r="BD23" s="22">
        <f>квартал!T23</f>
        <v>53.538849863119999</v>
      </c>
      <c r="BE23" s="22">
        <v>58.579428523440001</v>
      </c>
      <c r="BF23" s="22">
        <v>65.155491439979997</v>
      </c>
      <c r="BG23" s="22">
        <f>квартал!U23</f>
        <v>69.191501127889993</v>
      </c>
      <c r="BH23" s="42">
        <v>84.981068276670001</v>
      </c>
      <c r="BI23" s="42">
        <v>98.904039432210013</v>
      </c>
      <c r="BJ23" s="41">
        <v>144.11980297642</v>
      </c>
      <c r="BK23" s="42">
        <v>0.59756856712999995</v>
      </c>
      <c r="BL23" s="42">
        <v>1.8301554417899999</v>
      </c>
      <c r="BM23" s="42">
        <v>3.7505702405600001</v>
      </c>
      <c r="BN23" s="42">
        <v>23.90381845512</v>
      </c>
      <c r="BO23" s="42">
        <v>27.254478328009998</v>
      </c>
      <c r="BP23" s="42">
        <v>31.456330812529998</v>
      </c>
      <c r="BQ23" s="42">
        <v>36.34638392814</v>
      </c>
      <c r="BR23" s="42">
        <v>40.054243407739996</v>
      </c>
      <c r="BS23" s="42">
        <v>44.65778703694</v>
      </c>
      <c r="BT23" s="42">
        <v>50.890341117280002</v>
      </c>
      <c r="BU23" s="42">
        <v>56.611710935080005</v>
      </c>
      <c r="BV23" s="41">
        <v>72.237206021779997</v>
      </c>
      <c r="BW23" s="42">
        <v>0.55405621266999994</v>
      </c>
      <c r="BX23" s="42">
        <v>1.6620902051600002</v>
      </c>
      <c r="BY23" s="53">
        <v>16.779567439160001</v>
      </c>
      <c r="BZ23" s="42">
        <v>24.435137167320001</v>
      </c>
      <c r="CA23" s="42">
        <v>55.673662385519997</v>
      </c>
      <c r="CB23" s="53">
        <f>'[1]2'!$F$56/1000000000</f>
        <v>61.948498046199994</v>
      </c>
      <c r="CC23" s="53">
        <f>'[2]РзПз ян-июль 2017'!$D$59/1000</f>
        <v>71.102952098849997</v>
      </c>
      <c r="CD23" s="53">
        <v>73.535204831710004</v>
      </c>
      <c r="CE23" s="53">
        <v>80.026287434110003</v>
      </c>
      <c r="CF23" s="53">
        <v>86.074800114129999</v>
      </c>
      <c r="CG23" s="53">
        <v>100.76069138128999</v>
      </c>
      <c r="CH23" s="41">
        <v>119.48021323382001</v>
      </c>
      <c r="CI23" s="53">
        <v>32.848732876770001</v>
      </c>
      <c r="CJ23" s="53">
        <v>33.843506267799995</v>
      </c>
      <c r="CK23" s="53">
        <v>34.700000000000003</v>
      </c>
      <c r="CL23" s="53">
        <v>52</v>
      </c>
      <c r="CM23" s="53">
        <v>66.859794421630014</v>
      </c>
      <c r="CN23" s="53">
        <v>77.078825960290004</v>
      </c>
      <c r="CO23" s="53">
        <v>81.97893047753999</v>
      </c>
      <c r="CP23" s="53">
        <v>89.028215489039994</v>
      </c>
      <c r="CQ23" s="53">
        <v>97.440936087530005</v>
      </c>
      <c r="CR23" s="53">
        <v>110.21621870519999</v>
      </c>
      <c r="CS23" s="53">
        <v>120.0777735235</v>
      </c>
      <c r="CT23" s="41">
        <v>148.78627739614998</v>
      </c>
      <c r="CU23" s="53">
        <v>27.799075348360002</v>
      </c>
      <c r="CV23" s="53">
        <v>39.240720392100002</v>
      </c>
      <c r="CW23" s="53">
        <v>41.176534911800005</v>
      </c>
      <c r="CX23" s="53">
        <v>92.675233291780003</v>
      </c>
      <c r="CY23" s="53">
        <v>104.67740275698</v>
      </c>
      <c r="CZ23" s="53">
        <v>118.27619908208</v>
      </c>
      <c r="DA23" s="53">
        <v>129.35006396388999</v>
      </c>
      <c r="DB23" s="53">
        <v>143.38454714101999</v>
      </c>
      <c r="DC23" s="53">
        <v>152.65675426770002</v>
      </c>
      <c r="DD23" s="53">
        <v>187.25327070105999</v>
      </c>
      <c r="DE23" s="53">
        <v>200.6995019947</v>
      </c>
      <c r="DF23" s="41">
        <v>282.17722967923999</v>
      </c>
      <c r="DG23" s="53">
        <v>41.899612498190002</v>
      </c>
      <c r="DH23" s="53">
        <v>48.462554997510004</v>
      </c>
      <c r="DI23" s="53">
        <v>92.298634581949997</v>
      </c>
      <c r="DJ23" s="53">
        <v>118.04791364092</v>
      </c>
      <c r="DK23" s="53">
        <v>139.33583213141</v>
      </c>
      <c r="DL23" s="53">
        <v>155.63933728289999</v>
      </c>
      <c r="DM23" s="53">
        <v>196.25502360758</v>
      </c>
      <c r="DN23" s="53">
        <v>252.23916681206001</v>
      </c>
      <c r="DO23" s="53">
        <v>282.10312309259001</v>
      </c>
      <c r="DP23" s="53">
        <v>290.70123850880998</v>
      </c>
      <c r="DQ23" s="53">
        <v>383.42161393657</v>
      </c>
      <c r="DR23" s="41">
        <v>371.45355199483004</v>
      </c>
      <c r="DS23" s="53">
        <v>40.183657677970004</v>
      </c>
      <c r="DT23" s="53">
        <v>108.55245707975999</v>
      </c>
      <c r="DU23" s="53">
        <v>183.87179299117003</v>
      </c>
      <c r="DV23" s="53">
        <v>215.35998302482997</v>
      </c>
      <c r="DW23" s="53">
        <v>244.72600034065999</v>
      </c>
      <c r="DX23" s="53">
        <v>255.24717060607998</v>
      </c>
      <c r="DY23" s="53">
        <v>290.78394677674999</v>
      </c>
      <c r="DZ23" s="53">
        <v>316.68465484814004</v>
      </c>
      <c r="EA23" s="53">
        <v>358.67038818870003</v>
      </c>
      <c r="EB23" s="53">
        <v>384.78392043796998</v>
      </c>
      <c r="EC23" s="53">
        <v>412.76229954959996</v>
      </c>
      <c r="ED23" s="41">
        <v>591.43023186098992</v>
      </c>
      <c r="EE23" s="53">
        <v>123.33735982364</v>
      </c>
      <c r="EF23" s="53">
        <v>181.60962170783</v>
      </c>
    </row>
    <row r="24" spans="1:136">
      <c r="A24" s="9" t="s">
        <v>89</v>
      </c>
      <c r="B24" s="23" t="s">
        <v>15</v>
      </c>
      <c r="C24" s="22">
        <v>0.20751091178</v>
      </c>
      <c r="D24" s="22">
        <v>1.6283618717899999</v>
      </c>
      <c r="E24" s="22">
        <f>квартал!C24</f>
        <v>2.9508988125100002</v>
      </c>
      <c r="F24" s="22">
        <v>4.1954950346500004</v>
      </c>
      <c r="G24" s="22">
        <v>5.3219371606000001</v>
      </c>
      <c r="H24" s="22">
        <f>квартал!D24</f>
        <v>6.5037970500299993</v>
      </c>
      <c r="I24" s="22">
        <v>7.8282245869500002</v>
      </c>
      <c r="J24" s="22">
        <v>9.0842468500900004</v>
      </c>
      <c r="K24" s="22">
        <f>квартал!E24</f>
        <v>10.307277624979999</v>
      </c>
      <c r="L24" s="22">
        <v>11.76951054359</v>
      </c>
      <c r="M24" s="22">
        <v>13.614807429459999</v>
      </c>
      <c r="N24" s="41">
        <f>год!H26</f>
        <v>17.561093019200001</v>
      </c>
      <c r="O24" s="22">
        <v>2.1787018006100003</v>
      </c>
      <c r="P24" s="22">
        <v>4.1091392862199996</v>
      </c>
      <c r="Q24" s="22">
        <f>квартал!G24</f>
        <v>6.4018694522600006</v>
      </c>
      <c r="R24" s="22">
        <v>8.1228178011800001</v>
      </c>
      <c r="S24" s="22">
        <v>8.5670314967200003</v>
      </c>
      <c r="T24" s="22">
        <f>квартал!H24</f>
        <v>9.7067676038600013</v>
      </c>
      <c r="U24" s="22">
        <v>13.527282060419999</v>
      </c>
      <c r="V24" s="22">
        <v>14.09821801871</v>
      </c>
      <c r="W24" s="22">
        <f>квартал!I24</f>
        <v>15.868177477469999</v>
      </c>
      <c r="X24" s="22">
        <v>18.61881752064</v>
      </c>
      <c r="Y24" s="22">
        <v>19.38432016122</v>
      </c>
      <c r="Z24" s="41">
        <f>год!I26</f>
        <v>22.493598409419999</v>
      </c>
      <c r="AA24" s="22">
        <v>0.46616286087000003</v>
      </c>
      <c r="AB24" s="22">
        <v>4.5636469277099998</v>
      </c>
      <c r="AC24" s="22">
        <f>квартал!K24</f>
        <v>5.0440388571700003</v>
      </c>
      <c r="AD24" s="22">
        <v>9.08704495964</v>
      </c>
      <c r="AE24" s="22">
        <v>10.06008715732</v>
      </c>
      <c r="AF24" s="22">
        <f>квартал!L24</f>
        <v>12.774323040260001</v>
      </c>
      <c r="AG24" s="22">
        <v>16.108523170190001</v>
      </c>
      <c r="AH24" s="22">
        <v>16.55459616868</v>
      </c>
      <c r="AI24" s="22">
        <f>квартал!M24</f>
        <v>18.612485045189999</v>
      </c>
      <c r="AJ24" s="22">
        <v>20.84279047822</v>
      </c>
      <c r="AK24" s="22">
        <v>21.337565195349999</v>
      </c>
      <c r="AL24" s="41">
        <f>год!J26</f>
        <v>24.258435538599997</v>
      </c>
      <c r="AM24" s="22">
        <v>2.3906238594499998</v>
      </c>
      <c r="AN24" s="22">
        <v>2.8993586379499998</v>
      </c>
      <c r="AO24" s="22">
        <f>квартал!O24</f>
        <v>5.0094460394799993</v>
      </c>
      <c r="AP24" s="22">
        <v>10.191579167139999</v>
      </c>
      <c r="AQ24" s="22">
        <v>16.504458792049999</v>
      </c>
      <c r="AR24" s="22">
        <f>квартал!P24</f>
        <v>18.057184814279999</v>
      </c>
      <c r="AS24" s="22">
        <v>21.750578393009999</v>
      </c>
      <c r="AT24" s="22">
        <v>29.157667278110001</v>
      </c>
      <c r="AU24" s="22">
        <f>квартал!Q24</f>
        <v>30.843471522580003</v>
      </c>
      <c r="AV24" s="22">
        <v>33.75875022324</v>
      </c>
      <c r="AW24" s="22">
        <v>40.287961885320001</v>
      </c>
      <c r="AX24" s="41">
        <f>год!K26</f>
        <v>46.36634267174</v>
      </c>
      <c r="AY24" s="22">
        <v>2.2292300552600004</v>
      </c>
      <c r="AZ24" s="22">
        <v>11.35539145401</v>
      </c>
      <c r="BA24" s="22">
        <f>квартал!S24</f>
        <v>13.523629118760001</v>
      </c>
      <c r="BB24" s="22">
        <v>23.887821995020001</v>
      </c>
      <c r="BC24" s="22">
        <v>25.898474762270002</v>
      </c>
      <c r="BD24" s="22">
        <f>квартал!T24</f>
        <v>30.789785967139998</v>
      </c>
      <c r="BE24" s="22">
        <v>36.912498463839995</v>
      </c>
      <c r="BF24" s="22">
        <v>37.545289795039999</v>
      </c>
      <c r="BG24" s="22">
        <f>квартал!U24</f>
        <v>40.201337953829999</v>
      </c>
      <c r="BH24" s="42">
        <v>43.210971107740001</v>
      </c>
      <c r="BI24" s="42">
        <v>44.968389626239997</v>
      </c>
      <c r="BJ24" s="41">
        <v>49.659366698599996</v>
      </c>
      <c r="BK24" s="42">
        <v>0.12542967644</v>
      </c>
      <c r="BL24" s="42">
        <v>11.582865166200001</v>
      </c>
      <c r="BM24" s="42">
        <v>17.38673869526</v>
      </c>
      <c r="BN24" s="42">
        <v>26.234209848340001</v>
      </c>
      <c r="BO24" s="42">
        <v>32.139759779450003</v>
      </c>
      <c r="BP24" s="42">
        <v>43.344099075019997</v>
      </c>
      <c r="BQ24" s="42">
        <v>46.612463890010005</v>
      </c>
      <c r="BR24" s="42">
        <v>47.78454191985</v>
      </c>
      <c r="BS24" s="42">
        <v>51.152155833120005</v>
      </c>
      <c r="BT24" s="42">
        <v>53.785434578129994</v>
      </c>
      <c r="BU24" s="42">
        <v>54.095212418529997</v>
      </c>
      <c r="BV24" s="41">
        <v>63.083959386069999</v>
      </c>
      <c r="BW24" s="42">
        <v>12.651001068100001</v>
      </c>
      <c r="BX24" s="42">
        <v>26.617989061189999</v>
      </c>
      <c r="BY24" s="53">
        <v>34.771560633620005</v>
      </c>
      <c r="BZ24" s="42">
        <v>39.03471743523</v>
      </c>
      <c r="CA24" s="42">
        <v>45.724115351739997</v>
      </c>
      <c r="CB24" s="53">
        <f>'[1]2'!$F$62/1000000000</f>
        <v>55.873746557680001</v>
      </c>
      <c r="CC24" s="53">
        <f>'[2]РзПз ян-июль 2017'!$D$64/1000</f>
        <v>61.061237359910002</v>
      </c>
      <c r="CD24" s="53">
        <v>62.951623342849999</v>
      </c>
      <c r="CE24" s="53">
        <v>74.32877830388</v>
      </c>
      <c r="CF24" s="53">
        <v>84.104166997470003</v>
      </c>
      <c r="CG24" s="53">
        <v>88.230241974250006</v>
      </c>
      <c r="CH24" s="41">
        <v>92.358204516960001</v>
      </c>
      <c r="CI24" s="53">
        <v>13.44079563302</v>
      </c>
      <c r="CJ24" s="53">
        <v>18.873491166700003</v>
      </c>
      <c r="CK24" s="53">
        <v>27.5</v>
      </c>
      <c r="CL24" s="53">
        <v>38.6</v>
      </c>
      <c r="CM24" s="53">
        <v>51.678076734139999</v>
      </c>
      <c r="CN24" s="53">
        <v>66.115182309139996</v>
      </c>
      <c r="CO24" s="53">
        <v>77.129092019849992</v>
      </c>
      <c r="CP24" s="53">
        <v>84.753216663030003</v>
      </c>
      <c r="CQ24" s="53">
        <v>86.009502350860004</v>
      </c>
      <c r="CR24" s="53">
        <v>91.484934915470006</v>
      </c>
      <c r="CS24" s="53">
        <v>92.950012035570012</v>
      </c>
      <c r="CT24" s="41">
        <v>115.97824460708999</v>
      </c>
      <c r="CU24" s="53">
        <v>3.1290027450100002</v>
      </c>
      <c r="CV24" s="53">
        <v>46.436232295800004</v>
      </c>
      <c r="CW24" s="53">
        <v>62.419595706179997</v>
      </c>
      <c r="CX24" s="53">
        <v>79.430835647509994</v>
      </c>
      <c r="CY24" s="53">
        <v>96.177617513270008</v>
      </c>
      <c r="CZ24" s="53">
        <v>107.16572979753001</v>
      </c>
      <c r="DA24" s="53">
        <v>124.93097735313999</v>
      </c>
      <c r="DB24" s="53">
        <v>134.07907374121001</v>
      </c>
      <c r="DC24" s="53">
        <v>145.36654171064998</v>
      </c>
      <c r="DD24" s="53">
        <v>156.52419729791001</v>
      </c>
      <c r="DE24" s="53">
        <v>160.04458333617998</v>
      </c>
      <c r="DF24" s="41">
        <v>197.55322307144002</v>
      </c>
      <c r="DG24" s="53">
        <v>37.6026455334</v>
      </c>
      <c r="DH24" s="53">
        <v>68.563104108480005</v>
      </c>
      <c r="DI24" s="53">
        <v>84.897821390399997</v>
      </c>
      <c r="DJ24" s="53">
        <v>105.78677056616</v>
      </c>
      <c r="DK24" s="53">
        <v>120.27964259722999</v>
      </c>
      <c r="DL24" s="53">
        <v>124.01399927051</v>
      </c>
      <c r="DM24" s="53">
        <v>138.31375508010998</v>
      </c>
      <c r="DN24" s="53">
        <v>147.63641992182002</v>
      </c>
      <c r="DO24" s="53">
        <v>182.05365576185997</v>
      </c>
      <c r="DP24" s="53">
        <v>195.83858467560998</v>
      </c>
      <c r="DQ24" s="53">
        <v>212.01797613879998</v>
      </c>
      <c r="DR24" s="41">
        <v>260.61372956576002</v>
      </c>
      <c r="DS24" s="53">
        <v>6.72822935699</v>
      </c>
      <c r="DT24" s="53">
        <v>62.938940659650001</v>
      </c>
      <c r="DU24" s="53">
        <v>101.98707174636999</v>
      </c>
      <c r="DV24" s="53">
        <v>147.51834349401</v>
      </c>
      <c r="DW24" s="53">
        <v>181.01818829920001</v>
      </c>
      <c r="DX24" s="53">
        <v>215.90444782496999</v>
      </c>
      <c r="DY24" s="53">
        <v>245.87063753495002</v>
      </c>
      <c r="DZ24" s="53">
        <v>277.29527785670001</v>
      </c>
      <c r="EA24" s="53">
        <v>296.24403748971002</v>
      </c>
      <c r="EB24" s="53">
        <v>338.30823697955998</v>
      </c>
      <c r="EC24" s="53">
        <v>345.97380060321001</v>
      </c>
      <c r="ED24" s="41">
        <v>405.13352668161002</v>
      </c>
      <c r="EE24" s="53">
        <v>7.1914192115299995</v>
      </c>
      <c r="EF24" s="53">
        <v>77.996935141520012</v>
      </c>
    </row>
    <row r="25" spans="1:136">
      <c r="A25" s="9" t="s">
        <v>90</v>
      </c>
      <c r="B25" s="23" t="s">
        <v>16</v>
      </c>
      <c r="C25" s="22">
        <v>10.14942134651</v>
      </c>
      <c r="D25" s="22">
        <v>44.211646334039997</v>
      </c>
      <c r="E25" s="22">
        <f>квартал!C25</f>
        <v>84.213744537979991</v>
      </c>
      <c r="F25" s="22">
        <v>126.57545620654</v>
      </c>
      <c r="G25" s="22">
        <v>162.47201780647001</v>
      </c>
      <c r="H25" s="22">
        <f>квартал!D25</f>
        <v>215.02379793372</v>
      </c>
      <c r="I25" s="22">
        <v>279.79020071892</v>
      </c>
      <c r="J25" s="22">
        <v>311.41497012216996</v>
      </c>
      <c r="K25" s="22">
        <f>квартал!E25</f>
        <v>346.52438934213001</v>
      </c>
      <c r="L25" s="22">
        <v>388.07718036209002</v>
      </c>
      <c r="M25" s="22">
        <v>431.2232025756</v>
      </c>
      <c r="N25" s="41">
        <f>год!H27</f>
        <v>553.36871528710003</v>
      </c>
      <c r="O25" s="22">
        <v>66.063548694459996</v>
      </c>
      <c r="P25" s="22">
        <v>99.893388460660006</v>
      </c>
      <c r="Q25" s="22">
        <f>квартал!G25</f>
        <v>206.50963532795998</v>
      </c>
      <c r="R25" s="22">
        <v>259.77793809677001</v>
      </c>
      <c r="S25" s="22">
        <v>282.26646469155997</v>
      </c>
      <c r="T25" s="22">
        <f>квартал!H25</f>
        <v>355.09180682453001</v>
      </c>
      <c r="U25" s="22">
        <v>397.53898650503004</v>
      </c>
      <c r="V25" s="22">
        <v>410.63890473263001</v>
      </c>
      <c r="W25" s="22">
        <f>квартал!I25</f>
        <v>475.67317325914001</v>
      </c>
      <c r="X25" s="22">
        <v>515.10056216958003</v>
      </c>
      <c r="Y25" s="22">
        <v>540.75515516731002</v>
      </c>
      <c r="Z25" s="41">
        <f>год!I27</f>
        <v>603.83830864319998</v>
      </c>
      <c r="AA25" s="22">
        <v>79.881636728039993</v>
      </c>
      <c r="AB25" s="22">
        <v>97.653081122090001</v>
      </c>
      <c r="AC25" s="22">
        <f>квартал!K25</f>
        <v>178.83684331481001</v>
      </c>
      <c r="AD25" s="22">
        <v>268.35336383047002</v>
      </c>
      <c r="AE25" s="22">
        <v>285.33347093869003</v>
      </c>
      <c r="AF25" s="22">
        <f>квартал!L25</f>
        <v>341.28339535820004</v>
      </c>
      <c r="AG25" s="22">
        <v>401.78860708113001</v>
      </c>
      <c r="AH25" s="22">
        <v>463.05632671526001</v>
      </c>
      <c r="AI25" s="22">
        <f>квартал!M25</f>
        <v>523.32305795234993</v>
      </c>
      <c r="AJ25" s="22">
        <v>567.24376938507999</v>
      </c>
      <c r="AK25" s="22">
        <v>597.46856598021998</v>
      </c>
      <c r="AL25" s="41">
        <f>год!J27</f>
        <v>672.27821673544997</v>
      </c>
      <c r="AM25" s="22">
        <v>60.794197510980005</v>
      </c>
      <c r="AN25" s="22">
        <v>91.064484664700004</v>
      </c>
      <c r="AO25" s="22">
        <f>квартал!O25</f>
        <v>135.0846839141</v>
      </c>
      <c r="AP25" s="22">
        <v>249.61103416856</v>
      </c>
      <c r="AQ25" s="22">
        <v>273.03664322729003</v>
      </c>
      <c r="AR25" s="22">
        <f>квартал!P25</f>
        <v>320.23553720246002</v>
      </c>
      <c r="AS25" s="22">
        <v>385.99394344233002</v>
      </c>
      <c r="AT25" s="22">
        <v>426.43458307233004</v>
      </c>
      <c r="AU25" s="22">
        <f>квартал!Q25</f>
        <v>479.83593265802</v>
      </c>
      <c r="AV25" s="22">
        <v>536.95516625367998</v>
      </c>
      <c r="AW25" s="22">
        <v>566.43340074468995</v>
      </c>
      <c r="AX25" s="41">
        <f>год!K27</f>
        <v>638.26871311052003</v>
      </c>
      <c r="AY25" s="22">
        <v>71.351481256910006</v>
      </c>
      <c r="AZ25" s="22">
        <v>102.02750489360001</v>
      </c>
      <c r="BA25" s="22">
        <f>квартал!S25</f>
        <v>130.46175082783</v>
      </c>
      <c r="BB25" s="22">
        <v>244.1975864874</v>
      </c>
      <c r="BC25" s="22">
        <v>275.20206289375</v>
      </c>
      <c r="BD25" s="22">
        <f>квартал!T25</f>
        <v>342.85103764615997</v>
      </c>
      <c r="BE25" s="22">
        <v>385.42961359134995</v>
      </c>
      <c r="BF25" s="22">
        <v>403.97115503143999</v>
      </c>
      <c r="BG25" s="22">
        <f>квартал!U25</f>
        <v>433.05569379165996</v>
      </c>
      <c r="BH25" s="42">
        <v>521.87956584905999</v>
      </c>
      <c r="BI25" s="42">
        <v>557.84875255333998</v>
      </c>
      <c r="BJ25" s="41">
        <v>610.59650535543994</v>
      </c>
      <c r="BK25" s="42">
        <v>36.975995284019994</v>
      </c>
      <c r="BL25" s="42">
        <v>90.719461985470005</v>
      </c>
      <c r="BM25" s="42">
        <v>123.73061034460001</v>
      </c>
      <c r="BN25" s="42">
        <v>232.03313349571999</v>
      </c>
      <c r="BO25" s="42">
        <v>260.31203396254</v>
      </c>
      <c r="BP25" s="42">
        <v>321.01087848790002</v>
      </c>
      <c r="BQ25" s="42">
        <v>357.20892296632002</v>
      </c>
      <c r="BR25" s="42">
        <v>381.20110126791997</v>
      </c>
      <c r="BS25" s="42">
        <v>411.94083508010999</v>
      </c>
      <c r="BT25" s="42">
        <v>500.60890223169002</v>
      </c>
      <c r="BU25" s="42">
        <v>529.94615268608004</v>
      </c>
      <c r="BV25" s="41">
        <v>597.82418452189006</v>
      </c>
      <c r="BW25" s="42">
        <v>69.816253664490006</v>
      </c>
      <c r="BX25" s="42">
        <v>92.230892502399996</v>
      </c>
      <c r="BY25" s="53">
        <v>135.96415262425</v>
      </c>
      <c r="BZ25" s="42">
        <v>244.17668452629002</v>
      </c>
      <c r="CA25" s="42">
        <v>273.99398364070004</v>
      </c>
      <c r="CB25" s="53">
        <f>'[1]2'!$F$68/1000000000</f>
        <v>318.17298157937</v>
      </c>
      <c r="CC25" s="53">
        <f>'[2]РзПз ян-июль 2017'!$D$69/1000</f>
        <v>371.62698811978004</v>
      </c>
      <c r="CD25" s="53">
        <v>395.19622901782003</v>
      </c>
      <c r="CE25" s="53">
        <v>426.38083028246996</v>
      </c>
      <c r="CF25" s="53">
        <v>514.98127716974</v>
      </c>
      <c r="CG25" s="53">
        <v>548.49223707262001</v>
      </c>
      <c r="CH25" s="41">
        <v>614.96020042163002</v>
      </c>
      <c r="CI25" s="53">
        <v>77.168557839699986</v>
      </c>
      <c r="CJ25" s="53">
        <v>126.50289660425999</v>
      </c>
      <c r="CK25" s="53">
        <v>172</v>
      </c>
      <c r="CL25" s="53">
        <v>310</v>
      </c>
      <c r="CM25" s="53">
        <v>332.78162428888004</v>
      </c>
      <c r="CN25" s="53">
        <v>402.83771919690997</v>
      </c>
      <c r="CO25" s="53">
        <v>439.0011617874099</v>
      </c>
      <c r="CP25" s="53">
        <v>459.78643664665003</v>
      </c>
      <c r="CQ25" s="53">
        <v>485.78861976977004</v>
      </c>
      <c r="CR25" s="53">
        <v>560.82230479426005</v>
      </c>
      <c r="CS25" s="53">
        <v>622.60945001111997</v>
      </c>
      <c r="CT25" s="41">
        <v>722.61928229113005</v>
      </c>
      <c r="CU25" s="53">
        <v>110.24449011977001</v>
      </c>
      <c r="CV25" s="53">
        <v>142.16446661525001</v>
      </c>
      <c r="CW25" s="53">
        <v>165.39950831249999</v>
      </c>
      <c r="CX25" s="53">
        <v>328.43899423597998</v>
      </c>
      <c r="CY25" s="53">
        <v>357.5976667109</v>
      </c>
      <c r="CZ25" s="53">
        <v>400.49331620004</v>
      </c>
      <c r="DA25" s="53">
        <v>487.05814157963999</v>
      </c>
      <c r="DB25" s="53">
        <v>515.48297989895002</v>
      </c>
      <c r="DC25" s="53">
        <v>555.63298263868001</v>
      </c>
      <c r="DD25" s="53">
        <v>649.66755983279006</v>
      </c>
      <c r="DE25" s="53">
        <v>721.13208335011996</v>
      </c>
      <c r="DF25" s="41">
        <v>826.50668585588005</v>
      </c>
      <c r="DG25" s="53">
        <v>135.13073447991002</v>
      </c>
      <c r="DH25" s="53">
        <v>162.61077599875</v>
      </c>
      <c r="DI25" s="53">
        <v>200.05826129739998</v>
      </c>
      <c r="DJ25" s="53">
        <v>383.52389500895003</v>
      </c>
      <c r="DK25" s="53">
        <v>410.05238612311001</v>
      </c>
      <c r="DL25" s="53">
        <v>448.07341544260998</v>
      </c>
      <c r="DM25" s="53">
        <v>548.93252876632005</v>
      </c>
      <c r="DN25" s="53">
        <v>582.19428441756008</v>
      </c>
      <c r="DO25" s="53">
        <v>630.62534713593004</v>
      </c>
      <c r="DP25" s="53">
        <v>741.25275322713003</v>
      </c>
      <c r="DQ25" s="53">
        <v>832.73941584806994</v>
      </c>
      <c r="DR25" s="41">
        <v>956.85704651096</v>
      </c>
      <c r="DS25" s="53">
        <v>121.73412727660001</v>
      </c>
      <c r="DT25" s="53">
        <v>186.65597559064003</v>
      </c>
      <c r="DU25" s="53">
        <v>234.86890004857997</v>
      </c>
      <c r="DV25" s="53">
        <v>430.86032219039004</v>
      </c>
      <c r="DW25" s="53">
        <v>468.75058140836001</v>
      </c>
      <c r="DX25" s="53">
        <v>535.52204748712995</v>
      </c>
      <c r="DY25" s="53">
        <v>632.24309205391</v>
      </c>
      <c r="DZ25" s="53">
        <v>676.10836361735994</v>
      </c>
      <c r="EA25" s="53">
        <v>733.20846716653</v>
      </c>
      <c r="EB25" s="53">
        <v>852.85750654144999</v>
      </c>
      <c r="EC25" s="53">
        <v>948.52745887889</v>
      </c>
      <c r="ED25" s="41">
        <v>1064.6174468710099</v>
      </c>
      <c r="EE25" s="53">
        <v>147.85953844995001</v>
      </c>
      <c r="EF25" s="53">
        <v>202.56108623104001</v>
      </c>
    </row>
    <row r="26" spans="1:136">
      <c r="A26" s="9" t="s">
        <v>91</v>
      </c>
      <c r="B26" s="23" t="s">
        <v>17</v>
      </c>
      <c r="C26" s="22">
        <v>1.5034687494300001</v>
      </c>
      <c r="D26" s="22">
        <v>6.4170244888100001</v>
      </c>
      <c r="E26" s="22">
        <f>квартал!C26</f>
        <v>11.515823562830001</v>
      </c>
      <c r="F26" s="22">
        <v>19.847048040330002</v>
      </c>
      <c r="G26" s="22">
        <v>23.688365208410001</v>
      </c>
      <c r="H26" s="22">
        <f>квартал!D26</f>
        <v>30.123634935479998</v>
      </c>
      <c r="I26" s="22">
        <v>37.248671029900002</v>
      </c>
      <c r="J26" s="22">
        <v>41.711518831220005</v>
      </c>
      <c r="K26" s="22">
        <f>квартал!E26</f>
        <v>47.868306005720001</v>
      </c>
      <c r="L26" s="22">
        <v>54.614721211400003</v>
      </c>
      <c r="M26" s="22">
        <v>62.023724601540003</v>
      </c>
      <c r="N26" s="41">
        <f>год!H29</f>
        <v>83.783111928759993</v>
      </c>
      <c r="O26" s="22">
        <v>8.0867348720900001</v>
      </c>
      <c r="P26" s="22">
        <v>14.758498923120001</v>
      </c>
      <c r="Q26" s="22">
        <f>квартал!G26</f>
        <v>20.545431505369997</v>
      </c>
      <c r="R26" s="22">
        <v>27.890190350699999</v>
      </c>
      <c r="S26" s="22">
        <v>34.795224779569999</v>
      </c>
      <c r="T26" s="22">
        <f>квартал!H26</f>
        <v>39.897816359819998</v>
      </c>
      <c r="U26" s="22">
        <v>48.183434857249999</v>
      </c>
      <c r="V26" s="22">
        <v>50.864341780499998</v>
      </c>
      <c r="W26" s="22">
        <f>квартал!I26</f>
        <v>54.907073571510004</v>
      </c>
      <c r="X26" s="22">
        <v>65.754106159279999</v>
      </c>
      <c r="Y26" s="22">
        <v>71.844458188679994</v>
      </c>
      <c r="Z26" s="41">
        <f>год!I29</f>
        <v>89.85748638039999</v>
      </c>
      <c r="AA26" s="22">
        <v>7.5990128320100006</v>
      </c>
      <c r="AB26" s="22">
        <v>10.604536716930001</v>
      </c>
      <c r="AC26" s="22">
        <f>квартал!K26</f>
        <v>11.564820446420001</v>
      </c>
      <c r="AD26" s="22">
        <v>21.822633868009998</v>
      </c>
      <c r="AE26" s="22">
        <v>27.749076539209998</v>
      </c>
      <c r="AF26" s="22">
        <f>квартал!L26</f>
        <v>32.253158129479999</v>
      </c>
      <c r="AG26" s="22">
        <v>43.63593140951</v>
      </c>
      <c r="AH26" s="22">
        <v>48.021665920330001</v>
      </c>
      <c r="AI26" s="22">
        <f>квартал!M26</f>
        <v>52.935086961709999</v>
      </c>
      <c r="AJ26" s="22">
        <v>64.127617282800003</v>
      </c>
      <c r="AK26" s="22">
        <v>69.576110045520011</v>
      </c>
      <c r="AL26" s="41">
        <f>год!J29</f>
        <v>94.844038924559996</v>
      </c>
      <c r="AM26" s="22">
        <v>4.2600971430300003</v>
      </c>
      <c r="AN26" s="22">
        <v>10.63434317338</v>
      </c>
      <c r="AO26" s="22">
        <f>квартал!O26</f>
        <v>18.066208828410002</v>
      </c>
      <c r="AP26" s="22">
        <v>26.90118222361</v>
      </c>
      <c r="AQ26" s="22">
        <v>29.162605487700002</v>
      </c>
      <c r="AR26" s="22">
        <f>квартал!P26</f>
        <v>41.351067429519993</v>
      </c>
      <c r="AS26" s="22">
        <v>48.682539476050003</v>
      </c>
      <c r="AT26" s="22">
        <v>52.131351810470001</v>
      </c>
      <c r="AU26" s="22">
        <f>квартал!Q26</f>
        <v>63.431250609999999</v>
      </c>
      <c r="AV26" s="22">
        <v>71.879240963439997</v>
      </c>
      <c r="AW26" s="22">
        <v>78.953932572080006</v>
      </c>
      <c r="AX26" s="41">
        <f>год!K29</f>
        <v>97.831684681520002</v>
      </c>
      <c r="AY26" s="22">
        <v>4.8523839978500005</v>
      </c>
      <c r="AZ26" s="22">
        <v>14.325461473200001</v>
      </c>
      <c r="BA26" s="22">
        <f>квартал!S26</f>
        <v>18.80701697772</v>
      </c>
      <c r="BB26" s="22">
        <v>29.951001140470002</v>
      </c>
      <c r="BC26" s="22">
        <v>32.566586890810001</v>
      </c>
      <c r="BD26" s="22">
        <f>квартал!T26</f>
        <v>38.573066664699994</v>
      </c>
      <c r="BE26" s="22">
        <v>49.49967676664</v>
      </c>
      <c r="BF26" s="22">
        <v>52.46464821008</v>
      </c>
      <c r="BG26" s="22">
        <f>квартал!U26</f>
        <v>58.646830387760005</v>
      </c>
      <c r="BH26" s="42">
        <v>70.636781051490004</v>
      </c>
      <c r="BI26" s="42">
        <v>77.485490806520005</v>
      </c>
      <c r="BJ26" s="41">
        <v>89.924363002389995</v>
      </c>
      <c r="BK26" s="42">
        <v>1.4552914058699999</v>
      </c>
      <c r="BL26" s="42">
        <v>8.6295351198799999</v>
      </c>
      <c r="BM26" s="42">
        <v>12.20762485723</v>
      </c>
      <c r="BN26" s="42">
        <v>22.81834835618</v>
      </c>
      <c r="BO26" s="42">
        <v>29.11183797228</v>
      </c>
      <c r="BP26" s="42">
        <v>34.636520233870002</v>
      </c>
      <c r="BQ26" s="42">
        <v>47.124166663819999</v>
      </c>
      <c r="BR26" s="42">
        <v>51.493222558870002</v>
      </c>
      <c r="BS26" s="42">
        <v>56.136885373680002</v>
      </c>
      <c r="BT26" s="42">
        <v>65.240270880449998</v>
      </c>
      <c r="BU26" s="42">
        <v>72.466881076289994</v>
      </c>
      <c r="BV26" s="41">
        <v>87.327155396479995</v>
      </c>
      <c r="BW26" s="42">
        <v>1.13825652182</v>
      </c>
      <c r="BX26" s="42">
        <v>11.19833082843</v>
      </c>
      <c r="BY26" s="53">
        <v>15.36019434368</v>
      </c>
      <c r="BZ26" s="42">
        <v>24.518939225090001</v>
      </c>
      <c r="CA26" s="42">
        <v>28.728165488249999</v>
      </c>
      <c r="CB26" s="53">
        <f>'[1]2'!$F$78/1000000000</f>
        <v>37.322188168140002</v>
      </c>
      <c r="CC26" s="53">
        <f>'[2]РзПз ян-июль 2017'!$D$79/1000</f>
        <v>47.820328823800004</v>
      </c>
      <c r="CD26" s="53">
        <v>52.299364564820003</v>
      </c>
      <c r="CE26" s="53">
        <v>57.231050749370006</v>
      </c>
      <c r="CF26" s="53">
        <v>65.924571360979996</v>
      </c>
      <c r="CG26" s="53">
        <v>72.842330658449995</v>
      </c>
      <c r="CH26" s="41">
        <v>89.690114408660008</v>
      </c>
      <c r="CI26" s="53">
        <v>11.63412777902</v>
      </c>
      <c r="CJ26" s="53">
        <v>14.965516984559999</v>
      </c>
      <c r="CK26" s="53">
        <v>22.2</v>
      </c>
      <c r="CL26" s="53">
        <v>33.1</v>
      </c>
      <c r="CM26" s="53">
        <v>37.612784755370001</v>
      </c>
      <c r="CN26" s="53">
        <v>42.162149713280009</v>
      </c>
      <c r="CO26" s="53">
        <v>54.018446570569999</v>
      </c>
      <c r="CP26" s="53">
        <v>57.951109655339998</v>
      </c>
      <c r="CQ26" s="53">
        <v>63.570544150709999</v>
      </c>
      <c r="CR26" s="53">
        <v>75.426246334850006</v>
      </c>
      <c r="CS26" s="53">
        <v>81.212695949660002</v>
      </c>
      <c r="CT26" s="41">
        <v>94.850267073369992</v>
      </c>
      <c r="CU26" s="53">
        <v>11.40678478835</v>
      </c>
      <c r="CV26" s="53">
        <v>16.20042323529</v>
      </c>
      <c r="CW26" s="53">
        <v>19.036564629439997</v>
      </c>
      <c r="CX26" s="53">
        <v>33.55485045727</v>
      </c>
      <c r="CY26" s="53">
        <v>37.603550175540001</v>
      </c>
      <c r="CZ26" s="53">
        <v>41.612078346529998</v>
      </c>
      <c r="DA26" s="53">
        <v>60.155785928850001</v>
      </c>
      <c r="DB26" s="53">
        <v>66.75362086137001</v>
      </c>
      <c r="DC26" s="53">
        <v>72.344761291470007</v>
      </c>
      <c r="DD26" s="53">
        <v>86.19008423247999</v>
      </c>
      <c r="DE26" s="53">
        <v>94.89372465836</v>
      </c>
      <c r="DF26" s="41">
        <v>122.37063146631</v>
      </c>
      <c r="DG26" s="53">
        <v>14.815376057809999</v>
      </c>
      <c r="DH26" s="53">
        <v>22.322823239609999</v>
      </c>
      <c r="DI26" s="53">
        <v>28.984921277910001</v>
      </c>
      <c r="DJ26" s="53">
        <v>45.160625642710002</v>
      </c>
      <c r="DK26" s="53">
        <v>49.629078432589999</v>
      </c>
      <c r="DL26" s="53">
        <v>55.81711199243</v>
      </c>
      <c r="DM26" s="53">
        <v>76.382165352149997</v>
      </c>
      <c r="DN26" s="53">
        <v>81.259885653600008</v>
      </c>
      <c r="DO26" s="53">
        <v>86.572018513649994</v>
      </c>
      <c r="DP26" s="53">
        <v>101.07757195652999</v>
      </c>
      <c r="DQ26" s="53">
        <v>114.62232901879</v>
      </c>
      <c r="DR26" s="41">
        <v>144.54609720485001</v>
      </c>
      <c r="DS26" s="53">
        <v>18.187443985740003</v>
      </c>
      <c r="DT26" s="53">
        <v>23.756302441999999</v>
      </c>
      <c r="DU26" s="53">
        <v>30.379367040130003</v>
      </c>
      <c r="DV26" s="53">
        <v>49.021142328819998</v>
      </c>
      <c r="DW26" s="53">
        <v>53.484635382169998</v>
      </c>
      <c r="DX26" s="53">
        <v>60.025509086</v>
      </c>
      <c r="DY26" s="53">
        <v>77.788151698579995</v>
      </c>
      <c r="DZ26" s="53">
        <v>88.02835576439</v>
      </c>
      <c r="EA26" s="53">
        <v>93.638672133170004</v>
      </c>
      <c r="EB26" s="53">
        <v>108.47035556898</v>
      </c>
      <c r="EC26" s="53">
        <v>122.24089537038999</v>
      </c>
      <c r="ED26" s="41">
        <v>146.67835105310996</v>
      </c>
      <c r="EE26" s="53">
        <v>20.00864727127</v>
      </c>
      <c r="EF26" s="53">
        <v>31.951609706740001</v>
      </c>
    </row>
    <row r="27" spans="1:136">
      <c r="A27" s="9" t="s">
        <v>92</v>
      </c>
      <c r="B27" s="23" t="s">
        <v>18</v>
      </c>
      <c r="C27" s="22">
        <v>11.10326744456</v>
      </c>
      <c r="D27" s="22">
        <v>72.925848804820006</v>
      </c>
      <c r="E27" s="22">
        <f>квартал!C27</f>
        <v>103.85480883001</v>
      </c>
      <c r="F27" s="22">
        <v>130.36360890576</v>
      </c>
      <c r="G27" s="22">
        <v>154.47509377519</v>
      </c>
      <c r="H27" s="22">
        <f>квартал!D27</f>
        <v>188.28725347286999</v>
      </c>
      <c r="I27" s="22">
        <v>223.27620413754002</v>
      </c>
      <c r="J27" s="22">
        <v>263.21013839264003</v>
      </c>
      <c r="K27" s="22">
        <f>квартал!E27</f>
        <v>298.92437176792998</v>
      </c>
      <c r="L27" s="22">
        <v>329.75172559628999</v>
      </c>
      <c r="M27" s="22">
        <v>369.61671997678002</v>
      </c>
      <c r="N27" s="41">
        <f>год!H31</f>
        <v>499.55128798996998</v>
      </c>
      <c r="O27" s="22">
        <v>121.82365482375</v>
      </c>
      <c r="P27" s="22">
        <v>150.96838927978001</v>
      </c>
      <c r="Q27" s="22">
        <f>квартал!G27</f>
        <v>187.03398918912001</v>
      </c>
      <c r="R27" s="22">
        <v>216.66763309423001</v>
      </c>
      <c r="S27" s="22">
        <v>267.01333506969002</v>
      </c>
      <c r="T27" s="22">
        <f>квартал!H27</f>
        <v>302.38012770827004</v>
      </c>
      <c r="U27" s="22">
        <v>332.96942727947999</v>
      </c>
      <c r="V27" s="22">
        <v>356.0677106686</v>
      </c>
      <c r="W27" s="22">
        <f>квартал!I27</f>
        <v>378.49865062397998</v>
      </c>
      <c r="X27" s="22">
        <v>444.17098782046997</v>
      </c>
      <c r="Y27" s="22">
        <v>484.05105287816997</v>
      </c>
      <c r="Z27" s="41">
        <f>год!I31</f>
        <v>613.82265641310994</v>
      </c>
      <c r="AA27" s="22">
        <v>17.620019938650003</v>
      </c>
      <c r="AB27" s="22">
        <v>96.610759427030004</v>
      </c>
      <c r="AC27" s="22">
        <f>квартал!K27</f>
        <v>142.15629867220002</v>
      </c>
      <c r="AD27" s="22">
        <v>191.36665915417001</v>
      </c>
      <c r="AE27" s="22">
        <v>207.66387526213001</v>
      </c>
      <c r="AF27" s="22">
        <f>квартал!L27</f>
        <v>224.96733742667001</v>
      </c>
      <c r="AG27" s="22">
        <v>266.47582638923001</v>
      </c>
      <c r="AH27" s="22">
        <v>281.92789802322</v>
      </c>
      <c r="AI27" s="22">
        <f>квартал!M27</f>
        <v>299.08450168694003</v>
      </c>
      <c r="AJ27" s="22">
        <v>340.20805854972997</v>
      </c>
      <c r="AK27" s="22">
        <v>364.98059364847995</v>
      </c>
      <c r="AL27" s="41">
        <f>год!J31</f>
        <v>501.97935347531001</v>
      </c>
      <c r="AM27" s="22">
        <v>19.523850350770001</v>
      </c>
      <c r="AN27" s="22">
        <v>90.330754832530005</v>
      </c>
      <c r="AO27" s="22">
        <f>квартал!O27</f>
        <v>112.30512318925</v>
      </c>
      <c r="AP27" s="22">
        <v>155.71075931575001</v>
      </c>
      <c r="AQ27" s="22">
        <v>177.23922090658999</v>
      </c>
      <c r="AR27" s="22">
        <f>квартал!P27</f>
        <v>204.34233650587001</v>
      </c>
      <c r="AS27" s="22">
        <v>260.54803302089999</v>
      </c>
      <c r="AT27" s="22">
        <v>313.36358373352004</v>
      </c>
      <c r="AU27" s="22">
        <f>квартал!Q27</f>
        <v>358.36225861484996</v>
      </c>
      <c r="AV27" s="22">
        <v>411.72456457832999</v>
      </c>
      <c r="AW27" s="22">
        <v>437.32995860442998</v>
      </c>
      <c r="AX27" s="41">
        <f>год!K31</f>
        <v>535.53542869166995</v>
      </c>
      <c r="AY27" s="22">
        <v>13.564320942270001</v>
      </c>
      <c r="AZ27" s="22">
        <v>49.21112873221</v>
      </c>
      <c r="BA27" s="22">
        <f>квартал!S27</f>
        <v>106.67892649951</v>
      </c>
      <c r="BB27" s="22">
        <v>166.58746614410998</v>
      </c>
      <c r="BC27" s="22">
        <v>185.73561428982001</v>
      </c>
      <c r="BD27" s="22">
        <f>квартал!T27</f>
        <v>206.35185078262001</v>
      </c>
      <c r="BE27" s="22">
        <v>279.39055405007002</v>
      </c>
      <c r="BF27" s="22">
        <v>303.66916914438002</v>
      </c>
      <c r="BG27" s="22">
        <f>квартал!U27</f>
        <v>331.03931454797998</v>
      </c>
      <c r="BH27" s="42">
        <v>393.60381380753995</v>
      </c>
      <c r="BI27" s="42">
        <v>430.54775986231999</v>
      </c>
      <c r="BJ27" s="41">
        <v>515.98511210424999</v>
      </c>
      <c r="BK27" s="42">
        <v>29.172805210890001</v>
      </c>
      <c r="BL27" s="42">
        <v>59.686357408820001</v>
      </c>
      <c r="BM27" s="42">
        <v>98.068025594820014</v>
      </c>
      <c r="BN27" s="42">
        <v>141.45271129776</v>
      </c>
      <c r="BO27" s="42">
        <v>170.79403559822001</v>
      </c>
      <c r="BP27" s="42">
        <v>209.94313650654999</v>
      </c>
      <c r="BQ27" s="42">
        <v>265.34928859489997</v>
      </c>
      <c r="BR27" s="42">
        <v>311.67279262886001</v>
      </c>
      <c r="BS27" s="42">
        <v>353.59175298541999</v>
      </c>
      <c r="BT27" s="42">
        <v>401.17126032608002</v>
      </c>
      <c r="BU27" s="42">
        <v>446.71289534030001</v>
      </c>
      <c r="BV27" s="41">
        <v>506.33659270237001</v>
      </c>
      <c r="BW27" s="42">
        <v>11.698374855000001</v>
      </c>
      <c r="BX27" s="42">
        <v>28.86392835881</v>
      </c>
      <c r="BY27" s="53">
        <v>61.40466048047</v>
      </c>
      <c r="BZ27" s="42">
        <v>91.828377880969995</v>
      </c>
      <c r="CA27" s="42">
        <v>123.46125341206</v>
      </c>
      <c r="CB27" s="53">
        <f>'[1]2'!$F$83/1000000000</f>
        <v>174.19277481499</v>
      </c>
      <c r="CC27" s="53">
        <f>'[2]РзПз ян-июль 2017'!$D$84/1000</f>
        <v>212.05088624300998</v>
      </c>
      <c r="CD27" s="53">
        <v>245.36103164210002</v>
      </c>
      <c r="CE27" s="53">
        <v>281.83368551543998</v>
      </c>
      <c r="CF27" s="53">
        <v>324.58111082579001</v>
      </c>
      <c r="CG27" s="53">
        <v>361.62426673413</v>
      </c>
      <c r="CH27" s="41">
        <v>439.84578431040995</v>
      </c>
      <c r="CI27" s="53">
        <v>15.720153825860001</v>
      </c>
      <c r="CJ27" s="53">
        <v>47.703648531100001</v>
      </c>
      <c r="CK27" s="53">
        <v>82.2</v>
      </c>
      <c r="CL27" s="53">
        <v>142.9</v>
      </c>
      <c r="CM27" s="53">
        <v>184.29245372070997</v>
      </c>
      <c r="CN27" s="53">
        <v>225.40785802269002</v>
      </c>
      <c r="CO27" s="53">
        <v>277.18916649853998</v>
      </c>
      <c r="CP27" s="53">
        <v>315.47691498070003</v>
      </c>
      <c r="CQ27" s="53">
        <v>357.97332806532</v>
      </c>
      <c r="CR27" s="53">
        <v>407.98468097964002</v>
      </c>
      <c r="CS27" s="53">
        <v>458.29402525884996</v>
      </c>
      <c r="CT27" s="41">
        <v>537.31154373786001</v>
      </c>
      <c r="CU27" s="53">
        <v>13.709715424719999</v>
      </c>
      <c r="CV27" s="53">
        <v>51.68365560929</v>
      </c>
      <c r="CW27" s="53">
        <v>160.36977702813002</v>
      </c>
      <c r="CX27" s="53">
        <v>225.42217607470002</v>
      </c>
      <c r="CY27" s="53">
        <v>262.05171912648001</v>
      </c>
      <c r="CZ27" s="53">
        <v>312.59430804780999</v>
      </c>
      <c r="DA27" s="53">
        <v>379.15428718506001</v>
      </c>
      <c r="DB27" s="53">
        <v>432.86685850671</v>
      </c>
      <c r="DC27" s="53">
        <v>482.32609212850002</v>
      </c>
      <c r="DD27" s="53">
        <v>546.38505468598999</v>
      </c>
      <c r="DE27" s="53">
        <v>596.07820139564001</v>
      </c>
      <c r="DF27" s="41">
        <v>712.97491698653005</v>
      </c>
      <c r="DG27" s="53">
        <v>299.58888766523</v>
      </c>
      <c r="DH27" s="53">
        <v>340.95921790137999</v>
      </c>
      <c r="DI27" s="53">
        <v>385.91909424709996</v>
      </c>
      <c r="DJ27" s="53">
        <v>489.72187913836001</v>
      </c>
      <c r="DK27" s="53">
        <v>574.46361413323996</v>
      </c>
      <c r="DL27" s="53">
        <v>654.76257147045999</v>
      </c>
      <c r="DM27" s="53">
        <v>766.28513937329001</v>
      </c>
      <c r="DN27" s="53">
        <v>838.99056002738996</v>
      </c>
      <c r="DO27" s="53">
        <v>927.86743997039002</v>
      </c>
      <c r="DP27" s="53">
        <v>1030.37456757371</v>
      </c>
      <c r="DQ27" s="53">
        <v>1152.8496525483799</v>
      </c>
      <c r="DR27" s="41">
        <v>1334.38954630179</v>
      </c>
      <c r="DS27" s="53">
        <v>122.73161171458</v>
      </c>
      <c r="DT27" s="53">
        <v>183.01003153555999</v>
      </c>
      <c r="DU27" s="53">
        <v>237.20473009999</v>
      </c>
      <c r="DV27" s="53">
        <v>435.30050547625001</v>
      </c>
      <c r="DW27" s="53">
        <v>493.01134875994001</v>
      </c>
      <c r="DX27" s="53">
        <v>573.01155937804003</v>
      </c>
      <c r="DY27" s="53">
        <v>746.04069029307993</v>
      </c>
      <c r="DZ27" s="53">
        <v>899.47043638570995</v>
      </c>
      <c r="EA27" s="53">
        <v>970.66278784410997</v>
      </c>
      <c r="EB27" s="53">
        <v>1072.75385033828</v>
      </c>
      <c r="EC27" s="53">
        <v>1199.7091282087599</v>
      </c>
      <c r="ED27" s="41">
        <v>1474.0199885480301</v>
      </c>
      <c r="EE27" s="53">
        <v>153.69134245642999</v>
      </c>
      <c r="EF27" s="53">
        <v>227.91968154996999</v>
      </c>
    </row>
    <row r="28" spans="1:136">
      <c r="A28" s="9" t="s">
        <v>93</v>
      </c>
      <c r="B28" s="23" t="s">
        <v>19</v>
      </c>
      <c r="C28" s="22">
        <v>370.7467474911</v>
      </c>
      <c r="D28" s="22">
        <v>597.63732357493996</v>
      </c>
      <c r="E28" s="22">
        <f>квартал!C28</f>
        <v>822.04557660418004</v>
      </c>
      <c r="F28" s="22">
        <v>1069.5222415016301</v>
      </c>
      <c r="G28" s="22">
        <v>1260.4062745388999</v>
      </c>
      <c r="H28" s="22">
        <f>квартал!D28</f>
        <v>1513.0978473691</v>
      </c>
      <c r="I28" s="22">
        <v>1791.65724936576</v>
      </c>
      <c r="J28" s="22">
        <v>2217.9676253819998</v>
      </c>
      <c r="K28" s="22">
        <f>квартал!E28</f>
        <v>2298.7002895286901</v>
      </c>
      <c r="L28" s="22">
        <v>2516.6615652855899</v>
      </c>
      <c r="M28" s="22">
        <v>2840.0470545469502</v>
      </c>
      <c r="N28" s="41">
        <f>год!H32</f>
        <v>3128.5272703205401</v>
      </c>
      <c r="O28" s="22">
        <v>424.49646560277</v>
      </c>
      <c r="P28" s="22">
        <v>728.82030301665998</v>
      </c>
      <c r="Q28" s="22">
        <f>квартал!G28</f>
        <v>986.70366835831999</v>
      </c>
      <c r="R28" s="22">
        <v>1320.8064865176002</v>
      </c>
      <c r="S28" s="22">
        <v>1631.80690815359</v>
      </c>
      <c r="T28" s="22">
        <f>квартал!H28</f>
        <v>1934.78656237579</v>
      </c>
      <c r="U28" s="22">
        <v>2281.1628404483299</v>
      </c>
      <c r="V28" s="22">
        <v>2620.5777392445802</v>
      </c>
      <c r="W28" s="22">
        <f>квартал!I28</f>
        <v>2923.47146448888</v>
      </c>
      <c r="X28" s="22">
        <v>3228.2199992278997</v>
      </c>
      <c r="Y28" s="22">
        <v>3538.0547533151603</v>
      </c>
      <c r="Z28" s="41">
        <f>год!I32</f>
        <v>3859.7262729673303</v>
      </c>
      <c r="AA28" s="22">
        <v>410.5882745015</v>
      </c>
      <c r="AB28" s="22">
        <v>716.33876130496992</v>
      </c>
      <c r="AC28" s="22">
        <f>квартал!K28</f>
        <v>936.69917409253003</v>
      </c>
      <c r="AD28" s="22">
        <v>1226.87387398136</v>
      </c>
      <c r="AE28" s="22">
        <v>1443.8410747371202</v>
      </c>
      <c r="AF28" s="22">
        <f>квартал!L28</f>
        <v>1750.0374847477399</v>
      </c>
      <c r="AG28" s="22">
        <v>2120.8568946912701</v>
      </c>
      <c r="AH28" s="22">
        <v>2445.91861771293</v>
      </c>
      <c r="AI28" s="22">
        <f>квартал!M28</f>
        <v>2781.1084732244399</v>
      </c>
      <c r="AJ28" s="22">
        <v>3139.2946951763597</v>
      </c>
      <c r="AK28" s="22">
        <v>3495.3456605840001</v>
      </c>
      <c r="AL28" s="41">
        <f>год!J32</f>
        <v>3833.1304152242201</v>
      </c>
      <c r="AM28" s="22">
        <v>252.35695937206</v>
      </c>
      <c r="AN28" s="22">
        <v>477.55216713127004</v>
      </c>
      <c r="AO28" s="22">
        <f>квартал!O28</f>
        <v>728.68263437547</v>
      </c>
      <c r="AP28" s="22">
        <v>1107.1447589987999</v>
      </c>
      <c r="AQ28" s="22">
        <v>1341.47102162447</v>
      </c>
      <c r="AR28" s="22">
        <f>квартал!P28</f>
        <v>1602.8369000759599</v>
      </c>
      <c r="AS28" s="22">
        <v>1927.1365969748799</v>
      </c>
      <c r="AT28" s="22">
        <v>2182.73367202909</v>
      </c>
      <c r="AU28" s="22">
        <f>квартал!Q28</f>
        <v>2441.3926100241297</v>
      </c>
      <c r="AV28" s="22">
        <v>2823.9351265955802</v>
      </c>
      <c r="AW28" s="22">
        <v>3097.68378525243</v>
      </c>
      <c r="AX28" s="41">
        <f>год!K32</f>
        <v>3452.3686199834101</v>
      </c>
      <c r="AY28" s="22">
        <v>324.32670231778002</v>
      </c>
      <c r="AZ28" s="22">
        <v>615.90804358550997</v>
      </c>
      <c r="BA28" s="22">
        <f>квартал!S28</f>
        <v>978.01316261616</v>
      </c>
      <c r="BB28" s="22">
        <v>1355.0943893860501</v>
      </c>
      <c r="BC28" s="22">
        <v>1653.5240509026899</v>
      </c>
      <c r="BD28" s="22">
        <f>квартал!T28</f>
        <v>2001.4494817136299</v>
      </c>
      <c r="BE28" s="22">
        <v>2435.09542606799</v>
      </c>
      <c r="BF28" s="22">
        <v>2751.86548962802</v>
      </c>
      <c r="BG28" s="22">
        <f>квартал!U28</f>
        <v>3067.6988115211698</v>
      </c>
      <c r="BH28" s="42">
        <v>3464.54297939956</v>
      </c>
      <c r="BI28" s="42">
        <v>3776.24039988911</v>
      </c>
      <c r="BJ28" s="41">
        <v>4265.2939923330496</v>
      </c>
      <c r="BK28" s="42">
        <v>341.83865898764003</v>
      </c>
      <c r="BL28" s="42">
        <v>744.60255755928006</v>
      </c>
      <c r="BM28" s="42">
        <v>1183.67880507367</v>
      </c>
      <c r="BN28" s="42">
        <v>1661.94472891081</v>
      </c>
      <c r="BO28" s="42">
        <v>2019.19233684152</v>
      </c>
      <c r="BP28" s="42">
        <v>2398.8360692446099</v>
      </c>
      <c r="BQ28" s="42">
        <v>2770.9745829738399</v>
      </c>
      <c r="BR28" s="42">
        <v>3127.5319782832998</v>
      </c>
      <c r="BS28" s="42">
        <v>3465.1226604541803</v>
      </c>
      <c r="BT28" s="42">
        <v>3777.9190257804798</v>
      </c>
      <c r="BU28" s="42">
        <v>4154.8423978675501</v>
      </c>
      <c r="BV28" s="41">
        <v>4588.48186127595</v>
      </c>
      <c r="BW28" s="42">
        <v>821.33014610553005</v>
      </c>
      <c r="BX28" s="42">
        <v>1153.2109713156201</v>
      </c>
      <c r="BY28" s="53">
        <v>1524.6419827859399</v>
      </c>
      <c r="BZ28" s="42">
        <v>1944.5366733262799</v>
      </c>
      <c r="CA28" s="42">
        <v>2300.63259672291</v>
      </c>
      <c r="CB28" s="53">
        <f>'[1]2'!$F$93/1000000000</f>
        <v>2633.72691223944</v>
      </c>
      <c r="CC28" s="53">
        <f>'[2]РзПз ян-июль 2017'!$D$94/1000</f>
        <v>3014.42609458373</v>
      </c>
      <c r="CD28" s="53">
        <v>3408.0139940734102</v>
      </c>
      <c r="CE28" s="53">
        <v>3809.4871525910098</v>
      </c>
      <c r="CF28" s="53">
        <v>4229.0768861330298</v>
      </c>
      <c r="CG28" s="53">
        <v>4604.09371033558</v>
      </c>
      <c r="CH28" s="41">
        <v>4991.9863076322099</v>
      </c>
      <c r="CI28" s="53">
        <v>477.70695941471001</v>
      </c>
      <c r="CJ28" s="53">
        <v>802.60499406118993</v>
      </c>
      <c r="CK28" s="53">
        <v>1153.5</v>
      </c>
      <c r="CL28" s="53">
        <v>1633</v>
      </c>
      <c r="CM28" s="53">
        <v>1950.5687697098501</v>
      </c>
      <c r="CN28" s="53">
        <v>2338.63544386682</v>
      </c>
      <c r="CO28" s="53">
        <v>2766.7782233366106</v>
      </c>
      <c r="CP28" s="53">
        <v>3118.4669627241296</v>
      </c>
      <c r="CQ28" s="53">
        <v>3452.5326095589598</v>
      </c>
      <c r="CR28" s="53">
        <v>3873.1887907837699</v>
      </c>
      <c r="CS28" s="53">
        <v>4216.6789942896703</v>
      </c>
      <c r="CT28" s="41">
        <v>4581.7953733601107</v>
      </c>
      <c r="CU28" s="53">
        <v>554.18851233666999</v>
      </c>
      <c r="CV28" s="53">
        <v>975.42675314480005</v>
      </c>
      <c r="CW28" s="53">
        <v>1344.3209534748</v>
      </c>
      <c r="CX28" s="53">
        <v>1766.63073750629</v>
      </c>
      <c r="CY28" s="53">
        <v>2106.4120584989</v>
      </c>
      <c r="CZ28" s="53">
        <v>2447.6666308410099</v>
      </c>
      <c r="DA28" s="53">
        <v>2884.0847500879599</v>
      </c>
      <c r="DB28" s="53">
        <v>3239.3195970829197</v>
      </c>
      <c r="DC28" s="53">
        <v>3599.3922794055898</v>
      </c>
      <c r="DD28" s="53">
        <v>4054.3567712919798</v>
      </c>
      <c r="DE28" s="53">
        <v>4421.1773712137101</v>
      </c>
      <c r="DF28" s="41">
        <v>4882.82039835864</v>
      </c>
      <c r="DG28" s="53">
        <v>504.65312177224001</v>
      </c>
      <c r="DH28" s="53">
        <v>907.98886991940003</v>
      </c>
      <c r="DI28" s="53">
        <v>1417.4000483029799</v>
      </c>
      <c r="DJ28" s="53">
        <v>2145.4199942563801</v>
      </c>
      <c r="DK28" s="53">
        <v>2502.5615551344599</v>
      </c>
      <c r="DL28" s="53">
        <v>3194.7730929662898</v>
      </c>
      <c r="DM28" s="53">
        <v>3705.18028604763</v>
      </c>
      <c r="DN28" s="53">
        <v>4223.9160662925096</v>
      </c>
      <c r="DO28" s="53">
        <v>4767.8410193715999</v>
      </c>
      <c r="DP28" s="53">
        <v>5468.1227492887801</v>
      </c>
      <c r="DQ28" s="53">
        <v>5872.6159283719899</v>
      </c>
      <c r="DR28" s="41">
        <v>6990.2700976178094</v>
      </c>
      <c r="DS28" s="53">
        <v>659.82595369016008</v>
      </c>
      <c r="DT28" s="53">
        <v>1205.09132835796</v>
      </c>
      <c r="DU28" s="53">
        <v>1614.3459028921202</v>
      </c>
      <c r="DV28" s="53">
        <v>2158.12948063873</v>
      </c>
      <c r="DW28" s="53">
        <v>2604.0196568906099</v>
      </c>
      <c r="DX28" s="53">
        <v>3046.4500075710298</v>
      </c>
      <c r="DY28" s="53">
        <v>3733.3902805200096</v>
      </c>
      <c r="DZ28" s="53">
        <v>4571.8483871786902</v>
      </c>
      <c r="EA28" s="53">
        <v>5010.5938660011698</v>
      </c>
      <c r="EB28" s="53">
        <v>5513.72316843933</v>
      </c>
      <c r="EC28" s="53">
        <v>5899.6035432891704</v>
      </c>
      <c r="ED28" s="41">
        <v>6675.9279869667498</v>
      </c>
      <c r="EE28" s="53">
        <v>745.67565352908991</v>
      </c>
      <c r="EF28" s="53">
        <v>1235.3132369779701</v>
      </c>
    </row>
    <row r="29" spans="1:136">
      <c r="A29" s="9" t="s">
        <v>94</v>
      </c>
      <c r="B29" s="23" t="s">
        <v>20</v>
      </c>
      <c r="C29" s="22">
        <v>11.95683037307</v>
      </c>
      <c r="D29" s="22">
        <v>12.68213575609</v>
      </c>
      <c r="E29" s="22">
        <f>квартал!C29</f>
        <v>13.566344680209999</v>
      </c>
      <c r="F29" s="22">
        <v>14.864153336040001</v>
      </c>
      <c r="G29" s="22">
        <v>16.374343110310001</v>
      </c>
      <c r="H29" s="22">
        <f>квартал!D29</f>
        <v>21.944550683619997</v>
      </c>
      <c r="I29" s="22">
        <v>24.905784624580001</v>
      </c>
      <c r="J29" s="22">
        <v>27.43261632826</v>
      </c>
      <c r="K29" s="22">
        <f>квартал!E29</f>
        <v>31.535648196499999</v>
      </c>
      <c r="L29" s="22">
        <v>33.238742448949999</v>
      </c>
      <c r="M29" s="22">
        <v>35.3016863187</v>
      </c>
      <c r="N29" s="41">
        <f>год!H33</f>
        <v>44.209708795489995</v>
      </c>
      <c r="O29" s="22">
        <v>2.9451372229800001</v>
      </c>
      <c r="P29" s="22">
        <v>5.92443233858</v>
      </c>
      <c r="Q29" s="22">
        <f>квартал!G29</f>
        <v>10.37740393136</v>
      </c>
      <c r="R29" s="22">
        <v>14.77058797275</v>
      </c>
      <c r="S29" s="22">
        <v>15.595823520989999</v>
      </c>
      <c r="T29" s="22">
        <f>квартал!H29</f>
        <v>19.062795577820001</v>
      </c>
      <c r="U29" s="22">
        <v>25.760562357720001</v>
      </c>
      <c r="V29" s="22">
        <v>27.955401330130002</v>
      </c>
      <c r="W29" s="22">
        <f>квартал!I29</f>
        <v>30.347227105720002</v>
      </c>
      <c r="X29" s="22">
        <v>35.740739846010001</v>
      </c>
      <c r="Y29" s="22">
        <v>37.756638758699999</v>
      </c>
      <c r="Z29" s="41">
        <f>год!I33</f>
        <v>45.721130536669996</v>
      </c>
      <c r="AA29" s="22">
        <v>1.01194261604</v>
      </c>
      <c r="AB29" s="22">
        <v>6.4550076255500004</v>
      </c>
      <c r="AC29" s="22">
        <f>квартал!K29</f>
        <v>11.861575960450001</v>
      </c>
      <c r="AD29" s="22">
        <v>15.754017021399999</v>
      </c>
      <c r="AE29" s="22">
        <v>16.79516501937</v>
      </c>
      <c r="AF29" s="22">
        <f>квартал!L29</f>
        <v>29.446515211320001</v>
      </c>
      <c r="AG29" s="22">
        <v>33.934038065540001</v>
      </c>
      <c r="AH29" s="22">
        <v>37.476238917099998</v>
      </c>
      <c r="AI29" s="22">
        <f>квартал!M29</f>
        <v>42.733982402419997</v>
      </c>
      <c r="AJ29" s="22">
        <v>48.086174514760003</v>
      </c>
      <c r="AK29" s="22">
        <v>51.033526670919997</v>
      </c>
      <c r="AL29" s="41">
        <f>год!J33</f>
        <v>68.00055453569999</v>
      </c>
      <c r="AM29" s="22">
        <v>4.5611520067500004</v>
      </c>
      <c r="AN29" s="22">
        <v>5.6366865539799997</v>
      </c>
      <c r="AO29" s="22">
        <f>квартал!O29</f>
        <v>5.9620955524600001</v>
      </c>
      <c r="AP29" s="22">
        <v>10.120011062490001</v>
      </c>
      <c r="AQ29" s="22">
        <v>12.798164674540001</v>
      </c>
      <c r="AR29" s="22">
        <f>квартал!P29</f>
        <v>18.095233348699999</v>
      </c>
      <c r="AS29" s="22">
        <v>24.333726019150003</v>
      </c>
      <c r="AT29" s="22">
        <v>26.01084312363</v>
      </c>
      <c r="AU29" s="22">
        <f>квартал!Q29</f>
        <v>31.296912285729999</v>
      </c>
      <c r="AV29" s="22">
        <v>36.246858739230007</v>
      </c>
      <c r="AW29" s="22">
        <v>42.369274821699996</v>
      </c>
      <c r="AX29" s="41">
        <f>год!K33</f>
        <v>71.163752872800004</v>
      </c>
      <c r="AY29" s="22">
        <v>3.2158519250399999</v>
      </c>
      <c r="AZ29" s="22">
        <v>8.0327397361799999</v>
      </c>
      <c r="BA29" s="22">
        <f>квартал!S29</f>
        <v>12.8148628421</v>
      </c>
      <c r="BB29" s="22">
        <v>24.846340439950001</v>
      </c>
      <c r="BC29" s="22">
        <v>27.965459163919999</v>
      </c>
      <c r="BD29" s="22">
        <f>квартал!T29</f>
        <v>29.700952084380003</v>
      </c>
      <c r="BE29" s="22">
        <v>43.672552843689999</v>
      </c>
      <c r="BF29" s="22">
        <v>45.037134795360004</v>
      </c>
      <c r="BG29" s="22">
        <f>квартал!U29</f>
        <v>51.839517523110004</v>
      </c>
      <c r="BH29" s="42">
        <v>56.347057468480003</v>
      </c>
      <c r="BI29" s="42">
        <v>57.409109776839998</v>
      </c>
      <c r="BJ29" s="41">
        <v>72.960587053899999</v>
      </c>
      <c r="BK29" s="42">
        <v>0.18397500922999999</v>
      </c>
      <c r="BL29" s="42">
        <v>4.6373344003000003</v>
      </c>
      <c r="BM29" s="42">
        <v>6.0689793779899999</v>
      </c>
      <c r="BN29" s="42">
        <v>9.5212274177299996</v>
      </c>
      <c r="BO29" s="42">
        <v>10.801624499899999</v>
      </c>
      <c r="BP29" s="42">
        <v>17.10521328187</v>
      </c>
      <c r="BQ29" s="42">
        <v>20.088242228839999</v>
      </c>
      <c r="BR29" s="42">
        <v>24.762857426610001</v>
      </c>
      <c r="BS29" s="42">
        <v>29.560808172080002</v>
      </c>
      <c r="BT29" s="42">
        <v>35.680295618230005</v>
      </c>
      <c r="BU29" s="42">
        <v>44.250647095660007</v>
      </c>
      <c r="BV29" s="41">
        <v>59.552315475290001</v>
      </c>
      <c r="BW29" s="42">
        <v>3.1984659279800001</v>
      </c>
      <c r="BX29" s="42">
        <v>4.0157780446900002</v>
      </c>
      <c r="BY29" s="53">
        <v>6.6696244768100001</v>
      </c>
      <c r="BZ29" s="42">
        <v>15.347048113770001</v>
      </c>
      <c r="CA29" s="42">
        <v>21.90609617178</v>
      </c>
      <c r="CB29" s="53">
        <f>'[1]2'!$F$100/1000000000</f>
        <v>28.742600986299998</v>
      </c>
      <c r="CC29" s="53">
        <f>'[2]РзПз ян-июль 2017'!$D$101/1000</f>
        <v>41.83912415252</v>
      </c>
      <c r="CD29" s="53">
        <v>47.857334549000001</v>
      </c>
      <c r="CE29" s="53">
        <v>52.443890132650004</v>
      </c>
      <c r="CF29" s="53">
        <v>65.839231164400005</v>
      </c>
      <c r="CG29" s="53">
        <v>78.613084289850008</v>
      </c>
      <c r="CH29" s="41">
        <v>96.141523832600001</v>
      </c>
      <c r="CI29" s="53">
        <v>3.9950210444400001</v>
      </c>
      <c r="CJ29" s="53">
        <v>5.7545821822000001</v>
      </c>
      <c r="CK29" s="53">
        <v>7.6</v>
      </c>
      <c r="CL29" s="53">
        <v>14.1</v>
      </c>
      <c r="CM29" s="53">
        <v>20.156471731749999</v>
      </c>
      <c r="CN29" s="53">
        <v>24.575511600719999</v>
      </c>
      <c r="CO29" s="53">
        <v>34.465184113360003</v>
      </c>
      <c r="CP29" s="53">
        <v>36.951992658469997</v>
      </c>
      <c r="CQ29" s="53">
        <v>39.102686988750001</v>
      </c>
      <c r="CR29" s="53">
        <v>47.390044149730002</v>
      </c>
      <c r="CS29" s="53">
        <v>49.811273462629998</v>
      </c>
      <c r="CT29" s="41">
        <v>64.019611749860005</v>
      </c>
      <c r="CU29" s="53">
        <v>4.1953850730899998</v>
      </c>
      <c r="CV29" s="53">
        <v>5.6284255568699999</v>
      </c>
      <c r="CW29" s="53">
        <v>6.9435117716499999</v>
      </c>
      <c r="CX29" s="53">
        <v>14.43468746125</v>
      </c>
      <c r="CY29" s="53">
        <v>16.528550708739999</v>
      </c>
      <c r="CZ29" s="53">
        <v>19.477905230849998</v>
      </c>
      <c r="DA29" s="53">
        <v>27.043546106830004</v>
      </c>
      <c r="DB29" s="53">
        <v>31.768481862990001</v>
      </c>
      <c r="DC29" s="53">
        <v>38.234742738790004</v>
      </c>
      <c r="DD29" s="53">
        <v>54.798780989850002</v>
      </c>
      <c r="DE29" s="53">
        <v>62.654902194510001</v>
      </c>
      <c r="DF29" s="41">
        <v>81.41</v>
      </c>
      <c r="DG29" s="53">
        <v>5.03525455726</v>
      </c>
      <c r="DH29" s="53">
        <v>7.0159703628200001</v>
      </c>
      <c r="DI29" s="53">
        <v>9.4591358102199994</v>
      </c>
      <c r="DJ29" s="53">
        <v>16.44201865933</v>
      </c>
      <c r="DK29" s="53">
        <v>19.218786744820001</v>
      </c>
      <c r="DL29" s="53">
        <v>23.102824733799999</v>
      </c>
      <c r="DM29" s="53">
        <v>30.369916863180002</v>
      </c>
      <c r="DN29" s="53">
        <v>34.756323866279999</v>
      </c>
      <c r="DO29" s="53">
        <v>40.268091087190001</v>
      </c>
      <c r="DP29" s="53">
        <v>46.814181737480006</v>
      </c>
      <c r="DQ29" s="53">
        <v>53.624427238919999</v>
      </c>
      <c r="DR29" s="41">
        <v>75.283731990890004</v>
      </c>
      <c r="DS29" s="53">
        <v>5.5832246940500001</v>
      </c>
      <c r="DT29" s="53">
        <v>7.6102484306000004</v>
      </c>
      <c r="DU29" s="53">
        <v>9.3641420742499992</v>
      </c>
      <c r="DV29" s="53">
        <v>17.46155981898</v>
      </c>
      <c r="DW29" s="53">
        <v>20.1120783022</v>
      </c>
      <c r="DX29" s="53">
        <v>22.815486673470001</v>
      </c>
      <c r="DY29" s="53">
        <v>36.249314985660007</v>
      </c>
      <c r="DZ29" s="53">
        <v>40.73524852333</v>
      </c>
      <c r="EA29" s="53">
        <v>45.654840354569998</v>
      </c>
      <c r="EB29" s="53">
        <v>53.816792378910002</v>
      </c>
      <c r="EC29" s="53">
        <v>60.73775017418</v>
      </c>
      <c r="ED29" s="41">
        <v>70.946647166120002</v>
      </c>
      <c r="EE29" s="53">
        <v>3.7695380009799999</v>
      </c>
      <c r="EF29" s="53">
        <v>7.4932025926500003</v>
      </c>
    </row>
    <row r="30" spans="1:136">
      <c r="A30" s="9" t="s">
        <v>95</v>
      </c>
      <c r="B30" s="23" t="s">
        <v>21</v>
      </c>
      <c r="C30" s="22">
        <v>9.1431776086200003</v>
      </c>
      <c r="D30" s="22">
        <v>11.03232457371</v>
      </c>
      <c r="E30" s="22">
        <f>квартал!C30</f>
        <v>13.538837159010001</v>
      </c>
      <c r="F30" s="22">
        <v>19.306451222490001</v>
      </c>
      <c r="G30" s="22">
        <v>26.236752550360002</v>
      </c>
      <c r="H30" s="22">
        <f>квартал!D30</f>
        <v>30.755996681540001</v>
      </c>
      <c r="I30" s="22">
        <v>35.710087374449998</v>
      </c>
      <c r="J30" s="22">
        <v>37.979047682949997</v>
      </c>
      <c r="K30" s="22">
        <f>квартал!E30</f>
        <v>40.335254192290002</v>
      </c>
      <c r="L30" s="22">
        <v>50.386708273750003</v>
      </c>
      <c r="M30" s="22">
        <v>54.325766015489997</v>
      </c>
      <c r="N30" s="41">
        <f>год!H34</f>
        <v>61.124495657600001</v>
      </c>
      <c r="O30" s="22">
        <v>6.3765323970200001</v>
      </c>
      <c r="P30" s="22">
        <v>11.45286887346</v>
      </c>
      <c r="Q30" s="22">
        <f>квартал!G30</f>
        <v>15.66903398807</v>
      </c>
      <c r="R30" s="22">
        <v>27.685967251569998</v>
      </c>
      <c r="S30" s="22">
        <v>29.702084921610002</v>
      </c>
      <c r="T30" s="22">
        <f>квартал!H30</f>
        <v>37.603178478750003</v>
      </c>
      <c r="U30" s="22">
        <v>46.459411803809999</v>
      </c>
      <c r="V30" s="22">
        <v>47.425077337639998</v>
      </c>
      <c r="W30" s="22">
        <f>квартал!I30</f>
        <v>57.674625936080005</v>
      </c>
      <c r="X30" s="22">
        <v>63.440781322160007</v>
      </c>
      <c r="Y30" s="22">
        <v>65.049754900970001</v>
      </c>
      <c r="Z30" s="41">
        <f>год!I34</f>
        <v>77.536416666419996</v>
      </c>
      <c r="AA30" s="22">
        <v>14.11173486591</v>
      </c>
      <c r="AB30" s="22">
        <v>14.988535862899999</v>
      </c>
      <c r="AC30" s="22">
        <f>квартал!K30</f>
        <v>15.536997856680001</v>
      </c>
      <c r="AD30" s="22">
        <v>30.605937866240001</v>
      </c>
      <c r="AE30" s="22">
        <v>30.935194814040003</v>
      </c>
      <c r="AF30" s="22">
        <f>квартал!L30</f>
        <v>37.91160121571</v>
      </c>
      <c r="AG30" s="22">
        <v>48.994923098249998</v>
      </c>
      <c r="AH30" s="22">
        <v>50.749228989469998</v>
      </c>
      <c r="AI30" s="22">
        <f>квартал!M30</f>
        <v>51.94260452556</v>
      </c>
      <c r="AJ30" s="22">
        <v>66.843617929489994</v>
      </c>
      <c r="AK30" s="22">
        <v>67.817308643179999</v>
      </c>
      <c r="AL30" s="41">
        <f>год!J34</f>
        <v>77.316169327560004</v>
      </c>
      <c r="AM30" s="22">
        <v>3.90799638917</v>
      </c>
      <c r="AN30" s="22">
        <v>12.772225143510001</v>
      </c>
      <c r="AO30" s="22">
        <f>квартал!O30</f>
        <v>17.36332122292</v>
      </c>
      <c r="AP30" s="22">
        <v>30.349851993479998</v>
      </c>
      <c r="AQ30" s="22">
        <v>30.8215551025</v>
      </c>
      <c r="AR30" s="22">
        <f>квартал!P30</f>
        <v>38.560342530290001</v>
      </c>
      <c r="AS30" s="22">
        <v>46.472836392600001</v>
      </c>
      <c r="AT30" s="22">
        <v>46.97784260641</v>
      </c>
      <c r="AU30" s="22">
        <f>квартал!Q30</f>
        <v>53.575453245970003</v>
      </c>
      <c r="AV30" s="22">
        <v>64.327163181740005</v>
      </c>
      <c r="AW30" s="22">
        <v>65.141433876980003</v>
      </c>
      <c r="AX30" s="41">
        <f>год!K34</f>
        <v>74.832052758469999</v>
      </c>
      <c r="AY30" s="22">
        <v>6.3923511587600004</v>
      </c>
      <c r="AZ30" s="22">
        <v>14.707970904620002</v>
      </c>
      <c r="BA30" s="22">
        <f>квартал!S30</f>
        <v>15.45617330476</v>
      </c>
      <c r="BB30" s="22">
        <v>30.252067072860001</v>
      </c>
      <c r="BC30" s="22">
        <v>32.233121904089998</v>
      </c>
      <c r="BD30" s="22">
        <f>квартал!T30</f>
        <v>38.830323323069997</v>
      </c>
      <c r="BE30" s="22">
        <v>48.941078936559997</v>
      </c>
      <c r="BF30" s="22">
        <v>50.605120901870002</v>
      </c>
      <c r="BG30" s="22">
        <f>квартал!U30</f>
        <v>67.913710724599994</v>
      </c>
      <c r="BH30" s="42">
        <v>72.668224432749994</v>
      </c>
      <c r="BI30" s="42">
        <v>77.908245970829995</v>
      </c>
      <c r="BJ30" s="41">
        <v>82.110385566570002</v>
      </c>
      <c r="BK30" s="42">
        <v>3.034207685E-2</v>
      </c>
      <c r="BL30" s="42">
        <v>3.0505867180199999</v>
      </c>
      <c r="BM30" s="42">
        <v>12.96514993211</v>
      </c>
      <c r="BN30" s="42">
        <v>18.355825461029998</v>
      </c>
      <c r="BO30" s="42">
        <v>23.359266084560002</v>
      </c>
      <c r="BP30" s="42">
        <v>31.21158917096</v>
      </c>
      <c r="BQ30" s="42">
        <v>36.46555593619</v>
      </c>
      <c r="BR30" s="42">
        <v>42.319040936070003</v>
      </c>
      <c r="BS30" s="42">
        <v>50.207684742410002</v>
      </c>
      <c r="BT30" s="42">
        <v>56.324558200379997</v>
      </c>
      <c r="BU30" s="42">
        <v>64.492132313989998</v>
      </c>
      <c r="BV30" s="41">
        <v>76.607613495449996</v>
      </c>
      <c r="BW30" s="42">
        <v>9.3215191819999987E-2</v>
      </c>
      <c r="BX30" s="42">
        <v>2.27408280085</v>
      </c>
      <c r="BY30" s="53">
        <v>11.38938525557</v>
      </c>
      <c r="BZ30" s="42">
        <v>17.77974808922</v>
      </c>
      <c r="CA30" s="42">
        <v>24.343639937560003</v>
      </c>
      <c r="CB30" s="53">
        <f>'[1]2'!$F$106/1000000000</f>
        <v>31.65535806434</v>
      </c>
      <c r="CC30" s="53">
        <f>'[2]РзПз ян-июль 2017'!$D$107/1000</f>
        <v>39.04558717986</v>
      </c>
      <c r="CD30" s="53">
        <v>44.673648888640002</v>
      </c>
      <c r="CE30" s="53">
        <v>51.97604558514</v>
      </c>
      <c r="CF30" s="53">
        <v>62.147971862599995</v>
      </c>
      <c r="CG30" s="53">
        <v>70.12202037214999</v>
      </c>
      <c r="CH30" s="41">
        <v>83.210585502249998</v>
      </c>
      <c r="CI30" s="53">
        <v>0.18817996174999999</v>
      </c>
      <c r="CJ30" s="53">
        <v>3.3606144892100001</v>
      </c>
      <c r="CK30" s="53">
        <v>13.1</v>
      </c>
      <c r="CL30" s="53">
        <v>21.5</v>
      </c>
      <c r="CM30" s="53">
        <v>27.746586420610001</v>
      </c>
      <c r="CN30" s="53">
        <v>35.600008865310002</v>
      </c>
      <c r="CO30" s="53">
        <v>44.923437397900003</v>
      </c>
      <c r="CP30" s="53">
        <v>51.759474001569998</v>
      </c>
      <c r="CQ30" s="53">
        <v>58.92928354328</v>
      </c>
      <c r="CR30" s="53">
        <v>66.692133417400001</v>
      </c>
      <c r="CS30" s="53">
        <v>73.812581196179991</v>
      </c>
      <c r="CT30" s="41">
        <v>88.448655245259999</v>
      </c>
      <c r="CU30" s="53">
        <v>0.41585739855000003</v>
      </c>
      <c r="CV30" s="53">
        <v>5.1150546969899997</v>
      </c>
      <c r="CW30" s="53">
        <v>12.79479033316</v>
      </c>
      <c r="CX30" s="53">
        <v>20.057053648060002</v>
      </c>
      <c r="CY30" s="53">
        <v>25.741347609810003</v>
      </c>
      <c r="CZ30" s="53">
        <v>34.2428880573</v>
      </c>
      <c r="DA30" s="53">
        <v>45.329905371559995</v>
      </c>
      <c r="DB30" s="53">
        <v>53.542756701960002</v>
      </c>
      <c r="DC30" s="53">
        <v>63.127783636289998</v>
      </c>
      <c r="DD30" s="53">
        <v>69.970815194160011</v>
      </c>
      <c r="DE30" s="53">
        <v>80.667670254100003</v>
      </c>
      <c r="DF30" s="41">
        <v>103.49992944396001</v>
      </c>
      <c r="DG30" s="53">
        <v>0.52910092035</v>
      </c>
      <c r="DH30" s="53">
        <v>6.2939143192899998</v>
      </c>
      <c r="DI30" s="53">
        <v>17.7887338737</v>
      </c>
      <c r="DJ30" s="53">
        <v>25.667402675159998</v>
      </c>
      <c r="DK30" s="53">
        <v>32.052785697189996</v>
      </c>
      <c r="DL30" s="53">
        <v>41.635337766239999</v>
      </c>
      <c r="DM30" s="53">
        <v>48.974801906639996</v>
      </c>
      <c r="DN30" s="53">
        <v>56.477221380149999</v>
      </c>
      <c r="DO30" s="53">
        <v>66.862437553900008</v>
      </c>
      <c r="DP30" s="53">
        <v>77.077695666240004</v>
      </c>
      <c r="DQ30" s="53">
        <v>84.050866631700003</v>
      </c>
      <c r="DR30" s="41">
        <v>121.10050546367</v>
      </c>
      <c r="DS30" s="53">
        <v>0.12036349986</v>
      </c>
      <c r="DT30" s="53">
        <v>1.03503552366</v>
      </c>
      <c r="DU30" s="53">
        <v>5.4082444924300006</v>
      </c>
      <c r="DV30" s="53">
        <v>16.353133744530002</v>
      </c>
      <c r="DW30" s="53">
        <v>25.56100490367</v>
      </c>
      <c r="DX30" s="53">
        <v>41.992984574529999</v>
      </c>
      <c r="DY30" s="53">
        <v>52.021628348260002</v>
      </c>
      <c r="DZ30" s="53">
        <v>61.157810217489995</v>
      </c>
      <c r="EA30" s="53">
        <v>68.804260653940005</v>
      </c>
      <c r="EB30" s="53">
        <v>81.852334627960005</v>
      </c>
      <c r="EC30" s="53">
        <v>91.808205655009999</v>
      </c>
      <c r="ED30" s="41">
        <v>113.97653985185001</v>
      </c>
      <c r="EE30" s="53">
        <v>0.14931303652</v>
      </c>
      <c r="EF30" s="53">
        <v>5.5332473800500006</v>
      </c>
    </row>
    <row r="31" spans="1:136" s="43" customFormat="1">
      <c r="A31" s="9" t="s">
        <v>96</v>
      </c>
      <c r="B31" s="23" t="s">
        <v>22</v>
      </c>
      <c r="C31" s="22">
        <v>25.460674363060001</v>
      </c>
      <c r="D31" s="22">
        <v>49.882478279779995</v>
      </c>
      <c r="E31" s="22">
        <f>квартал!C31</f>
        <v>82.924559794779995</v>
      </c>
      <c r="F31" s="22">
        <v>91.756221331470002</v>
      </c>
      <c r="G31" s="22">
        <v>98.797566970470001</v>
      </c>
      <c r="H31" s="22">
        <f>квартал!D31</f>
        <v>108.37162969962</v>
      </c>
      <c r="I31" s="22">
        <v>134.89599672417</v>
      </c>
      <c r="J31" s="22">
        <v>164.19102153599999</v>
      </c>
      <c r="K31" s="22">
        <f>квартал!E31</f>
        <v>215.21797458992998</v>
      </c>
      <c r="L31" s="22">
        <v>225.96314300770999</v>
      </c>
      <c r="M31" s="22">
        <v>237.39692399220002</v>
      </c>
      <c r="N31" s="41">
        <f>год!H35</f>
        <v>262.74421638829</v>
      </c>
      <c r="O31" s="22">
        <v>31.209004241790002</v>
      </c>
      <c r="P31" s="22">
        <v>62.590336263980006</v>
      </c>
      <c r="Q31" s="22">
        <f>квартал!G31</f>
        <v>111.45314837814</v>
      </c>
      <c r="R31" s="22">
        <v>119.09118027085</v>
      </c>
      <c r="S31" s="22">
        <v>128.57762107792999</v>
      </c>
      <c r="T31" s="22">
        <f>квартал!H31</f>
        <v>155.50302417122001</v>
      </c>
      <c r="U31" s="22">
        <v>184.61326077791</v>
      </c>
      <c r="V31" s="22">
        <v>221.64206053523998</v>
      </c>
      <c r="W31" s="22">
        <f>квартал!I31</f>
        <v>274.31704496289001</v>
      </c>
      <c r="X31" s="22">
        <v>293.49618933984004</v>
      </c>
      <c r="Y31" s="22">
        <v>299.07851339105997</v>
      </c>
      <c r="Z31" s="41">
        <f>год!I35</f>
        <v>320.00060682284999</v>
      </c>
      <c r="AA31" s="22">
        <v>28.651947098450002</v>
      </c>
      <c r="AB31" s="22">
        <v>66.826966289840001</v>
      </c>
      <c r="AC31" s="22">
        <f>квартал!K31</f>
        <v>120.45456439664</v>
      </c>
      <c r="AD31" s="22">
        <v>140.57422052554998</v>
      </c>
      <c r="AE31" s="22">
        <v>142.83721415048998</v>
      </c>
      <c r="AF31" s="22">
        <f>квартал!L31</f>
        <v>175.87100581773001</v>
      </c>
      <c r="AG31" s="22">
        <v>201.28580538982999</v>
      </c>
      <c r="AH31" s="22">
        <v>246.82923676707</v>
      </c>
      <c r="AI31" s="22">
        <f>квартал!M31</f>
        <v>300.26534801527004</v>
      </c>
      <c r="AJ31" s="22">
        <v>321.51975069056999</v>
      </c>
      <c r="AK31" s="22">
        <v>328.76569468514003</v>
      </c>
      <c r="AL31" s="41">
        <f>год!J35</f>
        <v>360.30101641619001</v>
      </c>
      <c r="AM31" s="22">
        <v>23.495906451990002</v>
      </c>
      <c r="AN31" s="22">
        <v>76.702691334500003</v>
      </c>
      <c r="AO31" s="22">
        <f>квартал!O31</f>
        <v>132.87895423325</v>
      </c>
      <c r="AP31" s="22">
        <v>155.53894102019001</v>
      </c>
      <c r="AQ31" s="22">
        <v>165.05047068267999</v>
      </c>
      <c r="AR31" s="22">
        <f>квартал!P31</f>
        <v>200.79731718797001</v>
      </c>
      <c r="AS31" s="22">
        <v>225.92666433323001</v>
      </c>
      <c r="AT31" s="22">
        <v>283.36260515483002</v>
      </c>
      <c r="AU31" s="22">
        <f>квартал!Q31</f>
        <v>341.91066121083003</v>
      </c>
      <c r="AV31" s="22">
        <v>368.68784228219999</v>
      </c>
      <c r="AW31" s="22">
        <v>378.25613903523998</v>
      </c>
      <c r="AX31" s="41">
        <f>год!K35</f>
        <v>415.61149612408002</v>
      </c>
      <c r="AY31" s="22">
        <v>31.439608213490001</v>
      </c>
      <c r="AZ31" s="22">
        <v>89.443374639649988</v>
      </c>
      <c r="BA31" s="22">
        <f>квартал!S31</f>
        <v>162.31037419957002</v>
      </c>
      <c r="BB31" s="22">
        <v>195.48568810542002</v>
      </c>
      <c r="BC31" s="22">
        <v>210.53304166613</v>
      </c>
      <c r="BD31" s="22">
        <f>квартал!T31</f>
        <v>263.34579719444002</v>
      </c>
      <c r="BE31" s="22">
        <v>289.94018154415005</v>
      </c>
      <c r="BF31" s="22">
        <v>370.57303207037</v>
      </c>
      <c r="BG31" s="22">
        <f>квартал!U31</f>
        <v>389.62239957637001</v>
      </c>
      <c r="BH31" s="42">
        <v>431.84251791644999</v>
      </c>
      <c r="BI31" s="42">
        <v>459.62223002940004</v>
      </c>
      <c r="BJ31" s="41">
        <v>518.70606679234004</v>
      </c>
      <c r="BK31" s="42">
        <v>26.774389092500002</v>
      </c>
      <c r="BL31" s="42">
        <v>120.15221177637</v>
      </c>
      <c r="BM31" s="42">
        <v>195.08993944789</v>
      </c>
      <c r="BN31" s="42">
        <v>237.23408562475001</v>
      </c>
      <c r="BO31" s="42">
        <v>267.52120494863999</v>
      </c>
      <c r="BP31" s="42">
        <v>313.98882004403998</v>
      </c>
      <c r="BQ31" s="42">
        <v>334.05705196005999</v>
      </c>
      <c r="BR31" s="42">
        <v>451.36133675692997</v>
      </c>
      <c r="BS31" s="42">
        <v>497.83519760198999</v>
      </c>
      <c r="BT31" s="42">
        <v>543.97484941912001</v>
      </c>
      <c r="BU31" s="42">
        <v>575.29408415494993</v>
      </c>
      <c r="BV31" s="41">
        <v>621.26417486137996</v>
      </c>
      <c r="BW31" s="42">
        <v>51.14686357187</v>
      </c>
      <c r="BX31" s="42">
        <v>131.65924503264</v>
      </c>
      <c r="BY31" s="53">
        <v>192.57619650422998</v>
      </c>
      <c r="BZ31" s="42">
        <v>242.55310000182001</v>
      </c>
      <c r="CA31" s="42">
        <v>279.00990391498999</v>
      </c>
      <c r="CB31" s="53">
        <f>'[1]2'!$F$111/1000000000</f>
        <v>327.65680049652002</v>
      </c>
      <c r="CC31" s="53">
        <f>'[2]РзПз ян-июль 2017'!$D$111/1000</f>
        <v>345.62880668051997</v>
      </c>
      <c r="CD31" s="53">
        <v>456.15489076704</v>
      </c>
      <c r="CE31" s="53">
        <v>542.12067972828004</v>
      </c>
      <c r="CF31" s="53">
        <v>575.54031602368002</v>
      </c>
      <c r="CG31" s="53">
        <v>615.76733197158001</v>
      </c>
      <c r="CH31" s="41">
        <v>709.15741427912997</v>
      </c>
      <c r="CI31" s="53">
        <v>64.235582825729992</v>
      </c>
      <c r="CJ31" s="53">
        <v>133.60470000000001</v>
      </c>
      <c r="CK31" s="53">
        <v>205.2</v>
      </c>
      <c r="CL31" s="53">
        <v>276.7</v>
      </c>
      <c r="CM31" s="53">
        <v>317.83485209498002</v>
      </c>
      <c r="CN31" s="53">
        <v>383.48813464299002</v>
      </c>
      <c r="CO31" s="53">
        <v>489.3559954730701</v>
      </c>
      <c r="CP31" s="53">
        <v>567.78603461118996</v>
      </c>
      <c r="CQ31" s="53">
        <v>621.26215158168998</v>
      </c>
      <c r="CR31" s="53">
        <v>692.47286286161</v>
      </c>
      <c r="CS31" s="53">
        <v>734.84087693661002</v>
      </c>
      <c r="CT31" s="41">
        <v>805.97463617443998</v>
      </c>
      <c r="CU31" s="53">
        <v>47.47633365846</v>
      </c>
      <c r="CV31" s="53">
        <v>111.44010353873</v>
      </c>
      <c r="CW31" s="53">
        <v>158.7549545963</v>
      </c>
      <c r="CX31" s="53">
        <v>228.39161182698999</v>
      </c>
      <c r="CY31" s="53">
        <v>290.79322911119999</v>
      </c>
      <c r="CZ31" s="53">
        <v>356.45384120473</v>
      </c>
      <c r="DA31" s="53">
        <v>412.73205806967997</v>
      </c>
      <c r="DB31" s="53">
        <v>471.37301945209003</v>
      </c>
      <c r="DC31" s="53">
        <v>532.23132738832999</v>
      </c>
      <c r="DD31" s="53">
        <v>612.84252116132996</v>
      </c>
      <c r="DE31" s="53">
        <v>657.28011172405002</v>
      </c>
      <c r="DF31" s="41">
        <v>730.76880966413</v>
      </c>
      <c r="DG31" s="53">
        <v>58.122106364319997</v>
      </c>
      <c r="DH31" s="53">
        <v>93.376065598850005</v>
      </c>
      <c r="DI31" s="53">
        <v>171.43248317261998</v>
      </c>
      <c r="DJ31" s="53">
        <v>254.53480268519002</v>
      </c>
      <c r="DK31" s="53">
        <v>301.56146138007</v>
      </c>
      <c r="DL31" s="53">
        <v>349.74145400369002</v>
      </c>
      <c r="DM31" s="53">
        <v>399.09945527691997</v>
      </c>
      <c r="DN31" s="53">
        <v>456.41301797657002</v>
      </c>
      <c r="DO31" s="53">
        <v>532.59866129634997</v>
      </c>
      <c r="DP31" s="53">
        <v>643.58713118901005</v>
      </c>
      <c r="DQ31" s="53">
        <v>691.93115061164997</v>
      </c>
      <c r="DR31" s="41">
        <v>784.17269056379007</v>
      </c>
      <c r="DS31" s="53">
        <v>77.147078767509996</v>
      </c>
      <c r="DT31" s="53">
        <v>140.03214365170999</v>
      </c>
      <c r="DU31" s="53">
        <v>238.53359522476998</v>
      </c>
      <c r="DV31" s="53">
        <v>351.93215011203</v>
      </c>
      <c r="DW31" s="53">
        <v>410.6321271127</v>
      </c>
      <c r="DX31" s="53">
        <v>506.06020808950001</v>
      </c>
      <c r="DY31" s="53">
        <v>587.17682443492004</v>
      </c>
      <c r="DZ31" s="53">
        <v>675.25687974440007</v>
      </c>
      <c r="EA31" s="53">
        <v>780.54041435655006</v>
      </c>
      <c r="EB31" s="53">
        <v>901.82851861791005</v>
      </c>
      <c r="EC31" s="53">
        <v>975.93570075488003</v>
      </c>
      <c r="ED31" s="41">
        <v>1084.2362693561599</v>
      </c>
      <c r="EE31" s="53">
        <v>88.88317193396</v>
      </c>
      <c r="EF31" s="53">
        <v>172.36158884802998</v>
      </c>
    </row>
    <row r="32" spans="1:136" ht="30">
      <c r="A32" s="9" t="s">
        <v>97</v>
      </c>
      <c r="B32" s="23" t="s">
        <v>23</v>
      </c>
      <c r="C32" s="22">
        <v>41.437188999999996</v>
      </c>
      <c r="D32" s="22">
        <v>87.876038616000002</v>
      </c>
      <c r="E32" s="22">
        <f>квартал!C32</f>
        <v>135.71292639699999</v>
      </c>
      <c r="F32" s="22">
        <v>246.19501812999999</v>
      </c>
      <c r="G32" s="22">
        <v>284.81197841900001</v>
      </c>
      <c r="H32" s="22">
        <f>квартал!D32</f>
        <v>330.04503137400002</v>
      </c>
      <c r="I32" s="22">
        <v>345.57334939399999</v>
      </c>
      <c r="J32" s="22">
        <v>411.03877568500002</v>
      </c>
      <c r="K32" s="22">
        <f>квартал!E32</f>
        <v>481.58412625099999</v>
      </c>
      <c r="L32" s="22">
        <v>494.08237606300003</v>
      </c>
      <c r="M32" s="22">
        <v>591.85425642600001</v>
      </c>
      <c r="N32" s="41">
        <f>год!H37</f>
        <v>651.25645605800003</v>
      </c>
      <c r="O32" s="22">
        <v>71.078858999999994</v>
      </c>
      <c r="P32" s="22">
        <v>109.62667104000001</v>
      </c>
      <c r="Q32" s="22">
        <f>квартал!G32</f>
        <v>168.819050635</v>
      </c>
      <c r="R32" s="22">
        <v>216.35277890750001</v>
      </c>
      <c r="S32" s="22">
        <v>251.4333832975</v>
      </c>
      <c r="T32" s="22">
        <f>квартал!H32</f>
        <v>302.60260593750002</v>
      </c>
      <c r="U32" s="22">
        <v>350.89849946439</v>
      </c>
      <c r="V32" s="22">
        <v>388.41433887439001</v>
      </c>
      <c r="W32" s="22">
        <f>квартал!I32</f>
        <v>432.02647616819002</v>
      </c>
      <c r="X32" s="22">
        <v>474.25383265409005</v>
      </c>
      <c r="Y32" s="22">
        <v>509.41080513728997</v>
      </c>
      <c r="Z32" s="41">
        <f>год!I37</f>
        <v>599.43713614447995</v>
      </c>
      <c r="AA32" s="22">
        <v>74.599093499999995</v>
      </c>
      <c r="AB32" s="22">
        <v>119.849183</v>
      </c>
      <c r="AC32" s="22">
        <f>квартал!K32</f>
        <v>168.13949718500001</v>
      </c>
      <c r="AD32" s="22">
        <v>213.27142307</v>
      </c>
      <c r="AE32" s="22">
        <v>260.81415624200002</v>
      </c>
      <c r="AF32" s="22">
        <f>квартал!L32</f>
        <v>304.260888792</v>
      </c>
      <c r="AG32" s="22">
        <v>358.05713932579999</v>
      </c>
      <c r="AH32" s="22">
        <v>402.94360854579998</v>
      </c>
      <c r="AI32" s="22">
        <f>квартал!M32</f>
        <v>468.38977902109997</v>
      </c>
      <c r="AJ32" s="22">
        <v>522.13483736986996</v>
      </c>
      <c r="AK32" s="22">
        <v>575.05853382287</v>
      </c>
      <c r="AL32" s="41">
        <f>год!J37</f>
        <v>668.09596538142</v>
      </c>
      <c r="AM32" s="22">
        <v>80.257123800000002</v>
      </c>
      <c r="AN32" s="22">
        <v>132.84864203000001</v>
      </c>
      <c r="AO32" s="22">
        <f>квартал!O32</f>
        <v>186.59017671000001</v>
      </c>
      <c r="AP32" s="22">
        <v>276.84657489575</v>
      </c>
      <c r="AQ32" s="22">
        <v>335.03395129525001</v>
      </c>
      <c r="AR32" s="22">
        <f>квартал!P32</f>
        <v>400.39017845124999</v>
      </c>
      <c r="AS32" s="22">
        <v>453.6864006797</v>
      </c>
      <c r="AT32" s="22">
        <v>519.58751049440002</v>
      </c>
      <c r="AU32" s="22">
        <f>квартал!Q32</f>
        <v>593.54039519715002</v>
      </c>
      <c r="AV32" s="22">
        <v>658.44252247701002</v>
      </c>
      <c r="AW32" s="22">
        <v>718.45703639816008</v>
      </c>
      <c r="AX32" s="41">
        <f>год!K37</f>
        <v>816.08990035196996</v>
      </c>
      <c r="AY32" s="22">
        <v>93.917845002999996</v>
      </c>
      <c r="AZ32" s="22">
        <v>138.89974485460002</v>
      </c>
      <c r="BA32" s="22">
        <f>квартал!S32</f>
        <v>185.73784706020001</v>
      </c>
      <c r="BB32" s="22">
        <v>237.0344614174</v>
      </c>
      <c r="BC32" s="22">
        <v>283.48532814459998</v>
      </c>
      <c r="BD32" s="22">
        <f>квартал!T32</f>
        <v>335.10204562490998</v>
      </c>
      <c r="BE32" s="22">
        <v>394.37912611381</v>
      </c>
      <c r="BF32" s="22">
        <v>442.98074904721</v>
      </c>
      <c r="BG32" s="22">
        <f>квартал!U32</f>
        <v>488.08943301827003</v>
      </c>
      <c r="BH32" s="42">
        <v>532.88380117368001</v>
      </c>
      <c r="BI32" s="42">
        <v>579.84450076360997</v>
      </c>
      <c r="BJ32" s="41">
        <v>682.03312896086004</v>
      </c>
      <c r="BK32" s="42">
        <v>92.272770899999998</v>
      </c>
      <c r="BL32" s="42">
        <v>137.58126254999999</v>
      </c>
      <c r="BM32" s="42">
        <v>183.04597999051998</v>
      </c>
      <c r="BN32" s="42">
        <v>229.17524230369</v>
      </c>
      <c r="BO32" s="42">
        <v>274.66379410080998</v>
      </c>
      <c r="BP32" s="42">
        <v>324.77716570410996</v>
      </c>
      <c r="BQ32" s="42">
        <v>371.03469363452001</v>
      </c>
      <c r="BR32" s="42">
        <v>423.22634181074</v>
      </c>
      <c r="BS32" s="42">
        <v>480.72056442009995</v>
      </c>
      <c r="BT32" s="42">
        <v>533.83889579045001</v>
      </c>
      <c r="BU32" s="42">
        <v>581.8508079321</v>
      </c>
      <c r="BV32" s="41">
        <v>672.03794183274999</v>
      </c>
      <c r="BW32" s="42">
        <v>61.020569199999997</v>
      </c>
      <c r="BX32" s="42">
        <v>121.500774935</v>
      </c>
      <c r="BY32" s="53">
        <v>192.08950883825</v>
      </c>
      <c r="BZ32" s="42">
        <v>250.59861523485998</v>
      </c>
      <c r="CA32" s="42">
        <v>311.07514825409004</v>
      </c>
      <c r="CB32" s="53">
        <f>'[1]2'!$F$114/1000000000</f>
        <v>374.25759321542</v>
      </c>
      <c r="CC32" s="53">
        <f>'[2]РзПз ян-июль 2017'!$D$114/1000</f>
        <v>435.10733439256001</v>
      </c>
      <c r="CD32" s="53">
        <v>494.50526203861</v>
      </c>
      <c r="CE32" s="53">
        <v>563.00033885414007</v>
      </c>
      <c r="CF32" s="53">
        <v>621.82258127853004</v>
      </c>
      <c r="CG32" s="53">
        <v>686.78416875232995</v>
      </c>
      <c r="CH32" s="41">
        <v>790.69196337849996</v>
      </c>
      <c r="CI32" s="53">
        <v>66.784368900000004</v>
      </c>
      <c r="CJ32" s="53">
        <v>133.7035890578</v>
      </c>
      <c r="CK32" s="53">
        <v>202.4</v>
      </c>
      <c r="CL32" s="53">
        <v>290</v>
      </c>
      <c r="CM32" s="53">
        <v>364.46471578146992</v>
      </c>
      <c r="CN32" s="53">
        <v>444.01372206689007</v>
      </c>
      <c r="CO32" s="53">
        <v>518.58659519827995</v>
      </c>
      <c r="CP32" s="53">
        <v>597.71120681064997</v>
      </c>
      <c r="CQ32" s="53">
        <v>689.82853712674</v>
      </c>
      <c r="CR32" s="53">
        <v>772.23046463531011</v>
      </c>
      <c r="CS32" s="53">
        <v>848.58677231562001</v>
      </c>
      <c r="CT32" s="41">
        <v>1095.4213218145201</v>
      </c>
      <c r="CU32" s="53">
        <f>[4]стр.88_90!F115/1000000000</f>
        <v>69.12839943341001</v>
      </c>
      <c r="CV32" s="53">
        <v>137.49876602952</v>
      </c>
      <c r="CW32" s="53">
        <v>212.18067199055</v>
      </c>
      <c r="CX32" s="53">
        <v>343.14635380912</v>
      </c>
      <c r="CY32" s="53">
        <v>360.70861551210999</v>
      </c>
      <c r="CZ32" s="53">
        <v>433.96587374502002</v>
      </c>
      <c r="DA32" s="53">
        <v>513.78250813777004</v>
      </c>
      <c r="DB32" s="53">
        <v>590.83294229214005</v>
      </c>
      <c r="DC32" s="53">
        <v>671.47396797189003</v>
      </c>
      <c r="DD32" s="53">
        <v>754.27285179057992</v>
      </c>
      <c r="DE32" s="53">
        <v>835.10813684550999</v>
      </c>
      <c r="DF32" s="41">
        <v>1003.13961710458</v>
      </c>
      <c r="DG32" s="53">
        <v>73.690462745070008</v>
      </c>
      <c r="DH32" s="53">
        <v>147.88999999999999</v>
      </c>
      <c r="DI32" s="53">
        <v>268.97904319842002</v>
      </c>
      <c r="DJ32" s="53">
        <v>444.9035013733</v>
      </c>
      <c r="DK32" s="53">
        <v>625.97763014019995</v>
      </c>
      <c r="DL32" s="53">
        <v>710.4548606220601</v>
      </c>
      <c r="DM32" s="53">
        <v>841.64786017659992</v>
      </c>
      <c r="DN32" s="53">
        <v>919.91082238041008</v>
      </c>
      <c r="DO32" s="53">
        <v>1003.6931923884599</v>
      </c>
      <c r="DP32" s="53">
        <v>1097.1290091625699</v>
      </c>
      <c r="DQ32" s="53">
        <v>1272.30335256069</v>
      </c>
      <c r="DR32" s="41">
        <v>1395.8770195688201</v>
      </c>
      <c r="DS32" s="53">
        <v>71.195679378460014</v>
      </c>
      <c r="DT32" s="53">
        <v>144.25034606739999</v>
      </c>
      <c r="DU32" s="53">
        <v>222.05263313482001</v>
      </c>
      <c r="DV32" s="53">
        <v>360.36274788809999</v>
      </c>
      <c r="DW32" s="53">
        <v>374.90122170352004</v>
      </c>
      <c r="DX32" s="53">
        <v>490.88775925022998</v>
      </c>
      <c r="DY32" s="53">
        <v>619.05461135690007</v>
      </c>
      <c r="DZ32" s="53">
        <v>700.29137100722994</v>
      </c>
      <c r="EA32" s="53">
        <v>779.47484327754</v>
      </c>
      <c r="EB32" s="53">
        <v>859.45300894391005</v>
      </c>
      <c r="EC32" s="53">
        <v>948.78511477774998</v>
      </c>
      <c r="ED32" s="41">
        <v>1107.7074855762</v>
      </c>
      <c r="EE32" s="53">
        <v>74.943074534939996</v>
      </c>
      <c r="EF32" s="53">
        <v>155.99206898380999</v>
      </c>
    </row>
    <row r="33" spans="1:136" s="43" customFormat="1">
      <c r="A33" s="44"/>
      <c r="B33" s="14" t="s">
        <v>71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3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3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3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38"/>
      <c r="AY33" s="18"/>
      <c r="AZ33" s="18"/>
      <c r="BA33" s="18"/>
      <c r="BB33" s="18"/>
      <c r="BC33" s="18"/>
      <c r="BD33" s="18"/>
      <c r="BE33" s="18"/>
      <c r="BF33" s="18"/>
      <c r="BG33" s="18"/>
      <c r="BH33" s="45"/>
      <c r="BI33" s="45"/>
      <c r="BJ33" s="38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38"/>
      <c r="BW33" s="45"/>
      <c r="BX33" s="45"/>
      <c r="BY33" s="45"/>
      <c r="BZ33" s="45"/>
      <c r="CA33" s="45"/>
      <c r="CB33" s="57"/>
      <c r="CC33" s="53"/>
      <c r="CD33" s="53"/>
      <c r="CE33" s="53"/>
      <c r="CF33" s="53"/>
      <c r="CG33" s="53"/>
      <c r="CH33" s="38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38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38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38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38"/>
      <c r="EE33" s="53"/>
      <c r="EF33" s="53"/>
    </row>
    <row r="34" spans="1:136" s="46" customFormat="1">
      <c r="A34" s="8">
        <v>3</v>
      </c>
      <c r="B34" s="15" t="s">
        <v>25</v>
      </c>
      <c r="C34" s="16">
        <f>C4-C18</f>
        <v>147.4854442745401</v>
      </c>
      <c r="D34" s="16">
        <f t="shared" ref="D34:BM34" si="36">D4-D18</f>
        <v>78.48345434319981</v>
      </c>
      <c r="E34" s="16">
        <f t="shared" si="36"/>
        <v>178.03904985500958</v>
      </c>
      <c r="F34" s="16">
        <f t="shared" si="36"/>
        <v>163.08620697006018</v>
      </c>
      <c r="G34" s="16">
        <f t="shared" si="36"/>
        <v>385.26475008449006</v>
      </c>
      <c r="H34" s="16">
        <f t="shared" si="36"/>
        <v>703.50298644396025</v>
      </c>
      <c r="I34" s="16">
        <f t="shared" si="36"/>
        <v>756.25745048471981</v>
      </c>
      <c r="J34" s="16">
        <f t="shared" si="36"/>
        <v>788.66972813657958</v>
      </c>
      <c r="K34" s="16">
        <f t="shared" si="36"/>
        <v>1130.8994506656391</v>
      </c>
      <c r="L34" s="16">
        <f t="shared" si="36"/>
        <v>1422.7614808229</v>
      </c>
      <c r="M34" s="16">
        <f t="shared" si="36"/>
        <v>1369.4344741416207</v>
      </c>
      <c r="N34" s="35">
        <f t="shared" si="36"/>
        <v>442.03520432039841</v>
      </c>
      <c r="O34" s="16">
        <f t="shared" si="36"/>
        <v>27.176016867190128</v>
      </c>
      <c r="P34" s="16">
        <f t="shared" si="36"/>
        <v>-199.67782092573998</v>
      </c>
      <c r="Q34" s="16">
        <f t="shared" si="36"/>
        <v>-70.169061515809972</v>
      </c>
      <c r="R34" s="16">
        <f t="shared" si="36"/>
        <v>-51.364531602419902</v>
      </c>
      <c r="S34" s="16">
        <f t="shared" si="36"/>
        <v>132.13599150190021</v>
      </c>
      <c r="T34" s="16">
        <f t="shared" si="36"/>
        <v>270.71950390426991</v>
      </c>
      <c r="U34" s="16">
        <f t="shared" si="36"/>
        <v>285.11074959945017</v>
      </c>
      <c r="V34" s="16">
        <f t="shared" si="36"/>
        <v>532.34021024572121</v>
      </c>
      <c r="W34" s="16">
        <f t="shared" si="36"/>
        <v>671.15913641617044</v>
      </c>
      <c r="X34" s="16">
        <f t="shared" si="36"/>
        <v>723.86115080453965</v>
      </c>
      <c r="Y34" s="16">
        <f t="shared" si="36"/>
        <v>793.70221454999955</v>
      </c>
      <c r="Z34" s="35">
        <f t="shared" si="36"/>
        <v>-39.446125548400232</v>
      </c>
      <c r="AA34" s="16">
        <f t="shared" si="36"/>
        <v>-15.616299867700036</v>
      </c>
      <c r="AB34" s="16">
        <f t="shared" si="36"/>
        <v>-169.01365090525019</v>
      </c>
      <c r="AC34" s="16">
        <f t="shared" si="36"/>
        <v>-62.215491400850169</v>
      </c>
      <c r="AD34" s="16">
        <f t="shared" si="36"/>
        <v>-6.4114605293407294</v>
      </c>
      <c r="AE34" s="16">
        <f t="shared" si="36"/>
        <v>191.31260781502988</v>
      </c>
      <c r="AF34" s="16">
        <f t="shared" si="36"/>
        <v>367.86905946894967</v>
      </c>
      <c r="AG34" s="16">
        <f t="shared" si="36"/>
        <v>287.22441079389955</v>
      </c>
      <c r="AH34" s="16">
        <f t="shared" si="36"/>
        <v>440.2210955240198</v>
      </c>
      <c r="AI34" s="16">
        <f t="shared" si="36"/>
        <v>652.89095036091021</v>
      </c>
      <c r="AJ34" s="16">
        <f t="shared" si="36"/>
        <v>659.158904239599</v>
      </c>
      <c r="AK34" s="16">
        <f t="shared" si="36"/>
        <v>642.02519344400025</v>
      </c>
      <c r="AL34" s="35">
        <f t="shared" si="36"/>
        <v>-322.9821553976999</v>
      </c>
      <c r="AM34" s="16">
        <f t="shared" si="36"/>
        <v>565.5322443621701</v>
      </c>
      <c r="AN34" s="16">
        <f t="shared" si="36"/>
        <v>107.00778501190052</v>
      </c>
      <c r="AO34" s="16">
        <f t="shared" si="36"/>
        <v>175.72940015355971</v>
      </c>
      <c r="AP34" s="16">
        <f t="shared" si="36"/>
        <v>128.05996516474988</v>
      </c>
      <c r="AQ34" s="16">
        <f t="shared" si="36"/>
        <v>476.18885555015004</v>
      </c>
      <c r="AR34" s="16">
        <f t="shared" si="36"/>
        <v>718.79629840307098</v>
      </c>
      <c r="AS34" s="16">
        <f t="shared" si="36"/>
        <v>739.13871248569922</v>
      </c>
      <c r="AT34" s="16">
        <f t="shared" si="36"/>
        <v>972.26479668039974</v>
      </c>
      <c r="AU34" s="16">
        <f t="shared" si="36"/>
        <v>1169.29085306657</v>
      </c>
      <c r="AV34" s="16">
        <f t="shared" si="36"/>
        <v>1177.6781582612002</v>
      </c>
      <c r="AW34" s="16">
        <f t="shared" si="36"/>
        <v>1312.1867267436992</v>
      </c>
      <c r="AX34" s="35">
        <f t="shared" si="36"/>
        <v>-334.69541530409879</v>
      </c>
      <c r="AY34" s="16">
        <f t="shared" si="36"/>
        <v>-215.85480821560009</v>
      </c>
      <c r="AZ34" s="16">
        <f t="shared" si="36"/>
        <v>-679.75807125943038</v>
      </c>
      <c r="BA34" s="16">
        <f t="shared" si="36"/>
        <v>-691.94106316552961</v>
      </c>
      <c r="BB34" s="16">
        <f t="shared" si="36"/>
        <v>-906.67273135094001</v>
      </c>
      <c r="BC34" s="16">
        <f t="shared" si="36"/>
        <v>-943.6905440736291</v>
      </c>
      <c r="BD34" s="16">
        <f t="shared" si="36"/>
        <v>-797.65631995653985</v>
      </c>
      <c r="BE34" s="16">
        <f t="shared" si="36"/>
        <v>-1042.6240949101384</v>
      </c>
      <c r="BF34" s="16">
        <f t="shared" si="36"/>
        <v>-907.07341450503191</v>
      </c>
      <c r="BG34" s="16">
        <f>квартал!U34</f>
        <v>-648.90836143409979</v>
      </c>
      <c r="BH34" s="36">
        <f t="shared" si="36"/>
        <v>-646.36124890979954</v>
      </c>
      <c r="BI34" s="36">
        <f t="shared" si="36"/>
        <v>-844.84263779019966</v>
      </c>
      <c r="BJ34" s="35">
        <f t="shared" si="36"/>
        <v>-1961.0096305028019</v>
      </c>
      <c r="BK34" s="36">
        <f t="shared" si="36"/>
        <v>400.43578670580996</v>
      </c>
      <c r="BL34" s="36">
        <f t="shared" si="36"/>
        <v>-98.768733960789859</v>
      </c>
      <c r="BM34" s="36">
        <f t="shared" si="36"/>
        <v>-638.65989205200958</v>
      </c>
      <c r="BN34" s="36">
        <f t="shared" ref="BN34:BU34" si="37">BN4-BN18</f>
        <v>-1135.7338892206899</v>
      </c>
      <c r="BO34" s="36">
        <f t="shared" si="37"/>
        <v>-1393.5714857507492</v>
      </c>
      <c r="BP34" s="36">
        <f t="shared" si="37"/>
        <v>-1429.1999464897899</v>
      </c>
      <c r="BQ34" s="36">
        <f t="shared" si="37"/>
        <v>-1441.9511608207795</v>
      </c>
      <c r="BR34" s="36">
        <f t="shared" si="37"/>
        <v>-1444.5589594656512</v>
      </c>
      <c r="BS34" s="36">
        <f t="shared" si="37"/>
        <v>-1509.470025693081</v>
      </c>
      <c r="BT34" s="36">
        <f t="shared" si="37"/>
        <v>-1514.971407039402</v>
      </c>
      <c r="BU34" s="36">
        <f t="shared" si="37"/>
        <v>-1733.575078686099</v>
      </c>
      <c r="BV34" s="35">
        <f t="shared" ref="BV34:CC34" si="38">BV4-BV18</f>
        <v>-2956.4061486694991</v>
      </c>
      <c r="BW34" s="36">
        <f t="shared" si="38"/>
        <v>35.515738812320251</v>
      </c>
      <c r="BX34" s="36">
        <f t="shared" si="38"/>
        <v>-80.956735718169966</v>
      </c>
      <c r="BY34" s="36">
        <f>BY4-BY18</f>
        <v>-273.40465161993006</v>
      </c>
      <c r="BZ34" s="36">
        <f>BZ4-BZ18</f>
        <v>-514.22534864494992</v>
      </c>
      <c r="CA34" s="36">
        <f>CA4-CA18</f>
        <v>-561.97346876011034</v>
      </c>
      <c r="CB34" s="56">
        <f>CB4-CB18</f>
        <v>-407.83981723779925</v>
      </c>
      <c r="CC34" s="56">
        <f t="shared" si="38"/>
        <v>-421.81140928909008</v>
      </c>
      <c r="CD34" s="56">
        <f t="shared" ref="CD34:CH34" si="39">CD4-CD18</f>
        <v>-394.30869993250053</v>
      </c>
      <c r="CE34" s="56">
        <f t="shared" si="39"/>
        <v>-219.76391768450048</v>
      </c>
      <c r="CF34" s="56">
        <f t="shared" si="39"/>
        <v>-260.12214779709939</v>
      </c>
      <c r="CG34" s="56">
        <f t="shared" si="39"/>
        <v>-498.9664858578999</v>
      </c>
      <c r="CH34" s="35">
        <f t="shared" si="39"/>
        <v>-1331.3882394764878</v>
      </c>
      <c r="CI34" s="56">
        <f>CI4-CI18</f>
        <v>191.11440073936024</v>
      </c>
      <c r="CJ34" s="56">
        <f t="shared" ref="CJ34:CL34" si="40">CJ4-CJ18</f>
        <v>227.18593873361942</v>
      </c>
      <c r="CK34" s="56">
        <f t="shared" si="40"/>
        <v>345.52580856352961</v>
      </c>
      <c r="CL34" s="56">
        <f t="shared" si="40"/>
        <v>182.39502868294039</v>
      </c>
      <c r="CM34" s="56">
        <f>CM4-CM18</f>
        <v>461.12571421239045</v>
      </c>
      <c r="CN34" s="56">
        <f t="shared" ref="CN34:CO34" si="41">CN4-CN18</f>
        <v>875.40425779213911</v>
      </c>
      <c r="CO34" s="56">
        <f t="shared" si="41"/>
        <v>1381.5759437827201</v>
      </c>
      <c r="CP34" s="56">
        <f t="shared" ref="CP34:CV34" si="42">CP4-CP18</f>
        <v>1961.3416777256407</v>
      </c>
      <c r="CQ34" s="56">
        <f t="shared" si="42"/>
        <v>2615.9417267157987</v>
      </c>
      <c r="CR34" s="56">
        <f t="shared" si="42"/>
        <v>3082.2211581233005</v>
      </c>
      <c r="CS34" s="56">
        <f t="shared" si="42"/>
        <v>3442.6887006305005</v>
      </c>
      <c r="CT34" s="35">
        <f t="shared" si="42"/>
        <v>2741.3663215641973</v>
      </c>
      <c r="CU34" s="56">
        <f t="shared" si="42"/>
        <v>366.70308547835998</v>
      </c>
      <c r="CV34" s="56">
        <f t="shared" si="42"/>
        <v>378.70627770899046</v>
      </c>
      <c r="CW34" s="56">
        <f t="shared" ref="CW34:DB34" si="43">CW4-CW18</f>
        <v>665.94792189061036</v>
      </c>
      <c r="CX34" s="56">
        <f t="shared" si="43"/>
        <v>815.80659253190061</v>
      </c>
      <c r="CY34" s="56">
        <f t="shared" si="43"/>
        <v>1283.2746185811493</v>
      </c>
      <c r="CZ34" s="56">
        <f t="shared" si="43"/>
        <v>1695.7449274300379</v>
      </c>
      <c r="DA34" s="56">
        <f t="shared" si="43"/>
        <v>2151.1373665540887</v>
      </c>
      <c r="DB34" s="56">
        <f t="shared" si="43"/>
        <v>2674.3133292662988</v>
      </c>
      <c r="DC34" s="56">
        <f t="shared" ref="DC34:DH34" si="44">DC4-DC18</f>
        <v>3086.4722616571435</v>
      </c>
      <c r="DD34" s="56">
        <f t="shared" si="44"/>
        <v>3155.901119452099</v>
      </c>
      <c r="DE34" s="56">
        <f t="shared" si="44"/>
        <v>3099.2922859759965</v>
      </c>
      <c r="DF34" s="35">
        <f>DF4-DF18</f>
        <v>1974.2793256320001</v>
      </c>
      <c r="DG34" s="56">
        <f t="shared" si="44"/>
        <v>-67.822788110929878</v>
      </c>
      <c r="DH34" s="56">
        <f t="shared" si="44"/>
        <v>-163.28393205187967</v>
      </c>
      <c r="DI34" s="56">
        <f t="shared" ref="DI34:DM34" si="45">DI4-DI18</f>
        <v>113.38085231416972</v>
      </c>
      <c r="DJ34" s="56">
        <f t="shared" si="45"/>
        <v>246.6542078768698</v>
      </c>
      <c r="DK34" s="56">
        <f t="shared" si="45"/>
        <v>-273.7022775277801</v>
      </c>
      <c r="DL34" s="56">
        <f t="shared" si="45"/>
        <v>-823.14464503601084</v>
      </c>
      <c r="DM34" s="56">
        <f t="shared" si="45"/>
        <v>-1395.1823217599995</v>
      </c>
      <c r="DN34" s="56">
        <f t="shared" ref="DN34:DQ34" si="46">DN4-DN18</f>
        <v>-1568.4546416138</v>
      </c>
      <c r="DO34" s="56">
        <f t="shared" si="46"/>
        <v>-1656.8443676818006</v>
      </c>
      <c r="DP34" s="56">
        <f t="shared" si="46"/>
        <v>-1696.7276853238</v>
      </c>
      <c r="DQ34" s="56">
        <f t="shared" si="46"/>
        <v>-2402.9109443954003</v>
      </c>
      <c r="DR34" s="35">
        <f t="shared" ref="DR34:DW34" si="47">DR4-DR18</f>
        <v>-4102.4645288862012</v>
      </c>
      <c r="DS34" s="56">
        <f t="shared" si="47"/>
        <v>-55.978234039019981</v>
      </c>
      <c r="DT34" s="56">
        <f t="shared" si="47"/>
        <v>-536.33564362032985</v>
      </c>
      <c r="DU34" s="56">
        <f t="shared" si="47"/>
        <v>286.64936849008973</v>
      </c>
      <c r="DV34" s="56">
        <f t="shared" si="47"/>
        <v>329.89042357178005</v>
      </c>
      <c r="DW34" s="56">
        <f t="shared" si="47"/>
        <v>442.10307088191985</v>
      </c>
      <c r="DX34" s="56">
        <f t="shared" ref="DX34:ED34" si="48">DX4-DX18</f>
        <v>774.66197615219789</v>
      </c>
      <c r="DY34" s="56">
        <f t="shared" si="48"/>
        <v>1035.2759950479995</v>
      </c>
      <c r="DZ34" s="56">
        <f t="shared" si="48"/>
        <v>1077.0081114309014</v>
      </c>
      <c r="EA34" s="56">
        <f t="shared" si="48"/>
        <v>1624.9831365465961</v>
      </c>
      <c r="EB34" s="56">
        <f t="shared" si="48"/>
        <v>2297.0857961648035</v>
      </c>
      <c r="EC34" s="56">
        <f>EC4-EC18</f>
        <v>2499.1014554426001</v>
      </c>
      <c r="ED34" s="35">
        <f t="shared" si="48"/>
        <v>514.75846590023139</v>
      </c>
      <c r="EE34" s="56">
        <f>EE4-EE18</f>
        <v>256.14745395292994</v>
      </c>
      <c r="EF34" s="56">
        <f>EF4-EF18</f>
        <v>412.6155636672438</v>
      </c>
    </row>
    <row r="35" spans="1:136" s="48" customFormat="1">
      <c r="A35" s="9" t="s">
        <v>98</v>
      </c>
      <c r="B35" s="19" t="s">
        <v>26</v>
      </c>
      <c r="C35" s="20">
        <f>C6-C18</f>
        <v>-208.11327825987991</v>
      </c>
      <c r="D35" s="20">
        <f t="shared" ref="D35:BM35" si="49">D6-D18</f>
        <v>-613.85512361141014</v>
      </c>
      <c r="E35" s="20">
        <f t="shared" si="49"/>
        <v>-956.09714593236049</v>
      </c>
      <c r="F35" s="20">
        <f t="shared" si="49"/>
        <v>-1417.4642990441898</v>
      </c>
      <c r="G35" s="20">
        <f t="shared" si="49"/>
        <v>-1681.7664011869097</v>
      </c>
      <c r="H35" s="20">
        <f t="shared" si="49"/>
        <v>-1836.8822863588698</v>
      </c>
      <c r="I35" s="20">
        <f t="shared" si="49"/>
        <v>-2263.5655485092402</v>
      </c>
      <c r="J35" s="20">
        <f t="shared" si="49"/>
        <v>-2720.3082242694509</v>
      </c>
      <c r="K35" s="20">
        <f t="shared" si="49"/>
        <v>-2859.0161342172205</v>
      </c>
      <c r="L35" s="20">
        <f t="shared" si="49"/>
        <v>-3112.5242211498098</v>
      </c>
      <c r="M35" s="20">
        <f t="shared" si="49"/>
        <v>-3689.3325854276391</v>
      </c>
      <c r="N35" s="40">
        <f t="shared" si="49"/>
        <v>-5199.7342463121713</v>
      </c>
      <c r="O35" s="20">
        <f t="shared" si="49"/>
        <v>-503.03963642677979</v>
      </c>
      <c r="P35" s="20">
        <f t="shared" si="49"/>
        <v>-1215.44403393732</v>
      </c>
      <c r="Q35" s="20">
        <f t="shared" si="49"/>
        <v>-1615.0244161623298</v>
      </c>
      <c r="R35" s="20">
        <f t="shared" si="49"/>
        <v>-2156.17535003495</v>
      </c>
      <c r="S35" s="20">
        <f t="shared" si="49"/>
        <v>-2555.9454732286499</v>
      </c>
      <c r="T35" s="20">
        <f t="shared" si="49"/>
        <v>-2955.3900177402502</v>
      </c>
      <c r="U35" s="20">
        <f t="shared" si="49"/>
        <v>-3449.3561934078198</v>
      </c>
      <c r="V35" s="20">
        <f t="shared" si="49"/>
        <v>-3692.6331252542286</v>
      </c>
      <c r="W35" s="20">
        <f t="shared" si="49"/>
        <v>-4068.4922738231398</v>
      </c>
      <c r="X35" s="20">
        <f t="shared" si="49"/>
        <v>-4552.31892892613</v>
      </c>
      <c r="Y35" s="20">
        <f t="shared" si="49"/>
        <v>-5048.7651441836497</v>
      </c>
      <c r="Z35" s="40">
        <f t="shared" si="49"/>
        <v>-6492.6303591303304</v>
      </c>
      <c r="AA35" s="20">
        <f t="shared" si="49"/>
        <v>-481.47985208313003</v>
      </c>
      <c r="AB35" s="20">
        <f t="shared" si="49"/>
        <v>-1145.72664049993</v>
      </c>
      <c r="AC35" s="20">
        <f t="shared" si="49"/>
        <v>-1565.8844041759003</v>
      </c>
      <c r="AD35" s="20">
        <f t="shared" si="49"/>
        <v>-2094.0283821281105</v>
      </c>
      <c r="AE35" s="20">
        <f t="shared" si="49"/>
        <v>-2420.0127514646501</v>
      </c>
      <c r="AF35" s="20">
        <f t="shared" si="49"/>
        <v>-2731.2404664711603</v>
      </c>
      <c r="AG35" s="20">
        <f t="shared" si="49"/>
        <v>-3348.5084730530702</v>
      </c>
      <c r="AH35" s="20">
        <f t="shared" si="49"/>
        <v>-3740.3455070706505</v>
      </c>
      <c r="AI35" s="20">
        <f t="shared" si="49"/>
        <v>-4121.2756588839802</v>
      </c>
      <c r="AJ35" s="20">
        <f t="shared" si="49"/>
        <v>-4700.4496587332105</v>
      </c>
      <c r="AK35" s="20">
        <f t="shared" si="49"/>
        <v>-5298.7089714464291</v>
      </c>
      <c r="AL35" s="40">
        <f t="shared" si="49"/>
        <v>-6857.0179597287897</v>
      </c>
      <c r="AM35" s="20">
        <f t="shared" si="49"/>
        <v>-49.508856754399858</v>
      </c>
      <c r="AN35" s="20">
        <f t="shared" si="49"/>
        <v>-1126.7762298309997</v>
      </c>
      <c r="AO35" s="20">
        <f t="shared" si="49"/>
        <v>-1650.9438542414305</v>
      </c>
      <c r="AP35" s="20">
        <f t="shared" si="49"/>
        <v>-2388.6048164026001</v>
      </c>
      <c r="AQ35" s="20">
        <f t="shared" si="49"/>
        <v>-2672.50887278146</v>
      </c>
      <c r="AR35" s="20">
        <f t="shared" si="49"/>
        <v>-2984.6422837375089</v>
      </c>
      <c r="AS35" s="20">
        <f t="shared" si="49"/>
        <v>-3574.7290099036409</v>
      </c>
      <c r="AT35" s="20">
        <f t="shared" si="49"/>
        <v>-3915.0768608396611</v>
      </c>
      <c r="AU35" s="20">
        <f t="shared" si="49"/>
        <v>-4325.4430869695489</v>
      </c>
      <c r="AV35" s="20">
        <f t="shared" si="49"/>
        <v>-4935.4514193421901</v>
      </c>
      <c r="AW35" s="20">
        <f t="shared" si="49"/>
        <v>-5406.5762824197709</v>
      </c>
      <c r="AX35" s="40">
        <f t="shared" si="49"/>
        <v>-7768.501242912298</v>
      </c>
      <c r="AY35" s="20">
        <f t="shared" si="49"/>
        <v>-736.63212353678011</v>
      </c>
      <c r="AZ35" s="20">
        <f t="shared" si="49"/>
        <v>-1726.0931880926603</v>
      </c>
      <c r="BA35" s="20">
        <f t="shared" si="49"/>
        <v>-2237.4976227762795</v>
      </c>
      <c r="BB35" s="20">
        <f t="shared" si="49"/>
        <v>-2925.1523232346299</v>
      </c>
      <c r="BC35" s="20">
        <f t="shared" si="49"/>
        <v>-3415.068994746819</v>
      </c>
      <c r="BD35" s="20">
        <f t="shared" si="49"/>
        <v>-3773.6735569238099</v>
      </c>
      <c r="BE35" s="20">
        <f t="shared" si="49"/>
        <v>-4547.7487756525279</v>
      </c>
      <c r="BF35" s="20">
        <f t="shared" si="49"/>
        <v>-4940.2501635528515</v>
      </c>
      <c r="BG35" s="20">
        <f>квартал!U35</f>
        <v>-5160.4815377963896</v>
      </c>
      <c r="BH35" s="47">
        <f t="shared" si="49"/>
        <v>-5617.4309472364794</v>
      </c>
      <c r="BI35" s="47">
        <f t="shared" si="49"/>
        <v>-6255.8827543789603</v>
      </c>
      <c r="BJ35" s="40">
        <f t="shared" si="49"/>
        <v>-7823.6607506656719</v>
      </c>
      <c r="BK35" s="47">
        <f t="shared" si="49"/>
        <v>29.373705143489929</v>
      </c>
      <c r="BL35" s="47">
        <f t="shared" si="49"/>
        <v>-786.49571236384986</v>
      </c>
      <c r="BM35" s="47">
        <f t="shared" si="49"/>
        <v>-1630.8410099984496</v>
      </c>
      <c r="BN35" s="47">
        <f t="shared" ref="BN35:CD35" si="50">BN6-BN18</f>
        <v>-2454.2361217385701</v>
      </c>
      <c r="BO35" s="47">
        <f t="shared" si="50"/>
        <v>-3076.4558919758692</v>
      </c>
      <c r="BP35" s="47">
        <f t="shared" si="50"/>
        <v>-3537.4372678792097</v>
      </c>
      <c r="BQ35" s="47">
        <f t="shared" si="50"/>
        <v>-3995.5022264850695</v>
      </c>
      <c r="BR35" s="47">
        <f t="shared" si="50"/>
        <v>-4438.2136873447016</v>
      </c>
      <c r="BS35" s="47">
        <f t="shared" si="50"/>
        <v>-4928.880344911091</v>
      </c>
      <c r="BT35" s="47">
        <f t="shared" si="50"/>
        <v>-5368.567332873532</v>
      </c>
      <c r="BU35" s="47">
        <f t="shared" si="50"/>
        <v>-6083.6158780935784</v>
      </c>
      <c r="BV35" s="40">
        <f t="shared" si="50"/>
        <v>-7800.4346862795683</v>
      </c>
      <c r="BW35" s="47">
        <f t="shared" si="50"/>
        <v>-449.61527164453969</v>
      </c>
      <c r="BX35" s="47">
        <f t="shared" si="50"/>
        <v>-1095.8585668641099</v>
      </c>
      <c r="BY35" s="47">
        <f t="shared" si="50"/>
        <v>-1791.2698604073098</v>
      </c>
      <c r="BZ35" s="47">
        <f t="shared" si="50"/>
        <v>-2488.3987230262901</v>
      </c>
      <c r="CA35" s="47">
        <f t="shared" si="50"/>
        <v>-3001.9766135180503</v>
      </c>
      <c r="CB35" s="58">
        <f t="shared" si="50"/>
        <v>-3296.4095670924999</v>
      </c>
      <c r="CC35" s="58">
        <f t="shared" si="50"/>
        <v>-3726.3773092890897</v>
      </c>
      <c r="CD35" s="58">
        <f t="shared" si="50"/>
        <v>-4148.2375362494404</v>
      </c>
      <c r="CE35" s="58">
        <f t="shared" ref="CE35:CL35" si="51">CE6-CE18</f>
        <v>-4465.9639176845003</v>
      </c>
      <c r="CF35" s="58">
        <f t="shared" si="51"/>
        <v>-5024.9978250230688</v>
      </c>
      <c r="CG35" s="58">
        <f t="shared" si="51"/>
        <v>-5833.7389263553196</v>
      </c>
      <c r="CH35" s="40">
        <f t="shared" si="51"/>
        <v>-7303.2899404668278</v>
      </c>
      <c r="CI35" s="58">
        <f t="shared" si="51"/>
        <v>-470.23038618998987</v>
      </c>
      <c r="CJ35" s="58">
        <f t="shared" si="51"/>
        <v>-1062.3716527557006</v>
      </c>
      <c r="CK35" s="58">
        <f t="shared" si="51"/>
        <v>-1514.1269773833001</v>
      </c>
      <c r="CL35" s="58">
        <f t="shared" si="51"/>
        <v>-2307.9299009563292</v>
      </c>
      <c r="CM35" s="58">
        <f>CM6-CM18</f>
        <v>-2713.7441870171297</v>
      </c>
      <c r="CN35" s="58">
        <f t="shared" ref="CN35:CR35" si="52">CN6-CN18</f>
        <v>-3059.640637306361</v>
      </c>
      <c r="CO35" s="58">
        <f t="shared" si="52"/>
        <v>-3302.688536645659</v>
      </c>
      <c r="CP35" s="58">
        <f t="shared" si="52"/>
        <v>-3540.4642579994697</v>
      </c>
      <c r="CQ35" s="58">
        <f>CQ6-CQ18</f>
        <v>-3686.1409174745113</v>
      </c>
      <c r="CR35" s="58">
        <f t="shared" si="52"/>
        <v>-4139.8369458278194</v>
      </c>
      <c r="CS35" s="58">
        <f t="shared" ref="CS35:CX35" si="53">CS6-CS18</f>
        <v>-4738.9530647014089</v>
      </c>
      <c r="CT35" s="40">
        <f t="shared" si="53"/>
        <v>-6276.408166250083</v>
      </c>
      <c r="CU35" s="58">
        <f t="shared" si="53"/>
        <v>-314.05617524577997</v>
      </c>
      <c r="CV35" s="58">
        <f t="shared" si="53"/>
        <v>-988.65055036004969</v>
      </c>
      <c r="CW35" s="58">
        <f t="shared" si="53"/>
        <v>-1327.4524279625994</v>
      </c>
      <c r="CX35" s="58">
        <f t="shared" si="53"/>
        <v>-1906.7931469342693</v>
      </c>
      <c r="CY35" s="58">
        <f t="shared" ref="CY35:DB35" si="54">CY6-CY18</f>
        <v>-2137.067986628761</v>
      </c>
      <c r="CZ35" s="58">
        <f t="shared" si="54"/>
        <v>-2426.1565322363122</v>
      </c>
      <c r="DA35" s="58">
        <f t="shared" si="54"/>
        <v>-2631.7972158094817</v>
      </c>
      <c r="DB35" s="58">
        <f t="shared" si="54"/>
        <v>-2733.1971597893626</v>
      </c>
      <c r="DC35" s="58">
        <f t="shared" ref="DC35:DH35" si="55">DC6-DC18</f>
        <v>-2921.5606435443078</v>
      </c>
      <c r="DD35" s="58">
        <f t="shared" si="55"/>
        <v>-3520.8228200966514</v>
      </c>
      <c r="DE35" s="58">
        <f t="shared" si="55"/>
        <v>-4166.1161075140844</v>
      </c>
      <c r="DF35" s="40">
        <f>DF6-DF18</f>
        <v>-5949.9715024862489</v>
      </c>
      <c r="DG35" s="58">
        <f t="shared" si="55"/>
        <v>-683.76557646596984</v>
      </c>
      <c r="DH35" s="58">
        <f t="shared" si="55"/>
        <v>-1387.5528532816998</v>
      </c>
      <c r="DI35" s="58">
        <f t="shared" ref="DI35:DM35" si="56">DI6-DI18</f>
        <v>-1674.5507436911703</v>
      </c>
      <c r="DJ35" s="58">
        <f t="shared" si="56"/>
        <v>-1975.8380944263508</v>
      </c>
      <c r="DK35" s="58">
        <f t="shared" si="56"/>
        <v>-2710.4295622617001</v>
      </c>
      <c r="DL35" s="58">
        <f t="shared" si="56"/>
        <v>-3484.1914063495806</v>
      </c>
      <c r="DM35" s="58">
        <f t="shared" si="56"/>
        <v>-4397.2538706885789</v>
      </c>
      <c r="DN35" s="58">
        <f t="shared" ref="DN35:DS35" si="57">DN6-DN18</f>
        <v>-4975.4056361926596</v>
      </c>
      <c r="DO35" s="58">
        <f t="shared" si="57"/>
        <v>-5510.8582887290813</v>
      </c>
      <c r="DP35" s="58">
        <f t="shared" si="57"/>
        <v>-6025.2517409223001</v>
      </c>
      <c r="DQ35" s="58">
        <f t="shared" si="57"/>
        <v>-7185.1787242934188</v>
      </c>
      <c r="DR35" s="40">
        <f>DR6-DR18</f>
        <v>-9337.7095443243015</v>
      </c>
      <c r="DS35" s="58">
        <f t="shared" si="57"/>
        <v>-546.81023018355995</v>
      </c>
      <c r="DT35" s="58">
        <f t="shared" ref="DT35:DW35" si="58">DT6-DT18</f>
        <v>-1572.0338881417499</v>
      </c>
      <c r="DU35" s="58">
        <f t="shared" si="58"/>
        <v>-1331.3506315099103</v>
      </c>
      <c r="DV35" s="58">
        <f t="shared" si="58"/>
        <v>-2181.5215762154403</v>
      </c>
      <c r="DW35" s="58">
        <f t="shared" si="58"/>
        <v>-2686.8995225157005</v>
      </c>
      <c r="DX35" s="58">
        <f t="shared" ref="DX35:EB35" si="59">DX6-DX18</f>
        <v>-3001.3380238478021</v>
      </c>
      <c r="DY35" s="58">
        <f t="shared" si="59"/>
        <v>-3734.7485982716717</v>
      </c>
      <c r="DZ35" s="58">
        <f t="shared" si="59"/>
        <v>-4388.8485720889275</v>
      </c>
      <c r="EA35" s="58">
        <f t="shared" si="59"/>
        <v>-4559.7850787290845</v>
      </c>
      <c r="EB35" s="58">
        <f t="shared" si="59"/>
        <v>-4995.6063613201586</v>
      </c>
      <c r="EC35" s="58">
        <f>EC6-EC18</f>
        <v>-5678.2759073770994</v>
      </c>
      <c r="ED35" s="40">
        <f>ED6-ED18</f>
        <v>-8541.7482531145797</v>
      </c>
      <c r="EE35" s="58">
        <f>EE6-EE18</f>
        <v>-538.37133957289007</v>
      </c>
      <c r="EF35" s="58">
        <f>EF6-EF18</f>
        <v>-1353.5860082355066</v>
      </c>
    </row>
    <row r="36" spans="1:136">
      <c r="A36" s="30"/>
      <c r="B36" s="14" t="s">
        <v>72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3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3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3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38"/>
      <c r="AY36" s="18"/>
      <c r="AZ36" s="18"/>
      <c r="BA36" s="18"/>
      <c r="BB36" s="18"/>
      <c r="BC36" s="18"/>
      <c r="BD36" s="18"/>
      <c r="BE36" s="18"/>
      <c r="BF36" s="18"/>
      <c r="BG36" s="18"/>
      <c r="BH36" s="45"/>
      <c r="BI36" s="45"/>
      <c r="BJ36" s="38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38"/>
      <c r="BW36" s="45"/>
      <c r="BX36" s="45"/>
      <c r="BY36" s="45"/>
      <c r="BZ36" s="45"/>
      <c r="CA36" s="45"/>
      <c r="CB36" s="57"/>
      <c r="CC36" s="58"/>
      <c r="CD36" s="58"/>
      <c r="CE36" s="58"/>
      <c r="CF36" s="58"/>
      <c r="CG36" s="58"/>
      <c r="CH36" s="38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57"/>
      <c r="CT36" s="38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38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38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38"/>
      <c r="EE36" s="45"/>
      <c r="EF36" s="45"/>
    </row>
    <row r="37" spans="1:136" ht="29.25">
      <c r="A37" s="8">
        <v>4</v>
      </c>
      <c r="B37" s="17" t="s">
        <v>42</v>
      </c>
      <c r="C37" s="18">
        <f>-C34</f>
        <v>-147.4854442745401</v>
      </c>
      <c r="D37" s="18">
        <f t="shared" ref="D37:BF37" si="60">-D34</f>
        <v>-78.48345434319981</v>
      </c>
      <c r="E37" s="18">
        <f t="shared" si="60"/>
        <v>-178.03904985500958</v>
      </c>
      <c r="F37" s="18">
        <f t="shared" si="60"/>
        <v>-163.08620697006018</v>
      </c>
      <c r="G37" s="18">
        <f t="shared" si="60"/>
        <v>-385.26475008449006</v>
      </c>
      <c r="H37" s="18">
        <f t="shared" si="60"/>
        <v>-703.50298644396025</v>
      </c>
      <c r="I37" s="18">
        <f t="shared" si="60"/>
        <v>-756.25745048471981</v>
      </c>
      <c r="J37" s="18">
        <f t="shared" si="60"/>
        <v>-788.66972813657958</v>
      </c>
      <c r="K37" s="18">
        <f t="shared" si="60"/>
        <v>-1130.8994506656391</v>
      </c>
      <c r="L37" s="18">
        <f t="shared" si="60"/>
        <v>-1422.7614808229</v>
      </c>
      <c r="M37" s="18">
        <f t="shared" si="60"/>
        <v>-1369.4344741416207</v>
      </c>
      <c r="N37" s="38">
        <f t="shared" si="60"/>
        <v>-442.03520432039841</v>
      </c>
      <c r="O37" s="18">
        <f t="shared" si="60"/>
        <v>-27.176016867190128</v>
      </c>
      <c r="P37" s="18">
        <f t="shared" si="60"/>
        <v>199.67782092573998</v>
      </c>
      <c r="Q37" s="18">
        <f t="shared" si="60"/>
        <v>70.169061515809972</v>
      </c>
      <c r="R37" s="18">
        <f t="shared" si="60"/>
        <v>51.364531602419902</v>
      </c>
      <c r="S37" s="18">
        <f t="shared" si="60"/>
        <v>-132.13599150190021</v>
      </c>
      <c r="T37" s="18">
        <f t="shared" si="60"/>
        <v>-270.71950390426991</v>
      </c>
      <c r="U37" s="18">
        <f t="shared" si="60"/>
        <v>-285.11074959945017</v>
      </c>
      <c r="V37" s="18">
        <f t="shared" si="60"/>
        <v>-532.34021024572121</v>
      </c>
      <c r="W37" s="18">
        <f t="shared" si="60"/>
        <v>-671.15913641617044</v>
      </c>
      <c r="X37" s="18">
        <f t="shared" si="60"/>
        <v>-723.86115080453965</v>
      </c>
      <c r="Y37" s="18">
        <f t="shared" si="60"/>
        <v>-793.70221454999955</v>
      </c>
      <c r="Z37" s="38">
        <f t="shared" si="60"/>
        <v>39.446125548400232</v>
      </c>
      <c r="AA37" s="18">
        <f t="shared" si="60"/>
        <v>15.616299867700036</v>
      </c>
      <c r="AB37" s="18">
        <f t="shared" si="60"/>
        <v>169.01365090525019</v>
      </c>
      <c r="AC37" s="18">
        <f t="shared" si="60"/>
        <v>62.215491400850169</v>
      </c>
      <c r="AD37" s="18">
        <f t="shared" si="60"/>
        <v>6.4114605293407294</v>
      </c>
      <c r="AE37" s="18">
        <f t="shared" si="60"/>
        <v>-191.31260781502988</v>
      </c>
      <c r="AF37" s="18">
        <f t="shared" si="60"/>
        <v>-367.86905946894967</v>
      </c>
      <c r="AG37" s="18">
        <f t="shared" si="60"/>
        <v>-287.22441079389955</v>
      </c>
      <c r="AH37" s="18">
        <f t="shared" si="60"/>
        <v>-440.2210955240198</v>
      </c>
      <c r="AI37" s="18">
        <f t="shared" si="60"/>
        <v>-652.89095036091021</v>
      </c>
      <c r="AJ37" s="18">
        <f t="shared" si="60"/>
        <v>-659.158904239599</v>
      </c>
      <c r="AK37" s="18">
        <f t="shared" si="60"/>
        <v>-642.02519344400025</v>
      </c>
      <c r="AL37" s="38">
        <f t="shared" si="60"/>
        <v>322.9821553976999</v>
      </c>
      <c r="AM37" s="18">
        <f t="shared" si="60"/>
        <v>-565.5322443621701</v>
      </c>
      <c r="AN37" s="18">
        <f t="shared" si="60"/>
        <v>-107.00778501190052</v>
      </c>
      <c r="AO37" s="18">
        <f t="shared" si="60"/>
        <v>-175.72940015355971</v>
      </c>
      <c r="AP37" s="18">
        <f t="shared" si="60"/>
        <v>-128.05996516474988</v>
      </c>
      <c r="AQ37" s="18">
        <f t="shared" si="60"/>
        <v>-476.18885555015004</v>
      </c>
      <c r="AR37" s="18">
        <f t="shared" si="60"/>
        <v>-718.79629840307098</v>
      </c>
      <c r="AS37" s="18">
        <f t="shared" si="60"/>
        <v>-739.13871248569922</v>
      </c>
      <c r="AT37" s="18">
        <f t="shared" si="60"/>
        <v>-972.26479668039974</v>
      </c>
      <c r="AU37" s="18">
        <f t="shared" si="60"/>
        <v>-1169.29085306657</v>
      </c>
      <c r="AV37" s="18">
        <f t="shared" si="60"/>
        <v>-1177.6781582612002</v>
      </c>
      <c r="AW37" s="18">
        <f t="shared" si="60"/>
        <v>-1312.1867267436992</v>
      </c>
      <c r="AX37" s="38">
        <f t="shared" si="60"/>
        <v>334.69541530409879</v>
      </c>
      <c r="AY37" s="18">
        <f t="shared" si="60"/>
        <v>215.85480821560009</v>
      </c>
      <c r="AZ37" s="18">
        <f t="shared" si="60"/>
        <v>679.75807125943038</v>
      </c>
      <c r="BA37" s="18">
        <f t="shared" si="60"/>
        <v>691.94106316552961</v>
      </c>
      <c r="BB37" s="18">
        <f t="shared" si="60"/>
        <v>906.67273135094001</v>
      </c>
      <c r="BC37" s="18">
        <f t="shared" si="60"/>
        <v>943.6905440736291</v>
      </c>
      <c r="BD37" s="18">
        <f t="shared" si="60"/>
        <v>797.65631995653985</v>
      </c>
      <c r="BE37" s="18">
        <f t="shared" si="60"/>
        <v>1042.6240949101384</v>
      </c>
      <c r="BF37" s="18">
        <f t="shared" si="60"/>
        <v>907.07341450503191</v>
      </c>
      <c r="BG37" s="18">
        <f>квартал!U37</f>
        <v>648.90836143409979</v>
      </c>
      <c r="BH37" s="45">
        <f>-BH34</f>
        <v>646.36124890979954</v>
      </c>
      <c r="BI37" s="45">
        <f>-BI34</f>
        <v>844.84263779019966</v>
      </c>
      <c r="BJ37" s="38">
        <f t="shared" ref="BJ37:BO37" si="61">-BJ34</f>
        <v>1961.0096305028019</v>
      </c>
      <c r="BK37" s="45">
        <f t="shared" si="61"/>
        <v>-400.43578670580996</v>
      </c>
      <c r="BL37" s="45">
        <f t="shared" si="61"/>
        <v>98.768733960789859</v>
      </c>
      <c r="BM37" s="45">
        <f t="shared" si="61"/>
        <v>638.65989205200958</v>
      </c>
      <c r="BN37" s="45">
        <f t="shared" si="61"/>
        <v>1135.7338892206899</v>
      </c>
      <c r="BO37" s="45">
        <f t="shared" si="61"/>
        <v>1393.5714857507492</v>
      </c>
      <c r="BP37" s="45">
        <f t="shared" ref="BP37:BU37" si="62">-BP34</f>
        <v>1429.1999464897899</v>
      </c>
      <c r="BQ37" s="45">
        <f t="shared" si="62"/>
        <v>1441.9511608207795</v>
      </c>
      <c r="BR37" s="45">
        <f t="shared" si="62"/>
        <v>1444.5589594656512</v>
      </c>
      <c r="BS37" s="45">
        <f t="shared" si="62"/>
        <v>1509.470025693081</v>
      </c>
      <c r="BT37" s="45">
        <f t="shared" si="62"/>
        <v>1514.971407039402</v>
      </c>
      <c r="BU37" s="45">
        <f t="shared" si="62"/>
        <v>1733.575078686099</v>
      </c>
      <c r="BV37" s="38">
        <f>-BV34</f>
        <v>2956.4061486694991</v>
      </c>
      <c r="BW37" s="45">
        <f t="shared" ref="BW37:CD37" si="63">-BW34</f>
        <v>-35.515738812320251</v>
      </c>
      <c r="BX37" s="45">
        <f t="shared" si="63"/>
        <v>80.956735718169966</v>
      </c>
      <c r="BY37" s="45">
        <f t="shared" si="63"/>
        <v>273.40465161993006</v>
      </c>
      <c r="BZ37" s="45">
        <f>-BZ34</f>
        <v>514.22534864494992</v>
      </c>
      <c r="CA37" s="45">
        <f>-CA34</f>
        <v>561.97346876011034</v>
      </c>
      <c r="CB37" s="57">
        <f>-CB34</f>
        <v>407.83981723779925</v>
      </c>
      <c r="CC37" s="57">
        <f t="shared" si="63"/>
        <v>421.81140928909008</v>
      </c>
      <c r="CD37" s="57">
        <f t="shared" si="63"/>
        <v>394.30869993250053</v>
      </c>
      <c r="CE37" s="57">
        <f t="shared" ref="CE37:CL37" si="64">-CE34</f>
        <v>219.76391768450048</v>
      </c>
      <c r="CF37" s="57">
        <f t="shared" si="64"/>
        <v>260.12214779709939</v>
      </c>
      <c r="CG37" s="57">
        <f t="shared" si="64"/>
        <v>498.9664858578999</v>
      </c>
      <c r="CH37" s="38">
        <f t="shared" si="64"/>
        <v>1331.3882394764878</v>
      </c>
      <c r="CI37" s="57">
        <f>-CI34</f>
        <v>-191.11440073936024</v>
      </c>
      <c r="CJ37" s="57">
        <f t="shared" si="64"/>
        <v>-227.18593873361942</v>
      </c>
      <c r="CK37" s="57">
        <f t="shared" si="64"/>
        <v>-345.52580856352961</v>
      </c>
      <c r="CL37" s="57">
        <f t="shared" si="64"/>
        <v>-182.39502868294039</v>
      </c>
      <c r="CM37" s="57">
        <f>-CM34</f>
        <v>-461.12571421239045</v>
      </c>
      <c r="CN37" s="57">
        <f t="shared" ref="CN37:CS37" si="65">-CN34</f>
        <v>-875.40425779213911</v>
      </c>
      <c r="CO37" s="57">
        <f t="shared" si="65"/>
        <v>-1381.5759437827201</v>
      </c>
      <c r="CP37" s="57">
        <f t="shared" si="65"/>
        <v>-1961.3416777256407</v>
      </c>
      <c r="CQ37" s="57">
        <f t="shared" si="65"/>
        <v>-2615.9417267157987</v>
      </c>
      <c r="CR37" s="57">
        <f t="shared" si="65"/>
        <v>-3082.2211581233005</v>
      </c>
      <c r="CS37" s="57">
        <f t="shared" si="65"/>
        <v>-3442.6887006305005</v>
      </c>
      <c r="CT37" s="38">
        <f>-CT34</f>
        <v>-2741.3663215641973</v>
      </c>
      <c r="CU37" s="57">
        <f>-CU34</f>
        <v>-366.70308547835998</v>
      </c>
      <c r="CV37" s="57">
        <f t="shared" ref="CV37:DE37" si="66">-CV34</f>
        <v>-378.70627770899046</v>
      </c>
      <c r="CW37" s="57">
        <f t="shared" si="66"/>
        <v>-665.94792189061036</v>
      </c>
      <c r="CX37" s="57">
        <f t="shared" si="66"/>
        <v>-815.80659253190061</v>
      </c>
      <c r="CY37" s="57">
        <f t="shared" si="66"/>
        <v>-1283.2746185811493</v>
      </c>
      <c r="CZ37" s="57">
        <f t="shared" si="66"/>
        <v>-1695.7449274300379</v>
      </c>
      <c r="DA37" s="57">
        <f t="shared" si="66"/>
        <v>-2151.1373665540887</v>
      </c>
      <c r="DB37" s="57">
        <f t="shared" si="66"/>
        <v>-2674.3133292662988</v>
      </c>
      <c r="DC37" s="57">
        <f t="shared" si="66"/>
        <v>-3086.4722616571435</v>
      </c>
      <c r="DD37" s="57">
        <f t="shared" si="66"/>
        <v>-3155.901119452099</v>
      </c>
      <c r="DE37" s="57">
        <f t="shared" si="66"/>
        <v>-3099.2922859759965</v>
      </c>
      <c r="DF37" s="38">
        <f t="shared" ref="DF37:DJ37" si="67">-DF34</f>
        <v>-1974.2793256320001</v>
      </c>
      <c r="DG37" s="57">
        <f t="shared" si="67"/>
        <v>67.822788110929878</v>
      </c>
      <c r="DH37" s="57">
        <f t="shared" si="67"/>
        <v>163.28393205187967</v>
      </c>
      <c r="DI37" s="57">
        <f t="shared" si="67"/>
        <v>-113.38085231416972</v>
      </c>
      <c r="DJ37" s="57">
        <f t="shared" si="67"/>
        <v>-246.6542078768698</v>
      </c>
      <c r="DK37" s="57">
        <f t="shared" ref="DK37:DQ37" si="68">-DK34</f>
        <v>273.7022775277801</v>
      </c>
      <c r="DL37" s="57">
        <f t="shared" si="68"/>
        <v>823.14464503601084</v>
      </c>
      <c r="DM37" s="57">
        <f t="shared" si="68"/>
        <v>1395.1823217599995</v>
      </c>
      <c r="DN37" s="57">
        <f t="shared" si="68"/>
        <v>1568.4546416138</v>
      </c>
      <c r="DO37" s="57">
        <f t="shared" si="68"/>
        <v>1656.8443676818006</v>
      </c>
      <c r="DP37" s="57">
        <f t="shared" si="68"/>
        <v>1696.7276853238</v>
      </c>
      <c r="DQ37" s="57">
        <f t="shared" si="68"/>
        <v>2402.9109443954003</v>
      </c>
      <c r="DR37" s="38">
        <f t="shared" ref="DR37:DW37" si="69">-DR34</f>
        <v>4102.4645288862012</v>
      </c>
      <c r="DS37" s="57">
        <f t="shared" si="69"/>
        <v>55.978234039019981</v>
      </c>
      <c r="DT37" s="57">
        <f t="shared" si="69"/>
        <v>536.33564362032985</v>
      </c>
      <c r="DU37" s="57">
        <f t="shared" si="69"/>
        <v>-286.64936849008973</v>
      </c>
      <c r="DV37" s="57">
        <f t="shared" si="69"/>
        <v>-329.89042357178005</v>
      </c>
      <c r="DW37" s="57">
        <f t="shared" si="69"/>
        <v>-442.10307088191985</v>
      </c>
      <c r="DX37" s="57">
        <f>-DX34</f>
        <v>-774.66197615219789</v>
      </c>
      <c r="DY37" s="57">
        <f>-DY34</f>
        <v>-1035.2759950479995</v>
      </c>
      <c r="DZ37" s="57">
        <f t="shared" ref="DZ37:EB37" si="70">-DZ34</f>
        <v>-1077.0081114309014</v>
      </c>
      <c r="EA37" s="57">
        <f t="shared" si="70"/>
        <v>-1624.9831365465961</v>
      </c>
      <c r="EB37" s="57">
        <f t="shared" si="70"/>
        <v>-2297.0857961648035</v>
      </c>
      <c r="EC37" s="57">
        <f>-EC34</f>
        <v>-2499.1014554426001</v>
      </c>
      <c r="ED37" s="38">
        <f t="shared" ref="ED37" si="71">-ED34</f>
        <v>-514.75846590023139</v>
      </c>
      <c r="EE37" s="57">
        <f>-EE34</f>
        <v>-256.14745395292994</v>
      </c>
      <c r="EF37" s="57">
        <f>-EF34</f>
        <v>-412.6155636672438</v>
      </c>
    </row>
    <row r="38" spans="1:136">
      <c r="A38" s="9" t="s">
        <v>99</v>
      </c>
      <c r="B38" s="19" t="s">
        <v>27</v>
      </c>
      <c r="C38" s="20">
        <f>C39+C48</f>
        <v>-148.0059994779198</v>
      </c>
      <c r="D38" s="20">
        <f t="shared" ref="D38:BF38" si="72">D39+D48</f>
        <v>-78.035079097639994</v>
      </c>
      <c r="E38" s="20">
        <f t="shared" si="72"/>
        <v>-157.17247644654987</v>
      </c>
      <c r="F38" s="20">
        <f t="shared" si="72"/>
        <v>-140.36719513643004</v>
      </c>
      <c r="G38" s="20">
        <f t="shared" si="72"/>
        <v>-331.89048518697996</v>
      </c>
      <c r="H38" s="20">
        <f t="shared" si="72"/>
        <v>-648.80480834366949</v>
      </c>
      <c r="I38" s="20">
        <f t="shared" si="72"/>
        <v>-705.75829714045005</v>
      </c>
      <c r="J38" s="20">
        <f t="shared" si="72"/>
        <v>-737.52611761048001</v>
      </c>
      <c r="K38" s="20">
        <f t="shared" si="72"/>
        <v>-1054.2278603112902</v>
      </c>
      <c r="L38" s="20">
        <f t="shared" si="72"/>
        <v>-1343.7760467059397</v>
      </c>
      <c r="M38" s="20">
        <f t="shared" si="72"/>
        <v>-1289.4758492010201</v>
      </c>
      <c r="N38" s="40">
        <f t="shared" si="72"/>
        <v>-336.87582384849998</v>
      </c>
      <c r="O38" s="20">
        <f t="shared" si="72"/>
        <v>24.127289695020011</v>
      </c>
      <c r="P38" s="20">
        <f t="shared" si="72"/>
        <v>251.58404205361001</v>
      </c>
      <c r="Q38" s="20">
        <f t="shared" si="72"/>
        <v>166.14869444549998</v>
      </c>
      <c r="R38" s="20">
        <f t="shared" si="72"/>
        <v>-52.033862393049958</v>
      </c>
      <c r="S38" s="20">
        <f t="shared" si="72"/>
        <v>-233.54849821828986</v>
      </c>
      <c r="T38" s="20">
        <f t="shared" si="72"/>
        <v>-373.60053795137014</v>
      </c>
      <c r="U38" s="20">
        <f t="shared" si="72"/>
        <v>-392.97867898720995</v>
      </c>
      <c r="V38" s="20">
        <f t="shared" si="72"/>
        <v>-639.52412742596005</v>
      </c>
      <c r="W38" s="20">
        <f t="shared" si="72"/>
        <v>-748.17793831037</v>
      </c>
      <c r="X38" s="20">
        <f t="shared" si="72"/>
        <v>-799.34335971567998</v>
      </c>
      <c r="Y38" s="20">
        <f t="shared" si="72"/>
        <v>-852.91414108594995</v>
      </c>
      <c r="Z38" s="40">
        <f t="shared" si="72"/>
        <v>21.383379564249992</v>
      </c>
      <c r="AA38" s="20">
        <f t="shared" si="72"/>
        <v>14.232523086139963</v>
      </c>
      <c r="AB38" s="20">
        <f t="shared" si="72"/>
        <v>167.29959505436997</v>
      </c>
      <c r="AC38" s="20">
        <f t="shared" si="72"/>
        <v>85.868786868429993</v>
      </c>
      <c r="AD38" s="20">
        <f t="shared" si="72"/>
        <v>30.875723642600008</v>
      </c>
      <c r="AE38" s="20">
        <f t="shared" si="72"/>
        <v>-152.41403155732996</v>
      </c>
      <c r="AF38" s="20">
        <f t="shared" si="72"/>
        <v>-330.64608138769006</v>
      </c>
      <c r="AG38" s="20">
        <f t="shared" si="72"/>
        <v>-245.03022947988006</v>
      </c>
      <c r="AH38" s="20">
        <f t="shared" si="72"/>
        <v>-392.31148615540019</v>
      </c>
      <c r="AI38" s="20">
        <f t="shared" si="72"/>
        <v>-803.91949516032003</v>
      </c>
      <c r="AJ38" s="20">
        <f t="shared" si="72"/>
        <v>-823.93381698691996</v>
      </c>
      <c r="AK38" s="20">
        <f t="shared" si="72"/>
        <v>-807.6217063102099</v>
      </c>
      <c r="AL38" s="40">
        <f t="shared" si="72"/>
        <v>270.24645349269997</v>
      </c>
      <c r="AM38" s="20">
        <f t="shared" si="72"/>
        <v>-564.43896891354996</v>
      </c>
      <c r="AN38" s="20">
        <f t="shared" si="72"/>
        <v>-106.06455277337989</v>
      </c>
      <c r="AO38" s="20">
        <f t="shared" si="72"/>
        <v>-157.11064828087001</v>
      </c>
      <c r="AP38" s="20">
        <f t="shared" si="72"/>
        <v>-105.83529571182999</v>
      </c>
      <c r="AQ38" s="20">
        <f t="shared" si="72"/>
        <v>-452.52181131348004</v>
      </c>
      <c r="AR38" s="20">
        <f t="shared" si="72"/>
        <v>-698.1404495694901</v>
      </c>
      <c r="AS38" s="20">
        <f t="shared" si="72"/>
        <v>-706.77873793010019</v>
      </c>
      <c r="AT38" s="20">
        <f t="shared" si="72"/>
        <v>-939.81821732130015</v>
      </c>
      <c r="AU38" s="20">
        <f t="shared" si="72"/>
        <v>-1056.5324944659199</v>
      </c>
      <c r="AV38" s="20">
        <f t="shared" si="72"/>
        <v>-1061.2202949769298</v>
      </c>
      <c r="AW38" s="20">
        <f t="shared" si="72"/>
        <v>-1180.92277700565</v>
      </c>
      <c r="AX38" s="40">
        <f t="shared" si="72"/>
        <v>481.35931912657998</v>
      </c>
      <c r="AY38" s="20">
        <f t="shared" si="72"/>
        <v>245.00417446726988</v>
      </c>
      <c r="AZ38" s="20">
        <f t="shared" si="72"/>
        <v>706.66592710116015</v>
      </c>
      <c r="BA38" s="20">
        <f t="shared" si="72"/>
        <v>745.73468661439006</v>
      </c>
      <c r="BB38" s="20">
        <f t="shared" si="72"/>
        <v>1073.5179384246799</v>
      </c>
      <c r="BC38" s="20">
        <f t="shared" si="72"/>
        <v>1114.4827953090598</v>
      </c>
      <c r="BD38" s="20">
        <f t="shared" si="72"/>
        <v>974.89773423347003</v>
      </c>
      <c r="BE38" s="20">
        <f t="shared" si="72"/>
        <v>1256.06519522811</v>
      </c>
      <c r="BF38" s="20">
        <f t="shared" si="72"/>
        <v>1120.0626403051599</v>
      </c>
      <c r="BG38" s="20">
        <f>квартал!U38</f>
        <v>915.43215464466994</v>
      </c>
      <c r="BH38" s="47">
        <f t="shared" ref="BH38:CD38" si="73">BH39+BH48</f>
        <v>918.44927535599004</v>
      </c>
      <c r="BI38" s="47">
        <f t="shared" si="73"/>
        <v>1126.55983009085</v>
      </c>
      <c r="BJ38" s="40">
        <f t="shared" si="73"/>
        <v>2256.9973878203</v>
      </c>
      <c r="BK38" s="47">
        <f t="shared" si="73"/>
        <v>-396.50605721222996</v>
      </c>
      <c r="BL38" s="47">
        <f t="shared" si="73"/>
        <v>104.96802176545009</v>
      </c>
      <c r="BM38" s="47">
        <f t="shared" si="73"/>
        <v>689.04245540119996</v>
      </c>
      <c r="BN38" s="47">
        <f t="shared" si="73"/>
        <v>1185.7433754969902</v>
      </c>
      <c r="BO38" s="47">
        <f t="shared" si="73"/>
        <v>1333.51899448823</v>
      </c>
      <c r="BP38" s="47">
        <f t="shared" si="73"/>
        <v>1336.9673371037302</v>
      </c>
      <c r="BQ38" s="47">
        <f>BQ39+BQ48</f>
        <v>1345.4382241858798</v>
      </c>
      <c r="BR38" s="47">
        <f>BR39+BR48</f>
        <v>1354.27194790814</v>
      </c>
      <c r="BS38" s="47">
        <f t="shared" si="73"/>
        <v>1380.5148436007098</v>
      </c>
      <c r="BT38" s="47">
        <f t="shared" si="73"/>
        <v>1410.6230424850401</v>
      </c>
      <c r="BU38" s="47">
        <f t="shared" si="73"/>
        <v>1635.6522685047801</v>
      </c>
      <c r="BV38" s="40">
        <f t="shared" si="73"/>
        <v>2913.6078498480501</v>
      </c>
      <c r="BW38" s="47">
        <f t="shared" si="73"/>
        <v>-35.985453433340126</v>
      </c>
      <c r="BX38" s="47">
        <f t="shared" si="73"/>
        <v>83.247628016740009</v>
      </c>
      <c r="BY38" s="47">
        <f>BY39+BY48</f>
        <v>314.87407061993008</v>
      </c>
      <c r="BZ38" s="47">
        <f>BZ39+BZ48</f>
        <v>674.50071250405995</v>
      </c>
      <c r="CA38" s="47">
        <f t="shared" si="73"/>
        <v>725.04638947287037</v>
      </c>
      <c r="CB38" s="58">
        <f t="shared" si="73"/>
        <v>398.04859799326005</v>
      </c>
      <c r="CC38" s="58">
        <f t="shared" si="73"/>
        <v>403.59110928909013</v>
      </c>
      <c r="CD38" s="58">
        <f t="shared" si="73"/>
        <v>383.54936706470062</v>
      </c>
      <c r="CE38" s="58">
        <f>CE39+CE48</f>
        <v>260.75208385535007</v>
      </c>
      <c r="CF38" s="58">
        <f>CF39+CF48</f>
        <v>336.21211735235943</v>
      </c>
      <c r="CG38" s="58">
        <f>CG39+CG48</f>
        <v>594.8475565456099</v>
      </c>
      <c r="CH38" s="40">
        <f>CH39+CH48</f>
        <v>1457.7337492688901</v>
      </c>
      <c r="CI38" s="58">
        <f>CI39+CI48</f>
        <v>-181.97740073936018</v>
      </c>
      <c r="CJ38" s="58">
        <f t="shared" ref="CJ38:CK38" si="74">CJ39+CJ48</f>
        <v>-212.21884881613948</v>
      </c>
      <c r="CK38" s="58">
        <f t="shared" si="74"/>
        <v>-403.93228754903964</v>
      </c>
      <c r="CL38" s="58">
        <f t="shared" ref="CL38:CQ38" si="75">CL39+CL48</f>
        <v>-236.4950286829403</v>
      </c>
      <c r="CM38" s="58">
        <f t="shared" si="75"/>
        <v>-519.06922218372029</v>
      </c>
      <c r="CN38" s="58">
        <f t="shared" si="75"/>
        <v>-921.66675779213904</v>
      </c>
      <c r="CO38" s="58">
        <f t="shared" si="75"/>
        <v>-1261.9479437827201</v>
      </c>
      <c r="CP38" s="58">
        <f t="shared" si="75"/>
        <v>-1835.5313777256406</v>
      </c>
      <c r="CQ38" s="58">
        <f t="shared" si="75"/>
        <v>-2498.2417267157989</v>
      </c>
      <c r="CR38" s="58">
        <f t="shared" ref="CR38:CS38" si="76">CR39+CR48</f>
        <v>-2952.4272055841202</v>
      </c>
      <c r="CS38" s="58">
        <f t="shared" si="76"/>
        <v>-3291.4970952212698</v>
      </c>
      <c r="CT38" s="38">
        <f t="shared" ref="CT38:CY38" si="77">CT39+CT48</f>
        <v>-2530.9226164844704</v>
      </c>
      <c r="CU38" s="58">
        <f t="shared" si="77"/>
        <v>-270.37192391970001</v>
      </c>
      <c r="CV38" s="58">
        <f t="shared" si="77"/>
        <v>-248.28677932469049</v>
      </c>
      <c r="CW38" s="58">
        <f t="shared" si="77"/>
        <v>-665.20152199999984</v>
      </c>
      <c r="CX38" s="58">
        <f t="shared" si="77"/>
        <v>-808.29050000000007</v>
      </c>
      <c r="CY38" s="58">
        <f t="shared" si="77"/>
        <v>-1426.2951877300002</v>
      </c>
      <c r="CZ38" s="58">
        <f t="shared" ref="CZ38:DB38" si="78">CZ39+CZ48</f>
        <v>-1952.71988883375</v>
      </c>
      <c r="DA38" s="58">
        <f t="shared" si="78"/>
        <v>-2449.9960764667999</v>
      </c>
      <c r="DB38" s="58">
        <f t="shared" si="78"/>
        <v>-2929.68579965866</v>
      </c>
      <c r="DC38" s="58">
        <f t="shared" ref="DC38:DH38" si="79">DC39+DC48</f>
        <v>-3470.9839716911697</v>
      </c>
      <c r="DD38" s="58">
        <f t="shared" si="79"/>
        <v>-3542.2327661284098</v>
      </c>
      <c r="DE38" s="58">
        <f t="shared" si="79"/>
        <v>-3480.8675269232408</v>
      </c>
      <c r="DF38" s="38">
        <f>DF39+DF48</f>
        <v>-2263.6139022532302</v>
      </c>
      <c r="DG38" s="58">
        <f t="shared" si="79"/>
        <v>66.22246773545001</v>
      </c>
      <c r="DH38" s="58">
        <f t="shared" si="79"/>
        <v>178.96505653915983</v>
      </c>
      <c r="DI38" s="58">
        <f>DI39+DI48</f>
        <v>-68.232490737990247</v>
      </c>
      <c r="DJ38" s="58">
        <f t="shared" ref="DJ38:DN38" si="80">DJ39+DJ48</f>
        <v>53.105381125820003</v>
      </c>
      <c r="DK38" s="58">
        <f t="shared" si="80"/>
        <v>579.68792381882986</v>
      </c>
      <c r="DL38" s="58">
        <f t="shared" si="80"/>
        <v>1132.96135415956</v>
      </c>
      <c r="DM38" s="58">
        <f t="shared" si="80"/>
        <v>1698.2046010628701</v>
      </c>
      <c r="DN38" s="58">
        <f t="shared" si="80"/>
        <v>1873.6514496243499</v>
      </c>
      <c r="DO38" s="58">
        <f t="shared" ref="DO38:DS38" si="81">DO39+DO48</f>
        <v>2048.0792864494806</v>
      </c>
      <c r="DP38" s="58">
        <f t="shared" si="81"/>
        <v>2095.0157076867504</v>
      </c>
      <c r="DQ38" s="58">
        <f t="shared" si="81"/>
        <v>2726.6907219489703</v>
      </c>
      <c r="DR38" s="38">
        <f>DR39+DR48</f>
        <v>4403.2420735228197</v>
      </c>
      <c r="DS38" s="58">
        <f t="shared" si="81"/>
        <v>61.476249563070041</v>
      </c>
      <c r="DT38" s="58">
        <f t="shared" ref="DT38:DY38" si="82">DT39+DT48</f>
        <v>549.73216912918997</v>
      </c>
      <c r="DU38" s="58">
        <f t="shared" si="82"/>
        <v>-238.88129114067999</v>
      </c>
      <c r="DV38" s="58">
        <f t="shared" si="82"/>
        <v>-268.95205119363993</v>
      </c>
      <c r="DW38" s="58">
        <f t="shared" si="82"/>
        <v>-504.65448984624004</v>
      </c>
      <c r="DX38" s="58">
        <f t="shared" si="82"/>
        <v>-795.22528814166992</v>
      </c>
      <c r="DY38" s="58">
        <f t="shared" si="82"/>
        <v>-1043.6062318161798</v>
      </c>
      <c r="DZ38" s="58">
        <f t="shared" ref="DZ38:EA38" si="83">DZ39+DZ48</f>
        <v>-1080.9925510973599</v>
      </c>
      <c r="EA38" s="58">
        <f t="shared" si="83"/>
        <v>-1609.1127566813298</v>
      </c>
      <c r="EB38" s="58">
        <f>EB39+EB48</f>
        <v>-2279.0606674543897</v>
      </c>
      <c r="EC38" s="58">
        <f>EC39+EC48</f>
        <v>-2464.2288763179099</v>
      </c>
      <c r="ED38" s="38">
        <f>ED39+ED48</f>
        <v>-475.32207713406888</v>
      </c>
      <c r="EE38" s="58">
        <f>EE39+EE48</f>
        <v>-260.83871282412019</v>
      </c>
      <c r="EF38" s="58">
        <f>EF39+EF48</f>
        <v>-415.38263916273991</v>
      </c>
    </row>
    <row r="39" spans="1:136" ht="30">
      <c r="A39" s="28" t="s">
        <v>100</v>
      </c>
      <c r="B39" s="26" t="s">
        <v>28</v>
      </c>
      <c r="C39" s="25">
        <v>253.59333024685</v>
      </c>
      <c r="D39" s="25">
        <v>419.68384323820004</v>
      </c>
      <c r="E39" s="25">
        <f>квартал!C39</f>
        <v>496.32823328659998</v>
      </c>
      <c r="F39" s="25">
        <v>539.90340971537</v>
      </c>
      <c r="G39" s="25">
        <v>659.64730727367009</v>
      </c>
      <c r="H39" s="25">
        <f>квартал!D39</f>
        <v>809.65372407373002</v>
      </c>
      <c r="I39" s="25">
        <v>896.06550333900998</v>
      </c>
      <c r="J39" s="25">
        <v>1045.97971498945</v>
      </c>
      <c r="K39" s="25">
        <f>квартал!E39</f>
        <v>1265.07310560987</v>
      </c>
      <c r="L39" s="25">
        <v>1439.11844265938</v>
      </c>
      <c r="M39" s="25">
        <v>1471.8275302285201</v>
      </c>
      <c r="N39" s="49">
        <f>год!H44</f>
        <v>1302.8253105383899</v>
      </c>
      <c r="O39" s="25">
        <v>156.15876953616001</v>
      </c>
      <c r="P39" s="25">
        <v>96.397085859170005</v>
      </c>
      <c r="Q39" s="25">
        <f>квартал!G39</f>
        <v>230.52247418944</v>
      </c>
      <c r="R39" s="25">
        <v>291.78046182208004</v>
      </c>
      <c r="S39" s="25">
        <v>628.94983800405009</v>
      </c>
      <c r="T39" s="25">
        <f>квартал!H39</f>
        <v>745.58841331073995</v>
      </c>
      <c r="U39" s="25">
        <v>599.36298169839006</v>
      </c>
      <c r="V39" s="25">
        <v>706.69148741485003</v>
      </c>
      <c r="W39" s="25">
        <f>квартал!I39</f>
        <v>627.76654483334994</v>
      </c>
      <c r="X39" s="25">
        <v>839.51093299504009</v>
      </c>
      <c r="Y39" s="25">
        <v>904.95983788593003</v>
      </c>
      <c r="Z39" s="49">
        <f>год!I44</f>
        <v>420.67986979273996</v>
      </c>
      <c r="AA39" s="25">
        <v>265.33145097302997</v>
      </c>
      <c r="AB39" s="25">
        <v>255.95062631957998</v>
      </c>
      <c r="AC39" s="25">
        <f>квартал!K39</f>
        <v>255.10602023413</v>
      </c>
      <c r="AD39" s="25">
        <v>495.31590219007001</v>
      </c>
      <c r="AE39" s="25">
        <v>517.09335692599996</v>
      </c>
      <c r="AF39" s="25">
        <f>квартал!L39</f>
        <v>667.97127493698997</v>
      </c>
      <c r="AG39" s="25">
        <v>810.95270700954006</v>
      </c>
      <c r="AH39" s="25">
        <v>857.19079441793997</v>
      </c>
      <c r="AI39" s="25">
        <f>квартал!M39</f>
        <v>838.56970574473996</v>
      </c>
      <c r="AJ39" s="25">
        <v>999.57938815588</v>
      </c>
      <c r="AK39" s="25">
        <v>1235.28722741878</v>
      </c>
      <c r="AL39" s="49">
        <f>год!J44</f>
        <v>831.84265666087003</v>
      </c>
      <c r="AM39" s="25">
        <v>764.01418718105003</v>
      </c>
      <c r="AN39" s="25">
        <v>969.71272526842006</v>
      </c>
      <c r="AO39" s="25">
        <f>квартал!O39</f>
        <v>863.2114059940601</v>
      </c>
      <c r="AP39" s="25">
        <v>991.68534135190998</v>
      </c>
      <c r="AQ39" s="25">
        <v>748.10356651131008</v>
      </c>
      <c r="AR39" s="25">
        <f>квартал!P39</f>
        <v>572.49578556755</v>
      </c>
      <c r="AS39" s="25">
        <v>932.36177270874998</v>
      </c>
      <c r="AT39" s="25">
        <v>1035.2536238632499</v>
      </c>
      <c r="AU39" s="25">
        <f>квартал!Q39</f>
        <v>1173.2363184886101</v>
      </c>
      <c r="AV39" s="25">
        <v>1769.0848770236398</v>
      </c>
      <c r="AW39" s="25">
        <v>2607.0968686984902</v>
      </c>
      <c r="AX39" s="49">
        <f>год!K44</f>
        <v>4076.2804474293798</v>
      </c>
      <c r="AY39" s="25">
        <v>2763.5826953062401</v>
      </c>
      <c r="AZ39" s="25">
        <v>1404.8566636849901</v>
      </c>
      <c r="BA39" s="25">
        <f>квартал!S39</f>
        <v>562.05042632658001</v>
      </c>
      <c r="BB39" s="25">
        <v>-206.72743964553001</v>
      </c>
      <c r="BC39" s="25">
        <v>-61.244202469969999</v>
      </c>
      <c r="BD39" s="25">
        <f>квартал!T39</f>
        <v>150.20818320684</v>
      </c>
      <c r="BE39" s="25">
        <v>742.24013298729005</v>
      </c>
      <c r="BF39" s="25">
        <v>1704.23031188492</v>
      </c>
      <c r="BG39" s="25">
        <f>квартал!U39</f>
        <v>1443.85976930063</v>
      </c>
      <c r="BH39" s="50">
        <v>1228.7573765697</v>
      </c>
      <c r="BI39" s="50">
        <v>1224.41551239252</v>
      </c>
      <c r="BJ39" s="49">
        <v>1242.4092697864901</v>
      </c>
      <c r="BK39" s="50">
        <v>660.57950532781001</v>
      </c>
      <c r="BL39" s="50">
        <v>843.79082255013998</v>
      </c>
      <c r="BM39" s="50">
        <v>240.45357677837001</v>
      </c>
      <c r="BN39" s="50">
        <v>33.851564457729999</v>
      </c>
      <c r="BO39" s="50">
        <v>265.02118965198997</v>
      </c>
      <c r="BP39" s="50">
        <v>131.28295497943</v>
      </c>
      <c r="BQ39" s="50">
        <v>581.49398502149995</v>
      </c>
      <c r="BR39" s="50">
        <v>152.14366375895</v>
      </c>
      <c r="BS39" s="50">
        <v>-91.62756218973</v>
      </c>
      <c r="BT39" s="50">
        <v>177.03516649517002</v>
      </c>
      <c r="BU39" s="50">
        <v>458.03545587174</v>
      </c>
      <c r="BV39" s="49">
        <v>-683.70723765160994</v>
      </c>
      <c r="BW39" s="50">
        <v>1393.13139107098</v>
      </c>
      <c r="BX39" s="50">
        <v>1084.0090809739299</v>
      </c>
      <c r="BY39" s="50">
        <v>2111.4004706404899</v>
      </c>
      <c r="BZ39" s="50">
        <v>1461.1107203455799</v>
      </c>
      <c r="CA39" s="50">
        <v>1608.16447855404</v>
      </c>
      <c r="CB39" s="59">
        <v>1941.5820206905601</v>
      </c>
      <c r="CC39" s="59">
        <v>1860.78136983337</v>
      </c>
      <c r="CD39" s="59">
        <v>2111.4004706404899</v>
      </c>
      <c r="CE39" s="59">
        <v>1985.77111311626</v>
      </c>
      <c r="CF39" s="59">
        <v>2355.4887562486902</v>
      </c>
      <c r="CG39" s="59">
        <v>2544.5930117069197</v>
      </c>
      <c r="CH39" s="49">
        <v>2091.29095932583</v>
      </c>
      <c r="CI39" s="50">
        <v>677.37391816051002</v>
      </c>
      <c r="CJ39" s="50">
        <v>572.52011869528008</v>
      </c>
      <c r="CK39" s="50">
        <v>526.96053685917002</v>
      </c>
      <c r="CL39" s="50">
        <v>1020.04039780315</v>
      </c>
      <c r="CM39" s="50">
        <v>1082.8470374496501</v>
      </c>
      <c r="CN39" s="50">
        <v>901.32485232434999</v>
      </c>
      <c r="CO39" s="50">
        <v>1129.8394281406001</v>
      </c>
      <c r="CP39" s="50">
        <v>1402.1718170439299</v>
      </c>
      <c r="CQ39" s="50">
        <v>761.06523646964001</v>
      </c>
      <c r="CR39" s="50">
        <v>980.93041687555001</v>
      </c>
      <c r="CS39" s="50">
        <v>1155.4164915936201</v>
      </c>
      <c r="CT39" s="49">
        <v>1471.24182712023</v>
      </c>
      <c r="CU39" s="50">
        <v>365.21864029596003</v>
      </c>
      <c r="CV39" s="59">
        <v>-57.262030999999979</v>
      </c>
      <c r="CW39" s="50">
        <v>257.4539100998802</v>
      </c>
      <c r="CX39" s="50">
        <v>142.77699999999993</v>
      </c>
      <c r="CY39" s="50">
        <v>627.76300000000003</v>
      </c>
      <c r="CZ39" s="50">
        <v>492.38824901771994</v>
      </c>
      <c r="DA39" s="50">
        <v>518.5529879999998</v>
      </c>
      <c r="DB39" s="50">
        <v>983.62093191248994</v>
      </c>
      <c r="DC39" s="50">
        <v>415.85892581546005</v>
      </c>
      <c r="DD39" s="50">
        <v>887.06791308791969</v>
      </c>
      <c r="DE39" s="50">
        <v>1110.7737069741599</v>
      </c>
      <c r="DF39" s="49">
        <v>918.52238347572995</v>
      </c>
      <c r="DG39" s="50">
        <v>277.3</v>
      </c>
      <c r="DH39" s="50">
        <v>1218.86916335705</v>
      </c>
      <c r="DI39" s="50">
        <v>2433.4137121755098</v>
      </c>
      <c r="DJ39" s="50">
        <v>121.45368378063</v>
      </c>
      <c r="DK39" s="50">
        <v>294.26340555778995</v>
      </c>
      <c r="DL39" s="50">
        <v>-301.97957515515003</v>
      </c>
      <c r="DM39" s="50">
        <v>613.37448683322998</v>
      </c>
      <c r="DN39" s="50">
        <v>1444.0514528444498</v>
      </c>
      <c r="DO39" s="50">
        <v>2235.7312469084704</v>
      </c>
      <c r="DP39" s="50">
        <v>3918.6837534371602</v>
      </c>
      <c r="DQ39" s="50">
        <v>4504.0448398764602</v>
      </c>
      <c r="DR39" s="49">
        <v>4529.7969612142897</v>
      </c>
      <c r="DS39" s="50">
        <v>483.48185010098001</v>
      </c>
      <c r="DT39" s="50">
        <v>343.43566330417997</v>
      </c>
      <c r="DU39" s="50">
        <v>538.72267674259001</v>
      </c>
      <c r="DV39" s="50">
        <v>1013.6124845354101</v>
      </c>
      <c r="DW39" s="50">
        <v>1141.0585195788201</v>
      </c>
      <c r="DX39" s="50">
        <v>749.44638595509002</v>
      </c>
      <c r="DY39" s="50">
        <v>1438.12897311597</v>
      </c>
      <c r="DZ39" s="50">
        <v>493.18216465582003</v>
      </c>
      <c r="EA39" s="50">
        <v>1009.78658916834</v>
      </c>
      <c r="EB39" s="50">
        <v>551.10235363274001</v>
      </c>
      <c r="EC39" s="50">
        <v>1099.1434616720999</v>
      </c>
      <c r="ED39" s="49">
        <v>1286.1583199534596</v>
      </c>
      <c r="EE39" s="50">
        <v>1237.1183526302</v>
      </c>
      <c r="EF39" s="50">
        <v>2917.7571000000003</v>
      </c>
    </row>
    <row r="40" spans="1:136">
      <c r="A40" s="10" t="s">
        <v>101</v>
      </c>
      <c r="B40" s="23" t="s">
        <v>118</v>
      </c>
      <c r="C40" s="22">
        <f>C41+C42</f>
        <v>-3.8662131351400006</v>
      </c>
      <c r="D40" s="22">
        <f t="shared" ref="D40:BH40" si="84">D41+D42</f>
        <v>144.07782268310001</v>
      </c>
      <c r="E40" s="22">
        <f t="shared" si="84"/>
        <v>284.51919011561</v>
      </c>
      <c r="F40" s="22">
        <f t="shared" si="84"/>
        <v>355.62064054638</v>
      </c>
      <c r="G40" s="22">
        <f t="shared" si="84"/>
        <v>473.24075426717002</v>
      </c>
      <c r="H40" s="22">
        <f t="shared" si="84"/>
        <v>660.16292284611995</v>
      </c>
      <c r="I40" s="22">
        <f t="shared" si="84"/>
        <v>766.24083335538012</v>
      </c>
      <c r="J40" s="22">
        <f t="shared" si="84"/>
        <v>775.78842810575998</v>
      </c>
      <c r="K40" s="22">
        <f t="shared" si="84"/>
        <v>779.85699031873992</v>
      </c>
      <c r="L40" s="22">
        <f t="shared" si="84"/>
        <v>1084.6166523762802</v>
      </c>
      <c r="M40" s="22">
        <f t="shared" si="84"/>
        <v>1070.6053869768202</v>
      </c>
      <c r="N40" s="41">
        <f t="shared" si="84"/>
        <v>1079.67144197682</v>
      </c>
      <c r="O40" s="22">
        <f t="shared" si="84"/>
        <v>-7.2889764205400027</v>
      </c>
      <c r="P40" s="22">
        <f t="shared" si="84"/>
        <v>74.379975079359994</v>
      </c>
      <c r="Q40" s="22">
        <f t="shared" si="84"/>
        <v>113.99286201512</v>
      </c>
      <c r="R40" s="22">
        <f t="shared" si="84"/>
        <v>149.42394220030002</v>
      </c>
      <c r="S40" s="22">
        <f t="shared" si="84"/>
        <v>189.42394220030002</v>
      </c>
      <c r="T40" s="22">
        <f t="shared" si="84"/>
        <v>245.24238907634998</v>
      </c>
      <c r="U40" s="22">
        <f t="shared" si="84"/>
        <v>172.48902865544997</v>
      </c>
      <c r="V40" s="22">
        <f t="shared" si="84"/>
        <v>255.60068279936996</v>
      </c>
      <c r="W40" s="22">
        <f t="shared" si="84"/>
        <v>277.70952152809002</v>
      </c>
      <c r="X40" s="22">
        <f t="shared" si="84"/>
        <v>378.93991585694999</v>
      </c>
      <c r="Y40" s="22">
        <f t="shared" si="84"/>
        <v>424.80595929013992</v>
      </c>
      <c r="Z40" s="41">
        <f t="shared" si="84"/>
        <v>511.43351702666001</v>
      </c>
      <c r="AA40" s="22">
        <f t="shared" si="84"/>
        <v>-78.125501650809994</v>
      </c>
      <c r="AB40" s="22">
        <f t="shared" si="84"/>
        <v>-131.88149024726997</v>
      </c>
      <c r="AC40" s="22">
        <f t="shared" si="84"/>
        <v>-179.40715188286998</v>
      </c>
      <c r="AD40" s="22">
        <f t="shared" si="84"/>
        <v>-55.12023366684997</v>
      </c>
      <c r="AE40" s="22">
        <f t="shared" si="84"/>
        <v>-16.670963158869995</v>
      </c>
      <c r="AF40" s="22">
        <f t="shared" si="84"/>
        <v>-6.7747348001199725</v>
      </c>
      <c r="AG40" s="22">
        <f t="shared" si="84"/>
        <v>15.787926428300068</v>
      </c>
      <c r="AH40" s="22">
        <f t="shared" si="84"/>
        <v>53.268240961930076</v>
      </c>
      <c r="AI40" s="22">
        <f t="shared" si="84"/>
        <v>110.49993314131001</v>
      </c>
      <c r="AJ40" s="22">
        <f t="shared" si="84"/>
        <v>200.43236094303001</v>
      </c>
      <c r="AK40" s="22">
        <f t="shared" si="84"/>
        <v>287.46866304052998</v>
      </c>
      <c r="AL40" s="41">
        <f t="shared" si="84"/>
        <v>358.37201912692001</v>
      </c>
      <c r="AM40" s="22">
        <f t="shared" si="84"/>
        <v>11.00383452048</v>
      </c>
      <c r="AN40" s="22">
        <f t="shared" si="84"/>
        <v>35.605770638089993</v>
      </c>
      <c r="AO40" s="22">
        <f t="shared" si="84"/>
        <v>-3.3553397623199999</v>
      </c>
      <c r="AP40" s="22">
        <f t="shared" si="84"/>
        <v>3.7209714039099993</v>
      </c>
      <c r="AQ40" s="22">
        <f t="shared" si="84"/>
        <v>25.673208310380005</v>
      </c>
      <c r="AR40" s="22">
        <f t="shared" si="84"/>
        <v>55.321386711070005</v>
      </c>
      <c r="AS40" s="22">
        <f t="shared" si="84"/>
        <v>87.959990701180004</v>
      </c>
      <c r="AT40" s="22">
        <f t="shared" si="84"/>
        <v>42.959990701180004</v>
      </c>
      <c r="AU40" s="22">
        <f t="shared" si="84"/>
        <v>51.664990701179988</v>
      </c>
      <c r="AV40" s="22">
        <f t="shared" si="84"/>
        <v>59.225117875289982</v>
      </c>
      <c r="AW40" s="22">
        <f t="shared" si="84"/>
        <v>-19.73718335402998</v>
      </c>
      <c r="AX40" s="41">
        <f t="shared" si="84"/>
        <v>1025.2723432734999</v>
      </c>
      <c r="AY40" s="22">
        <f t="shared" si="84"/>
        <v>3.40836007471</v>
      </c>
      <c r="AZ40" s="22">
        <f t="shared" si="84"/>
        <v>30.701772902809999</v>
      </c>
      <c r="BA40" s="22">
        <f t="shared" si="84"/>
        <v>-100.24772616492001</v>
      </c>
      <c r="BB40" s="22">
        <f t="shared" si="84"/>
        <v>-1.4605828141300208</v>
      </c>
      <c r="BC40" s="22">
        <f t="shared" si="84"/>
        <v>76.391850191150013</v>
      </c>
      <c r="BD40" s="22">
        <f t="shared" si="84"/>
        <v>-54.658932773739991</v>
      </c>
      <c r="BE40" s="22">
        <f t="shared" si="84"/>
        <v>44.610805537680108</v>
      </c>
      <c r="BF40" s="22">
        <f t="shared" si="84"/>
        <v>19.249741499680113</v>
      </c>
      <c r="BG40" s="22">
        <f>квартал!U40</f>
        <v>-152.66255973946988</v>
      </c>
      <c r="BH40" s="42">
        <f t="shared" si="84"/>
        <v>-78.553315986979896</v>
      </c>
      <c r="BI40" s="42">
        <v>-34.4</v>
      </c>
      <c r="BJ40" s="41">
        <f>BJ41+BJ42</f>
        <v>15.272069245740113</v>
      </c>
      <c r="BK40" s="42">
        <f>BK41+BK42</f>
        <v>-36.654457679909996</v>
      </c>
      <c r="BL40" s="42">
        <f>BL41+BL42</f>
        <v>-13.730347934540021</v>
      </c>
      <c r="BM40" s="42">
        <f t="shared" ref="BM40:CF40" si="85">BM41+BM42</f>
        <v>89.447653040900008</v>
      </c>
      <c r="BN40" s="42">
        <f t="shared" si="85"/>
        <v>185.47426751560999</v>
      </c>
      <c r="BO40" s="42">
        <f t="shared" si="85"/>
        <v>146.92257061162002</v>
      </c>
      <c r="BP40" s="42">
        <f t="shared" si="85"/>
        <v>244.45652546018005</v>
      </c>
      <c r="BQ40" s="42">
        <f t="shared" si="85"/>
        <v>312.04243823779996</v>
      </c>
      <c r="BR40" s="42">
        <f t="shared" si="85"/>
        <v>225.98678326548003</v>
      </c>
      <c r="BS40" s="42">
        <f t="shared" si="85"/>
        <v>266.02424070812003</v>
      </c>
      <c r="BT40" s="42">
        <f t="shared" si="85"/>
        <v>305.40939928458999</v>
      </c>
      <c r="BU40" s="42">
        <f t="shared" si="85"/>
        <v>388.53353862741005</v>
      </c>
      <c r="BV40" s="41">
        <f t="shared" si="85"/>
        <v>492.42100116293011</v>
      </c>
      <c r="BW40" s="42">
        <f t="shared" si="85"/>
        <v>119.30377100663</v>
      </c>
      <c r="BX40" s="42">
        <f t="shared" si="85"/>
        <v>210.69580488948998</v>
      </c>
      <c r="BY40" s="42">
        <f t="shared" si="85"/>
        <v>357.65369999999996</v>
      </c>
      <c r="BZ40" s="42">
        <f t="shared" si="85"/>
        <v>368.75208533767005</v>
      </c>
      <c r="CA40" s="42">
        <f t="shared" si="85"/>
        <v>348.66119878387002</v>
      </c>
      <c r="CB40" s="53">
        <v>521.32398625318001</v>
      </c>
      <c r="CC40" s="53">
        <f t="shared" si="85"/>
        <v>655.81279999999992</v>
      </c>
      <c r="CD40" s="53">
        <f t="shared" si="85"/>
        <v>948.88665750858979</v>
      </c>
      <c r="CE40" s="53">
        <f t="shared" si="85"/>
        <v>944.74485908992995</v>
      </c>
      <c r="CF40" s="53">
        <f t="shared" si="85"/>
        <v>1069.0586071892501</v>
      </c>
      <c r="CG40" s="53">
        <f>CG41+CG42</f>
        <v>1181.65256226006</v>
      </c>
      <c r="CH40" s="41">
        <f>CH41+CH42</f>
        <v>1123.4789992945798</v>
      </c>
      <c r="CI40" s="42">
        <f>CI41+CI42</f>
        <v>-43.054000000000002</v>
      </c>
      <c r="CJ40" s="42">
        <f>CJ41+CJ42</f>
        <v>111.19999999999999</v>
      </c>
      <c r="CK40" s="42">
        <f t="shared" ref="CK40:CM40" si="86">CK41+CK42</f>
        <v>10.900000000000034</v>
      </c>
      <c r="CL40" s="42">
        <f t="shared" si="86"/>
        <v>74.700000000000045</v>
      </c>
      <c r="CM40" s="42">
        <f t="shared" si="86"/>
        <v>157.42999999999995</v>
      </c>
      <c r="CN40" s="42">
        <v>228.56090000000006</v>
      </c>
      <c r="CO40" s="42">
        <v>369.54200000000003</v>
      </c>
      <c r="CP40" s="42">
        <f>CP41+CP42</f>
        <v>371.00900000000001</v>
      </c>
      <c r="CQ40" s="42">
        <f t="shared" ref="CQ40:CT40" si="87">CQ41+CQ42</f>
        <v>372.1</v>
      </c>
      <c r="CR40" s="42">
        <f t="shared" si="87"/>
        <v>423.33039999999994</v>
      </c>
      <c r="CS40" s="42">
        <f t="shared" si="87"/>
        <v>472.35551833337001</v>
      </c>
      <c r="CT40" s="41">
        <f t="shared" si="87"/>
        <v>507.53588230647006</v>
      </c>
      <c r="CU40" s="42">
        <v>44.857199999999992</v>
      </c>
      <c r="CV40" s="42">
        <v>56.179500000000019</v>
      </c>
      <c r="CW40" s="42">
        <f>CW41+CW42</f>
        <v>309.19561675386001</v>
      </c>
      <c r="CX40" s="42">
        <f t="shared" ref="CX40" si="88">CX41+CX42</f>
        <v>702.49379999999996</v>
      </c>
      <c r="CY40" s="42">
        <f>CY41+CY42</f>
        <v>838.63428115060015</v>
      </c>
      <c r="CZ40" s="42">
        <f>CZ41+CZ42</f>
        <v>945.77816718115014</v>
      </c>
      <c r="DA40" s="42">
        <f t="shared" ref="DA40:DT40" si="89">DA41+DA42</f>
        <v>1070.1556999999998</v>
      </c>
      <c r="DB40" s="42">
        <f t="shared" si="89"/>
        <v>1155.0681046454301</v>
      </c>
      <c r="DC40" s="42">
        <f t="shared" si="89"/>
        <v>1247.3618999999999</v>
      </c>
      <c r="DD40" s="42">
        <f t="shared" si="89"/>
        <v>1334.3981166635499</v>
      </c>
      <c r="DE40" s="42">
        <f t="shared" si="89"/>
        <v>1401.2619</v>
      </c>
      <c r="DF40" s="41">
        <f t="shared" si="89"/>
        <v>1377.5565336825098</v>
      </c>
      <c r="DG40" s="42">
        <f t="shared" si="89"/>
        <v>-69.266300336750021</v>
      </c>
      <c r="DH40" s="42">
        <f t="shared" si="89"/>
        <v>226.07479999999998</v>
      </c>
      <c r="DI40" s="42">
        <f t="shared" si="89"/>
        <v>226.78315077882002</v>
      </c>
      <c r="DJ40" s="42">
        <f t="shared" si="89"/>
        <v>538.42746247825994</v>
      </c>
      <c r="DK40" s="42">
        <f t="shared" si="89"/>
        <v>713.00802385559996</v>
      </c>
      <c r="DL40" s="42">
        <f t="shared" si="89"/>
        <v>1096.1435426738699</v>
      </c>
      <c r="DM40" s="42">
        <f t="shared" si="89"/>
        <v>1321.3910000000001</v>
      </c>
      <c r="DN40" s="42">
        <f t="shared" si="89"/>
        <v>1499.0598436366504</v>
      </c>
      <c r="DO40" s="42">
        <f t="shared" si="89"/>
        <v>2305.04981882845</v>
      </c>
      <c r="DP40" s="42">
        <f t="shared" si="89"/>
        <v>3743.1161335638603</v>
      </c>
      <c r="DQ40" s="42">
        <f t="shared" si="89"/>
        <v>4497.8133959764091</v>
      </c>
      <c r="DR40" s="41">
        <f>DR41+DR42</f>
        <v>4600.5920112144104</v>
      </c>
      <c r="DS40" s="42">
        <f t="shared" si="89"/>
        <v>32.110104004700005</v>
      </c>
      <c r="DT40" s="42">
        <f t="shared" si="89"/>
        <v>108.40189930956998</v>
      </c>
      <c r="DU40" s="42">
        <f>DU41+DU42</f>
        <v>624.39772910017996</v>
      </c>
      <c r="DV40" s="42">
        <f t="shared" ref="DV40:EE40" si="90">DV41+DV42</f>
        <v>962.07892079722001</v>
      </c>
      <c r="DW40" s="42">
        <f t="shared" si="90"/>
        <v>1086.7328142399101</v>
      </c>
      <c r="DX40" s="42">
        <f t="shared" si="90"/>
        <v>1273.9644159857799</v>
      </c>
      <c r="DY40" s="42">
        <f t="shared" si="90"/>
        <v>1429.39016424136</v>
      </c>
      <c r="DZ40" s="42">
        <f t="shared" si="90"/>
        <v>1568.47595340104</v>
      </c>
      <c r="EA40" s="42">
        <f t="shared" si="90"/>
        <v>1748.9474734218202</v>
      </c>
      <c r="EB40" s="42">
        <f t="shared" si="90"/>
        <v>1803.9503074147101</v>
      </c>
      <c r="EC40" s="42">
        <f t="shared" si="90"/>
        <v>1817.84267637738</v>
      </c>
      <c r="ED40" s="41">
        <v>1538.0857006565498</v>
      </c>
      <c r="EE40" s="42">
        <f t="shared" si="90"/>
        <v>-2.6261318094199986</v>
      </c>
      <c r="EF40" s="42">
        <v>83.832835566259988</v>
      </c>
    </row>
    <row r="41" spans="1:136">
      <c r="A41" s="10" t="s">
        <v>102</v>
      </c>
      <c r="B41" s="21" t="s">
        <v>30</v>
      </c>
      <c r="C41" s="22">
        <v>37.186640054649999</v>
      </c>
      <c r="D41" s="22">
        <v>200.37228552504001</v>
      </c>
      <c r="E41" s="22">
        <f>квартал!C41</f>
        <v>340.81365295755</v>
      </c>
      <c r="F41" s="22">
        <v>411.91510338832001</v>
      </c>
      <c r="G41" s="22">
        <v>573.62318072474</v>
      </c>
      <c r="H41" s="22">
        <f>квартал!D41</f>
        <v>830.51879504663998</v>
      </c>
      <c r="I41" s="22">
        <v>976.4397688493101</v>
      </c>
      <c r="J41" s="22">
        <v>1001.22897325184</v>
      </c>
      <c r="K41" s="22">
        <f>квартал!E41</f>
        <v>1050.2443584648199</v>
      </c>
      <c r="L41" s="22">
        <v>1355.0040205223602</v>
      </c>
      <c r="M41" s="22">
        <v>1369.6859582065101</v>
      </c>
      <c r="N41" s="41">
        <f>год!H46</f>
        <v>1378.7520132065099</v>
      </c>
      <c r="O41" s="22">
        <v>37.699783509509999</v>
      </c>
      <c r="P41" s="22">
        <v>134.61034466155999</v>
      </c>
      <c r="Q41" s="22">
        <f>квартал!G41</f>
        <v>174.22323159731999</v>
      </c>
      <c r="R41" s="22">
        <v>209.6543117825</v>
      </c>
      <c r="S41" s="22">
        <v>249.6543117825</v>
      </c>
      <c r="T41" s="22">
        <f>квартал!H41</f>
        <v>305.47275865854999</v>
      </c>
      <c r="U41" s="22">
        <v>426.57404930235998</v>
      </c>
      <c r="V41" s="22">
        <v>524.92731309842998</v>
      </c>
      <c r="W41" s="22">
        <f>квартал!I41</f>
        <v>591.09565682715004</v>
      </c>
      <c r="X41" s="22">
        <v>737.26329098138001</v>
      </c>
      <c r="Y41" s="22">
        <v>825.24673741456991</v>
      </c>
      <c r="Z41" s="41">
        <f>год!I46</f>
        <v>911.87429515109</v>
      </c>
      <c r="AA41" s="22">
        <v>71.874498349190006</v>
      </c>
      <c r="AB41" s="22">
        <v>147.83677375273001</v>
      </c>
      <c r="AC41" s="22">
        <f>квартал!K41</f>
        <v>188.89227211713001</v>
      </c>
      <c r="AD41" s="22">
        <v>313.17919033315002</v>
      </c>
      <c r="AE41" s="22">
        <v>351.62846084112999</v>
      </c>
      <c r="AF41" s="22">
        <f>квартал!L41</f>
        <v>361.52468919988002</v>
      </c>
      <c r="AG41" s="22">
        <v>432.49533284252004</v>
      </c>
      <c r="AH41" s="22">
        <v>469.97564737615005</v>
      </c>
      <c r="AI41" s="22">
        <f>квартал!M41</f>
        <v>527.20733955552998</v>
      </c>
      <c r="AJ41" s="22">
        <v>663.74454733760001</v>
      </c>
      <c r="AK41" s="22">
        <v>750.78084943509998</v>
      </c>
      <c r="AL41" s="41">
        <f>год!J46</f>
        <v>821.68423512149002</v>
      </c>
      <c r="AM41" s="22">
        <v>11.00383452048</v>
      </c>
      <c r="AN41" s="22">
        <v>35.605770638089993</v>
      </c>
      <c r="AO41" s="22">
        <f>квартал!O41</f>
        <v>135.50613223767999</v>
      </c>
      <c r="AP41" s="22">
        <v>142.58244340390999</v>
      </c>
      <c r="AQ41" s="22">
        <v>164.53468031038</v>
      </c>
      <c r="AR41" s="22">
        <f>квартал!P41</f>
        <v>194.18285871107</v>
      </c>
      <c r="AS41" s="22">
        <v>226.82146270118</v>
      </c>
      <c r="AT41" s="22">
        <v>226.82146270118</v>
      </c>
      <c r="AU41" s="22">
        <f>квартал!Q41</f>
        <v>235.52646270117998</v>
      </c>
      <c r="AV41" s="22">
        <v>247.90648647529</v>
      </c>
      <c r="AW41" s="22">
        <v>248.94418524597</v>
      </c>
      <c r="AX41" s="41">
        <f>год!K46</f>
        <v>1348.9335068734999</v>
      </c>
      <c r="AY41" s="22">
        <v>3.40836007471</v>
      </c>
      <c r="AZ41" s="22">
        <v>50.701772902809999</v>
      </c>
      <c r="BA41" s="22">
        <f>квартал!S41</f>
        <v>92.254794467560004</v>
      </c>
      <c r="BB41" s="22">
        <v>191.04193781834999</v>
      </c>
      <c r="BC41" s="22">
        <v>268.89437082363003</v>
      </c>
      <c r="BD41" s="22">
        <f>квартал!T41</f>
        <v>355.04040006609</v>
      </c>
      <c r="BE41" s="22">
        <v>590.94217654430008</v>
      </c>
      <c r="BF41" s="22">
        <v>605.29936095687003</v>
      </c>
      <c r="BG41" s="22">
        <f>квартал!U41</f>
        <v>663.26936371772001</v>
      </c>
      <c r="BH41" s="42">
        <v>737.37860747021</v>
      </c>
      <c r="BI41" s="42">
        <v>786.31967127310998</v>
      </c>
      <c r="BJ41" s="41">
        <v>836.02388930293</v>
      </c>
      <c r="BK41" s="42">
        <v>60.339417359980004</v>
      </c>
      <c r="BL41" s="42">
        <v>133.26352710534999</v>
      </c>
      <c r="BM41" s="42">
        <v>239.04152808079002</v>
      </c>
      <c r="BN41" s="42">
        <v>335.0681425555</v>
      </c>
      <c r="BO41" s="42">
        <v>400.91401777746</v>
      </c>
      <c r="BP41" s="42">
        <v>498.44797262602003</v>
      </c>
      <c r="BQ41" s="42">
        <v>595.22154540363999</v>
      </c>
      <c r="BR41" s="42">
        <v>685.90558787623002</v>
      </c>
      <c r="BS41" s="42">
        <v>788.93172232698998</v>
      </c>
      <c r="BT41" s="42">
        <v>828.31688090345995</v>
      </c>
      <c r="BU41" s="42">
        <v>916.23269564628004</v>
      </c>
      <c r="BV41" s="41">
        <v>1054.9138681818001</v>
      </c>
      <c r="BW41" s="42">
        <v>119.30377100663</v>
      </c>
      <c r="BX41" s="42">
        <v>240.19580488948998</v>
      </c>
      <c r="BY41" s="42">
        <v>392.20709999999997</v>
      </c>
      <c r="BZ41" s="42">
        <v>552.38049950491006</v>
      </c>
      <c r="CA41" s="42">
        <v>532.28961295111003</v>
      </c>
      <c r="CB41" s="53">
        <v>853.55605550659993</v>
      </c>
      <c r="CC41" s="53">
        <f>'[2]1 (касса)'!$F$21/1000</f>
        <v>988.04489999999987</v>
      </c>
      <c r="CD41" s="53">
        <v>1326.6168915648898</v>
      </c>
      <c r="CE41" s="53">
        <v>1380.47509384094</v>
      </c>
      <c r="CF41" s="53">
        <v>1447.8095316455501</v>
      </c>
      <c r="CG41" s="53">
        <v>1560.40348671636</v>
      </c>
      <c r="CH41" s="41">
        <v>1756.4304139109499</v>
      </c>
      <c r="CI41" s="42">
        <v>150.70599999999999</v>
      </c>
      <c r="CJ41" s="42">
        <v>334.56099999999998</v>
      </c>
      <c r="CK41" s="42">
        <v>472.3</v>
      </c>
      <c r="CL41" s="42">
        <v>536.1</v>
      </c>
      <c r="CM41" s="42">
        <v>619.04</v>
      </c>
      <c r="CN41" s="42">
        <v>690.31460000000004</v>
      </c>
      <c r="CO41" s="42">
        <v>831.46600000000001</v>
      </c>
      <c r="CP41" s="42">
        <v>891.81100000000004</v>
      </c>
      <c r="CQ41" s="42">
        <v>893</v>
      </c>
      <c r="CR41" s="42">
        <v>945.35659999999996</v>
      </c>
      <c r="CS41" s="42">
        <v>994.53791833337004</v>
      </c>
      <c r="CT41" s="41">
        <v>1036.5750244056101</v>
      </c>
      <c r="CU41" s="42">
        <v>74.430456255029995</v>
      </c>
      <c r="CV41" s="42">
        <v>234.71683145322001</v>
      </c>
      <c r="CW41" s="42">
        <v>490.49794350165001</v>
      </c>
      <c r="CX41" s="42">
        <v>883.96379999999999</v>
      </c>
      <c r="CY41" s="42">
        <v>1251.8336159600501</v>
      </c>
      <c r="CZ41" s="42">
        <v>1359.1918471961201</v>
      </c>
      <c r="DA41" s="42">
        <v>1483.6863999999998</v>
      </c>
      <c r="DB41" s="42">
        <v>1568.6571235425702</v>
      </c>
      <c r="DC41" s="42">
        <v>1661.0418999999999</v>
      </c>
      <c r="DD41" s="42">
        <v>1856.5002506798501</v>
      </c>
      <c r="DE41" s="42">
        <v>1956.3398999999999</v>
      </c>
      <c r="DF41" s="41">
        <v>2082.7448680626799</v>
      </c>
      <c r="DG41" s="42">
        <v>206.40392399001001</v>
      </c>
      <c r="DH41" s="42">
        <v>501.87</v>
      </c>
      <c r="DI41" s="42">
        <v>502.82637661963003</v>
      </c>
      <c r="DJ41" s="42">
        <v>842.88672472593998</v>
      </c>
      <c r="DK41" s="42">
        <v>1229.3718640132699</v>
      </c>
      <c r="DL41" s="42">
        <v>1612.60425135842</v>
      </c>
      <c r="DM41" s="42">
        <v>1837.9429</v>
      </c>
      <c r="DN41" s="42">
        <v>2015.7430558033702</v>
      </c>
      <c r="DO41" s="42">
        <v>2832.5788045127701</v>
      </c>
      <c r="DP41" s="42">
        <v>4270.8408265193102</v>
      </c>
      <c r="DQ41" s="42">
        <v>5058.4197692790194</v>
      </c>
      <c r="DR41" s="41">
        <v>5176.3521973076504</v>
      </c>
      <c r="DS41" s="42">
        <v>61.67104798271</v>
      </c>
      <c r="DT41" s="42">
        <v>206.69399762832998</v>
      </c>
      <c r="DU41" s="42">
        <v>739.44001782382998</v>
      </c>
      <c r="DV41" s="42">
        <v>1223.81225266058</v>
      </c>
      <c r="DW41" s="42">
        <v>1348.63281423991</v>
      </c>
      <c r="DX41" s="42">
        <v>1535.99804484884</v>
      </c>
      <c r="DY41" s="42">
        <v>1691.6059115597</v>
      </c>
      <c r="DZ41" s="42">
        <v>2106.7271033406701</v>
      </c>
      <c r="EA41" s="42">
        <v>2287.9437267169301</v>
      </c>
      <c r="EB41" s="42">
        <v>2343.5568821214802</v>
      </c>
      <c r="EC41" s="42">
        <v>2402.1088611608102</v>
      </c>
      <c r="ED41" s="41">
        <v>2519.3934160625295</v>
      </c>
      <c r="EE41" s="42">
        <v>27.324704669400003</v>
      </c>
      <c r="EF41" s="42">
        <v>116.44963983315</v>
      </c>
    </row>
    <row r="42" spans="1:136">
      <c r="A42" s="10" t="s">
        <v>103</v>
      </c>
      <c r="B42" s="21" t="s">
        <v>31</v>
      </c>
      <c r="C42" s="22">
        <v>-41.05285318979</v>
      </c>
      <c r="D42" s="22">
        <v>-56.294462841940003</v>
      </c>
      <c r="E42" s="22">
        <f>квартал!C42</f>
        <v>-56.294462841940003</v>
      </c>
      <c r="F42" s="22">
        <v>-56.294462841940003</v>
      </c>
      <c r="G42" s="22">
        <v>-100.38242645757001</v>
      </c>
      <c r="H42" s="22">
        <f>квартал!D42</f>
        <v>-170.35587220052</v>
      </c>
      <c r="I42" s="22">
        <v>-210.19893549392998</v>
      </c>
      <c r="J42" s="22">
        <v>-225.44054514607998</v>
      </c>
      <c r="K42" s="22">
        <f>квартал!E42</f>
        <v>-270.38736814608001</v>
      </c>
      <c r="L42" s="22">
        <v>-270.38736814608001</v>
      </c>
      <c r="M42" s="22">
        <v>-299.08057122969001</v>
      </c>
      <c r="N42" s="41">
        <f>год!H47</f>
        <v>-299.08057122969001</v>
      </c>
      <c r="O42" s="22">
        <v>-44.988759930050001</v>
      </c>
      <c r="P42" s="22">
        <v>-60.230369582199998</v>
      </c>
      <c r="Q42" s="22">
        <f>квартал!G42</f>
        <v>-60.230369582199998</v>
      </c>
      <c r="R42" s="22">
        <v>-60.230369582199998</v>
      </c>
      <c r="S42" s="22">
        <v>-60.230369582199998</v>
      </c>
      <c r="T42" s="22">
        <f>квартал!H42</f>
        <v>-60.230369582199998</v>
      </c>
      <c r="U42" s="22">
        <v>-254.08502064691001</v>
      </c>
      <c r="V42" s="22">
        <v>-269.32663029906001</v>
      </c>
      <c r="W42" s="22">
        <f>квартал!I42</f>
        <v>-313.38613529906002</v>
      </c>
      <c r="X42" s="22">
        <v>-358.32337512443002</v>
      </c>
      <c r="Y42" s="22">
        <v>-400.44077812442998</v>
      </c>
      <c r="Z42" s="41">
        <f>год!I47</f>
        <v>-400.44077812442998</v>
      </c>
      <c r="AA42" s="22">
        <v>-150</v>
      </c>
      <c r="AB42" s="22">
        <v>-279.71826399999998</v>
      </c>
      <c r="AC42" s="22">
        <f>квартал!K42</f>
        <v>-368.29942399999999</v>
      </c>
      <c r="AD42" s="22">
        <v>-368.29942399999999</v>
      </c>
      <c r="AE42" s="22">
        <v>-368.29942399999999</v>
      </c>
      <c r="AF42" s="22">
        <f>квартал!L42</f>
        <v>-368.29942399999999</v>
      </c>
      <c r="AG42" s="22">
        <v>-416.70740641421997</v>
      </c>
      <c r="AH42" s="22">
        <v>-416.70740641421997</v>
      </c>
      <c r="AI42" s="22">
        <f>квартал!M42</f>
        <v>-416.70740641421997</v>
      </c>
      <c r="AJ42" s="22">
        <v>-463.31218639457001</v>
      </c>
      <c r="AK42" s="22">
        <v>-463.31218639457001</v>
      </c>
      <c r="AL42" s="41">
        <f>год!J47</f>
        <v>-463.31221599457001</v>
      </c>
      <c r="AM42" s="22">
        <v>0</v>
      </c>
      <c r="AN42" s="22">
        <v>0</v>
      </c>
      <c r="AO42" s="22">
        <f>квартал!O42</f>
        <v>-138.86147199999999</v>
      </c>
      <c r="AP42" s="22">
        <v>-138.86147199999999</v>
      </c>
      <c r="AQ42" s="22">
        <v>-138.86147199999999</v>
      </c>
      <c r="AR42" s="22">
        <f>квартал!P42</f>
        <v>-138.86147199999999</v>
      </c>
      <c r="AS42" s="22">
        <v>-138.86147199999999</v>
      </c>
      <c r="AT42" s="22">
        <v>-183.86147199999999</v>
      </c>
      <c r="AU42" s="22">
        <f>квартал!Q42</f>
        <v>-183.86147199999999</v>
      </c>
      <c r="AV42" s="22">
        <v>-188.68136860000001</v>
      </c>
      <c r="AW42" s="22">
        <v>-268.68136859999998</v>
      </c>
      <c r="AX42" s="41">
        <f>год!K47</f>
        <v>-323.66116360000001</v>
      </c>
      <c r="AY42" s="22">
        <v>0</v>
      </c>
      <c r="AZ42" s="22">
        <v>-20</v>
      </c>
      <c r="BA42" s="22">
        <f>квартал!S42</f>
        <v>-192.50252063248001</v>
      </c>
      <c r="BB42" s="22">
        <v>-192.50252063248001</v>
      </c>
      <c r="BC42" s="22">
        <v>-192.50252063248001</v>
      </c>
      <c r="BD42" s="22">
        <f>квартал!T42</f>
        <v>-409.69933283982999</v>
      </c>
      <c r="BE42" s="22">
        <v>-546.33137100661997</v>
      </c>
      <c r="BF42" s="22">
        <v>-586.04961945718992</v>
      </c>
      <c r="BG42" s="22">
        <f>квартал!U42</f>
        <v>-815.9319234571899</v>
      </c>
      <c r="BH42" s="42">
        <v>-815.9319234571899</v>
      </c>
      <c r="BI42" s="42">
        <v>-820.75182005718989</v>
      </c>
      <c r="BJ42" s="41">
        <v>-820.75182005718989</v>
      </c>
      <c r="BK42" s="42">
        <v>-96.99387503989</v>
      </c>
      <c r="BL42" s="42">
        <v>-146.99387503989001</v>
      </c>
      <c r="BM42" s="42">
        <v>-149.59387503989001</v>
      </c>
      <c r="BN42" s="42">
        <v>-149.59387503989001</v>
      </c>
      <c r="BO42" s="42">
        <v>-253.99144716583999</v>
      </c>
      <c r="BP42" s="42">
        <v>-253.99144716583999</v>
      </c>
      <c r="BQ42" s="42">
        <v>-283.17910716584004</v>
      </c>
      <c r="BR42" s="42">
        <v>-459.91880461074999</v>
      </c>
      <c r="BS42" s="42">
        <v>-522.90748161886995</v>
      </c>
      <c r="BT42" s="42">
        <v>-522.90748161886995</v>
      </c>
      <c r="BU42" s="42">
        <v>-527.69915701886998</v>
      </c>
      <c r="BV42" s="41">
        <v>-562.49286701887002</v>
      </c>
      <c r="BW42" s="42">
        <v>0</v>
      </c>
      <c r="BX42" s="42">
        <v>-29.5</v>
      </c>
      <c r="BY42" s="42">
        <v>-34.553400000000003</v>
      </c>
      <c r="BZ42" s="42">
        <v>-183.62841416724001</v>
      </c>
      <c r="CA42" s="42">
        <v>-183.62841416724001</v>
      </c>
      <c r="CB42" s="53">
        <v>-332.23206925341998</v>
      </c>
      <c r="CC42" s="53">
        <f>'[2]1 (касса)'!$F$22/1000</f>
        <v>-332.2321</v>
      </c>
      <c r="CD42" s="53">
        <v>-377.73023405629999</v>
      </c>
      <c r="CE42" s="53">
        <v>-435.73023475101002</v>
      </c>
      <c r="CF42" s="53">
        <v>-378.75092445629997</v>
      </c>
      <c r="CG42" s="53">
        <v>-378.75092445629997</v>
      </c>
      <c r="CH42" s="41">
        <v>-632.95141461637002</v>
      </c>
      <c r="CI42" s="42">
        <v>-193.76</v>
      </c>
      <c r="CJ42" s="42">
        <v>-223.36099999999999</v>
      </c>
      <c r="CK42" s="42">
        <v>-461.4</v>
      </c>
      <c r="CL42" s="42">
        <v>-461.4</v>
      </c>
      <c r="CM42" s="42">
        <v>-461.61</v>
      </c>
      <c r="CN42" s="42">
        <v>-461.75369999999998</v>
      </c>
      <c r="CO42" s="42">
        <v>-461.92399999999998</v>
      </c>
      <c r="CP42" s="42">
        <v>-520.80200000000002</v>
      </c>
      <c r="CQ42" s="42">
        <v>-520.9</v>
      </c>
      <c r="CR42" s="42">
        <v>-522.02620000000002</v>
      </c>
      <c r="CS42" s="42">
        <v>-522.18240000000003</v>
      </c>
      <c r="CT42" s="41">
        <v>-529.03914209914001</v>
      </c>
      <c r="CU42" s="42">
        <v>-29.5733</v>
      </c>
      <c r="CV42" s="42">
        <v>-178.53731759595999</v>
      </c>
      <c r="CW42" s="42">
        <v>-181.30232674779</v>
      </c>
      <c r="CX42" s="42">
        <v>-181.47</v>
      </c>
      <c r="CY42" s="42">
        <v>-413.19933480945002</v>
      </c>
      <c r="CZ42" s="42">
        <v>-413.41368001497</v>
      </c>
      <c r="DA42" s="42">
        <v>-413.53070000000002</v>
      </c>
      <c r="DB42" s="42">
        <v>-413.58901889714002</v>
      </c>
      <c r="DC42" s="42">
        <v>-413.68</v>
      </c>
      <c r="DD42" s="42">
        <v>-522.10213401630006</v>
      </c>
      <c r="DE42" s="42">
        <v>-555.07799999999997</v>
      </c>
      <c r="DF42" s="41">
        <v>-705.18833438017009</v>
      </c>
      <c r="DG42" s="42">
        <v>-275.67022432676004</v>
      </c>
      <c r="DH42" s="42">
        <v>-275.79520000000002</v>
      </c>
      <c r="DI42" s="42">
        <v>-276.04322584081001</v>
      </c>
      <c r="DJ42" s="42">
        <v>-304.45926224767999</v>
      </c>
      <c r="DK42" s="42">
        <v>-516.36384015766998</v>
      </c>
      <c r="DL42" s="42">
        <v>-516.46070868455001</v>
      </c>
      <c r="DM42" s="42">
        <v>-516.55190000000005</v>
      </c>
      <c r="DN42" s="42">
        <v>-516.68321216671995</v>
      </c>
      <c r="DO42" s="42">
        <v>-527.52898568431999</v>
      </c>
      <c r="DP42" s="42">
        <v>-527.72469295545</v>
      </c>
      <c r="DQ42" s="42">
        <v>-560.60637330261</v>
      </c>
      <c r="DR42" s="41">
        <v>-575.76018609324001</v>
      </c>
      <c r="DS42" s="42">
        <v>-29.560943978009998</v>
      </c>
      <c r="DT42" s="42">
        <v>-98.292098318759997</v>
      </c>
      <c r="DU42" s="42">
        <v>-115.04228872364999</v>
      </c>
      <c r="DV42" s="42">
        <v>-261.73333186335998</v>
      </c>
      <c r="DW42" s="42">
        <v>-261.89999999999998</v>
      </c>
      <c r="DX42" s="42">
        <v>-262.03362886306002</v>
      </c>
      <c r="DY42" s="42">
        <v>-262.21574731833999</v>
      </c>
      <c r="DZ42" s="42">
        <v>-538.25114993962995</v>
      </c>
      <c r="EA42" s="42">
        <v>-538.99625329511002</v>
      </c>
      <c r="EB42" s="42">
        <v>-539.60657470677006</v>
      </c>
      <c r="EC42" s="42">
        <v>-584.26618478343005</v>
      </c>
      <c r="ED42" s="41">
        <v>-981.30771540597993</v>
      </c>
      <c r="EE42" s="42">
        <v>-29.950836478820001</v>
      </c>
      <c r="EF42" s="42">
        <v>-32.61680426689</v>
      </c>
    </row>
    <row r="43" spans="1:136">
      <c r="A43" s="10" t="s">
        <v>104</v>
      </c>
      <c r="B43" s="23" t="s">
        <v>32</v>
      </c>
      <c r="C43" s="22">
        <f>C44+C45</f>
        <v>0.25992235245</v>
      </c>
      <c r="D43" s="22">
        <f t="shared" ref="D43:BH43" si="91">D44+D45</f>
        <v>-16.664851755800001</v>
      </c>
      <c r="E43" s="22">
        <f t="shared" si="91"/>
        <v>-38.386143970790002</v>
      </c>
      <c r="F43" s="22">
        <f t="shared" si="91"/>
        <v>-58.745144807020004</v>
      </c>
      <c r="G43" s="22">
        <f t="shared" si="91"/>
        <v>-67.550643377829999</v>
      </c>
      <c r="H43" s="22">
        <f t="shared" si="91"/>
        <v>-74.170759027619994</v>
      </c>
      <c r="I43" s="22">
        <f t="shared" si="91"/>
        <v>-73.991659453340006</v>
      </c>
      <c r="J43" s="22">
        <f t="shared" si="91"/>
        <v>-90.249338498569983</v>
      </c>
      <c r="K43" s="22">
        <f t="shared" si="91"/>
        <v>-94.327121150449997</v>
      </c>
      <c r="L43" s="22">
        <f t="shared" si="91"/>
        <v>-88.885612854739989</v>
      </c>
      <c r="M43" s="22">
        <f t="shared" si="91"/>
        <v>-90.770869090329995</v>
      </c>
      <c r="N43" s="41">
        <f t="shared" si="91"/>
        <v>-75.045167082779997</v>
      </c>
      <c r="O43" s="22">
        <f t="shared" si="91"/>
        <v>0.36262855155000001</v>
      </c>
      <c r="P43" s="22">
        <f t="shared" si="91"/>
        <v>-1.4366444276300001</v>
      </c>
      <c r="Q43" s="22">
        <f t="shared" si="91"/>
        <v>1.7992675387099997</v>
      </c>
      <c r="R43" s="22">
        <f t="shared" si="91"/>
        <v>-19.991729812279999</v>
      </c>
      <c r="S43" s="22">
        <f t="shared" si="91"/>
        <v>-17.561670349610001</v>
      </c>
      <c r="T43" s="22">
        <f t="shared" si="91"/>
        <v>-2.5139599310500031</v>
      </c>
      <c r="U43" s="22">
        <f t="shared" si="91"/>
        <v>6.1998749957699957</v>
      </c>
      <c r="V43" s="22">
        <f t="shared" si="91"/>
        <v>2.3835934175199966</v>
      </c>
      <c r="W43" s="22">
        <f t="shared" si="91"/>
        <v>-1.7976730492799931</v>
      </c>
      <c r="X43" s="22">
        <f t="shared" si="91"/>
        <v>-3.9169279003699842</v>
      </c>
      <c r="Y43" s="22">
        <f t="shared" si="91"/>
        <v>13.303967820170016</v>
      </c>
      <c r="Z43" s="41">
        <f t="shared" si="91"/>
        <v>-2.3237589058399948</v>
      </c>
      <c r="AA43" s="22">
        <f t="shared" si="91"/>
        <v>6.80084017162</v>
      </c>
      <c r="AB43" s="22">
        <f t="shared" si="91"/>
        <v>15.40531118933</v>
      </c>
      <c r="AC43" s="22">
        <f t="shared" si="91"/>
        <v>12.818629590690001</v>
      </c>
      <c r="AD43" s="22">
        <f t="shared" si="91"/>
        <v>9.3371157126299984</v>
      </c>
      <c r="AE43" s="22">
        <f t="shared" si="91"/>
        <v>1.4331207110999991</v>
      </c>
      <c r="AF43" s="22">
        <f t="shared" si="91"/>
        <v>-12.33573412602</v>
      </c>
      <c r="AG43" s="22">
        <f t="shared" si="91"/>
        <v>-16.932802272810001</v>
      </c>
      <c r="AH43" s="22">
        <f t="shared" si="91"/>
        <v>-23.724229592370001</v>
      </c>
      <c r="AI43" s="22">
        <f t="shared" si="91"/>
        <v>-26.901290193560001</v>
      </c>
      <c r="AJ43" s="22">
        <f t="shared" si="91"/>
        <v>-33.13171411806001</v>
      </c>
      <c r="AK43" s="22">
        <f t="shared" si="91"/>
        <v>-26.920955674750012</v>
      </c>
      <c r="AL43" s="41">
        <f t="shared" si="91"/>
        <v>-40.251110890810025</v>
      </c>
      <c r="AM43" s="22">
        <f t="shared" si="91"/>
        <v>0.22781623397999998</v>
      </c>
      <c r="AN43" s="22">
        <f t="shared" si="91"/>
        <v>12.82031850952</v>
      </c>
      <c r="AO43" s="22">
        <f t="shared" si="91"/>
        <v>16.21339062637</v>
      </c>
      <c r="AP43" s="22">
        <f t="shared" si="91"/>
        <v>8.0447430397600002</v>
      </c>
      <c r="AQ43" s="22">
        <f t="shared" si="91"/>
        <v>-2.2464204664100009</v>
      </c>
      <c r="AR43" s="22">
        <f t="shared" si="91"/>
        <v>-3.0625951349599987</v>
      </c>
      <c r="AS43" s="22">
        <f t="shared" si="91"/>
        <v>-3.1837375444299987</v>
      </c>
      <c r="AT43" s="22">
        <f t="shared" si="91"/>
        <v>-3.0812441555800021</v>
      </c>
      <c r="AU43" s="22">
        <f t="shared" si="91"/>
        <v>-8.3186120237899992</v>
      </c>
      <c r="AV43" s="22">
        <f t="shared" si="91"/>
        <v>-74.495157181019991</v>
      </c>
      <c r="AW43" s="22">
        <f t="shared" si="91"/>
        <v>-102.00707334627</v>
      </c>
      <c r="AX43" s="41">
        <f t="shared" si="91"/>
        <v>-164.98864581569001</v>
      </c>
      <c r="AY43" s="22">
        <f t="shared" si="91"/>
        <v>0.9460755247</v>
      </c>
      <c r="AZ43" s="22">
        <f t="shared" si="91"/>
        <v>-2.9269258563</v>
      </c>
      <c r="BA43" s="22">
        <f t="shared" si="91"/>
        <v>-13.621418574710003</v>
      </c>
      <c r="BB43" s="22">
        <f t="shared" si="91"/>
        <v>-54.022493690090002</v>
      </c>
      <c r="BC43" s="22">
        <f t="shared" si="91"/>
        <v>-59.146685101590002</v>
      </c>
      <c r="BD43" s="22">
        <f t="shared" si="91"/>
        <v>-66.901190944450008</v>
      </c>
      <c r="BE43" s="22">
        <f t="shared" si="91"/>
        <v>-70.983421763980004</v>
      </c>
      <c r="BF43" s="22">
        <f t="shared" si="91"/>
        <v>-51.413012356029995</v>
      </c>
      <c r="BG43" s="22">
        <f>квартал!U43</f>
        <v>-94.608534256639999</v>
      </c>
      <c r="BH43" s="42">
        <f t="shared" si="91"/>
        <v>-145.60540526957999</v>
      </c>
      <c r="BI43" s="42">
        <v>-155.6</v>
      </c>
      <c r="BJ43" s="41">
        <f t="shared" ref="BJ43:BY43" si="92">BJ44+BJ45</f>
        <v>-161.34168357039005</v>
      </c>
      <c r="BK43" s="42">
        <f t="shared" si="92"/>
        <v>1.0861368538300002</v>
      </c>
      <c r="BL43" s="42">
        <f t="shared" si="92"/>
        <v>-57.423978793300002</v>
      </c>
      <c r="BM43" s="42">
        <f t="shared" si="92"/>
        <v>-121.92377115699999</v>
      </c>
      <c r="BN43" s="42">
        <f t="shared" si="92"/>
        <v>-116.64772744876998</v>
      </c>
      <c r="BO43" s="42">
        <f t="shared" si="92"/>
        <v>-127.56671890287001</v>
      </c>
      <c r="BP43" s="42">
        <f t="shared" si="92"/>
        <v>-142.66534452051999</v>
      </c>
      <c r="BQ43" s="42">
        <f t="shared" si="92"/>
        <v>-149.9140021154</v>
      </c>
      <c r="BR43" s="42">
        <f t="shared" si="92"/>
        <v>-196.92832234288005</v>
      </c>
      <c r="BS43" s="42">
        <f t="shared" si="92"/>
        <v>-190.06701859829002</v>
      </c>
      <c r="BT43" s="42">
        <f t="shared" si="92"/>
        <v>-187.67083603372004</v>
      </c>
      <c r="BU43" s="42">
        <f t="shared" si="92"/>
        <v>-185.07679795215</v>
      </c>
      <c r="BV43" s="41">
        <f t="shared" si="92"/>
        <v>-177.91091060414001</v>
      </c>
      <c r="BW43" s="42">
        <f t="shared" si="92"/>
        <v>3.0072299820700001</v>
      </c>
      <c r="BX43" s="42">
        <f t="shared" si="92"/>
        <v>0.7030700474699989</v>
      </c>
      <c r="BY43" s="42">
        <f t="shared" si="92"/>
        <v>-11.839099999999995</v>
      </c>
      <c r="BZ43" s="42">
        <v>-15.209327999999999</v>
      </c>
      <c r="CA43" s="42">
        <v>-38.123868999999999</v>
      </c>
      <c r="CB43" s="53">
        <v>31.073896336399997</v>
      </c>
      <c r="CC43" s="53">
        <f t="shared" ref="CC43:CG43" si="93">CC44+CC45</f>
        <v>8.5313999999999908</v>
      </c>
      <c r="CD43" s="53">
        <f t="shared" si="93"/>
        <v>-7.5448829600000238</v>
      </c>
      <c r="CE43" s="53">
        <f t="shared" si="93"/>
        <v>0.57926020167997194</v>
      </c>
      <c r="CF43" s="53">
        <f t="shared" si="93"/>
        <v>27.29556290168</v>
      </c>
      <c r="CG43" s="53">
        <f t="shared" si="93"/>
        <v>33.554127901680005</v>
      </c>
      <c r="CH43" s="41">
        <f>CH44+CH45</f>
        <v>-20.354196721779999</v>
      </c>
      <c r="CI43" s="42">
        <f>CI44+CI45</f>
        <v>0.54700000000000004</v>
      </c>
      <c r="CJ43" s="42">
        <f>CJ44+CJ45</f>
        <v>0.59747369492999991</v>
      </c>
      <c r="CK43" s="42">
        <f t="shared" ref="CK43:CS43" si="94">CK44+CK45</f>
        <v>1.3</v>
      </c>
      <c r="CL43" s="42">
        <f t="shared" si="94"/>
        <v>2.1</v>
      </c>
      <c r="CM43" s="42">
        <f t="shared" si="94"/>
        <v>2.1259999999999999</v>
      </c>
      <c r="CN43" s="42">
        <f t="shared" si="94"/>
        <v>18.779499999999999</v>
      </c>
      <c r="CO43" s="42">
        <f t="shared" si="94"/>
        <v>19.940000000000001</v>
      </c>
      <c r="CP43" s="42">
        <f t="shared" si="94"/>
        <v>19.997</v>
      </c>
      <c r="CQ43" s="42">
        <f t="shared" si="94"/>
        <v>24.5</v>
      </c>
      <c r="CR43" s="42">
        <f t="shared" si="94"/>
        <v>28.205300000000001</v>
      </c>
      <c r="CS43" s="42">
        <f t="shared" si="94"/>
        <v>61.593139000000001</v>
      </c>
      <c r="CT43" s="41">
        <v>69.883101851000006</v>
      </c>
      <c r="CU43" s="42">
        <v>0.1351</v>
      </c>
      <c r="CV43" s="42">
        <f>CV44+CV45</f>
        <v>10.171095436989999</v>
      </c>
      <c r="CW43" s="42">
        <f>CW44+CW45</f>
        <v>9.1135999999999999</v>
      </c>
      <c r="CX43" s="42">
        <f>CX44+CX45</f>
        <v>9.1669999999999998</v>
      </c>
      <c r="CY43" s="42">
        <f t="shared" ref="CY43:DF43" si="95">CY44+CY45</f>
        <v>9.0107712369899993</v>
      </c>
      <c r="CZ43" s="42">
        <f t="shared" si="95"/>
        <v>11.953982932160002</v>
      </c>
      <c r="DA43" s="42">
        <f t="shared" si="95"/>
        <v>16.41026935487</v>
      </c>
      <c r="DB43" s="42">
        <f t="shared" si="95"/>
        <v>17.022997404870001</v>
      </c>
      <c r="DC43" s="42">
        <f t="shared" si="95"/>
        <v>17.122997404870002</v>
      </c>
      <c r="DD43" s="42">
        <f t="shared" si="95"/>
        <v>18.193277370490001</v>
      </c>
      <c r="DE43" s="42">
        <f t="shared" si="95"/>
        <v>52.443588361080003</v>
      </c>
      <c r="DF43" s="41">
        <f t="shared" si="95"/>
        <v>55.940899999999999</v>
      </c>
      <c r="DG43" s="42">
        <f>DG44+DG45</f>
        <v>1E-4</v>
      </c>
      <c r="DH43" s="42">
        <f t="shared" ref="DH43:DL43" si="96">DH44+DH45</f>
        <v>4.53E-2</v>
      </c>
      <c r="DI43" s="42">
        <f t="shared" si="96"/>
        <v>0</v>
      </c>
      <c r="DJ43" s="42">
        <f t="shared" si="96"/>
        <v>0</v>
      </c>
      <c r="DK43" s="42">
        <f t="shared" si="96"/>
        <v>0</v>
      </c>
      <c r="DL43" s="42">
        <f t="shared" si="96"/>
        <v>1.9782431300000001</v>
      </c>
      <c r="DM43" s="42">
        <v>1.9782431300000001</v>
      </c>
      <c r="DN43" s="42">
        <v>3.3424900000000002</v>
      </c>
      <c r="DO43" s="42">
        <v>3.3425530181500003</v>
      </c>
      <c r="DP43" s="42">
        <v>4.0640683950100005</v>
      </c>
      <c r="DQ43" s="42">
        <v>6.7301781716799995</v>
      </c>
      <c r="DR43" s="41">
        <f>DR44+DR45</f>
        <v>-217.23631278163001</v>
      </c>
      <c r="DS43" s="42">
        <f>DS44+DS45</f>
        <v>2.9174379999999998E-5</v>
      </c>
      <c r="DT43" s="42">
        <f t="shared" ref="DT43" si="97">DT44+DT45</f>
        <v>2.5706623334600001</v>
      </c>
      <c r="DU43" s="42">
        <f>DU44+DU45</f>
        <v>5.060238</v>
      </c>
      <c r="DV43" s="42">
        <f t="shared" ref="DV43:EE43" si="98">DV44+DV45</f>
        <v>5.54511640583</v>
      </c>
      <c r="DW43" s="42">
        <f t="shared" si="98"/>
        <v>5.5498220199999997</v>
      </c>
      <c r="DX43" s="42">
        <v>10.601458779910001</v>
      </c>
      <c r="DY43" s="42">
        <v>12.160357459909999</v>
      </c>
      <c r="DZ43" s="42">
        <f t="shared" si="98"/>
        <v>-228.32621234009002</v>
      </c>
      <c r="EA43" s="42">
        <f t="shared" si="98"/>
        <v>-251.20633552429004</v>
      </c>
      <c r="EB43" s="42">
        <f t="shared" si="98"/>
        <v>-277.74927293420001</v>
      </c>
      <c r="EC43" s="42">
        <f t="shared" si="98"/>
        <v>-242.42993824766</v>
      </c>
      <c r="ED43" s="41">
        <v>-265.90075381924004</v>
      </c>
      <c r="EE43" s="42">
        <f t="shared" si="98"/>
        <v>-4.3351380729000004</v>
      </c>
      <c r="EF43" s="42">
        <v>-11.830243693800002</v>
      </c>
    </row>
    <row r="44" spans="1:136" ht="14.25" customHeight="1">
      <c r="A44" s="10" t="s">
        <v>105</v>
      </c>
      <c r="B44" s="21" t="s">
        <v>33</v>
      </c>
      <c r="C44" s="22">
        <v>0</v>
      </c>
      <c r="D44" s="22">
        <v>-17</v>
      </c>
      <c r="E44" s="22">
        <f>квартал!C44</f>
        <v>-38.9</v>
      </c>
      <c r="F44" s="22">
        <v>-60.704300000000003</v>
      </c>
      <c r="G44" s="22">
        <v>-71.739296503999995</v>
      </c>
      <c r="H44" s="22">
        <f>квартал!D44</f>
        <v>-78.567029153999997</v>
      </c>
      <c r="I44" s="22">
        <v>-81.102059654000001</v>
      </c>
      <c r="J44" s="22">
        <v>-97.893765547229989</v>
      </c>
      <c r="K44" s="22">
        <f>квартал!E44</f>
        <v>-103.09375257923</v>
      </c>
      <c r="L44" s="22">
        <v>-109.66871277922999</v>
      </c>
      <c r="M44" s="22">
        <v>-114.72871277922999</v>
      </c>
      <c r="N44" s="41">
        <f>год!H49</f>
        <v>-128.51710152548</v>
      </c>
      <c r="O44" s="22">
        <v>0</v>
      </c>
      <c r="P44" s="22">
        <v>-2</v>
      </c>
      <c r="Q44" s="22">
        <f>квартал!G44</f>
        <v>-2.5</v>
      </c>
      <c r="R44" s="22">
        <v>-29.736899999999999</v>
      </c>
      <c r="S44" s="22">
        <v>-32.3369</v>
      </c>
      <c r="T44" s="22">
        <f>квартал!H44</f>
        <v>-41.46178461497</v>
      </c>
      <c r="U44" s="22">
        <v>-48.900563614970004</v>
      </c>
      <c r="V44" s="22">
        <v>-56.810604899980007</v>
      </c>
      <c r="W44" s="22">
        <f>квартал!I44</f>
        <v>-78.015114175210002</v>
      </c>
      <c r="X44" s="22">
        <v>-88.17253578447999</v>
      </c>
      <c r="Y44" s="22">
        <v>-88.402848058030003</v>
      </c>
      <c r="Z44" s="41">
        <f>год!I49</f>
        <v>-129.75009316555</v>
      </c>
      <c r="AA44" s="22">
        <v>0</v>
      </c>
      <c r="AB44" s="22">
        <v>-1.8790877969999998E-2</v>
      </c>
      <c r="AC44" s="22">
        <f>квартал!K44</f>
        <v>-6.80501910072</v>
      </c>
      <c r="AD44" s="22">
        <v>-11.8486840341</v>
      </c>
      <c r="AE44" s="22">
        <v>-20.931552034099997</v>
      </c>
      <c r="AF44" s="22">
        <f>квартал!L44</f>
        <v>-39.663087192749998</v>
      </c>
      <c r="AG44" s="22">
        <v>-48.552538792749999</v>
      </c>
      <c r="AH44" s="22">
        <v>-66.102835514679995</v>
      </c>
      <c r="AI44" s="22">
        <f>квартал!M44</f>
        <v>-71.102835514679995</v>
      </c>
      <c r="AJ44" s="22">
        <v>-80.897931906410008</v>
      </c>
      <c r="AK44" s="22">
        <v>-85.21263190641001</v>
      </c>
      <c r="AL44" s="41">
        <f>год!J49</f>
        <v>-132.53738775491001</v>
      </c>
      <c r="AM44" s="22">
        <v>0</v>
      </c>
      <c r="AN44" s="22">
        <v>0</v>
      </c>
      <c r="AO44" s="22">
        <f>квартал!O44</f>
        <v>-1.5</v>
      </c>
      <c r="AP44" s="22">
        <v>-11.77</v>
      </c>
      <c r="AQ44" s="22">
        <v>-23.77</v>
      </c>
      <c r="AR44" s="22">
        <f>квартал!P44</f>
        <v>-26.392679999999999</v>
      </c>
      <c r="AS44" s="22">
        <v>-27.477679999999999</v>
      </c>
      <c r="AT44" s="22">
        <v>-28.303180000000001</v>
      </c>
      <c r="AU44" s="22">
        <f>квартал!Q44</f>
        <v>-39.913806999999998</v>
      </c>
      <c r="AV44" s="22">
        <v>-113.3350064</v>
      </c>
      <c r="AW44" s="22">
        <v>-150.0543864</v>
      </c>
      <c r="AX44" s="41">
        <f>год!K49</f>
        <v>-247.81190369999999</v>
      </c>
      <c r="AY44" s="22">
        <v>0</v>
      </c>
      <c r="AZ44" s="22">
        <v>-4</v>
      </c>
      <c r="BA44" s="22">
        <f>квартал!S44</f>
        <v>-21.970770000000002</v>
      </c>
      <c r="BB44" s="22">
        <v>-70.751270000000005</v>
      </c>
      <c r="BC44" s="22">
        <v>-82.26473</v>
      </c>
      <c r="BD44" s="22">
        <f>квартал!T44</f>
        <v>-108.8464748</v>
      </c>
      <c r="BE44" s="22">
        <v>-132.92158480000001</v>
      </c>
      <c r="BF44" s="22">
        <v>-140.17261479999999</v>
      </c>
      <c r="BG44" s="22">
        <f>квартал!U44</f>
        <v>-199.59767479999999</v>
      </c>
      <c r="BH44" s="42">
        <v>-276.21430479999998</v>
      </c>
      <c r="BI44" s="42">
        <v>-292.0489748</v>
      </c>
      <c r="BJ44" s="41">
        <v>-341.54711880000002</v>
      </c>
      <c r="BK44" s="42">
        <v>0</v>
      </c>
      <c r="BL44" s="42">
        <v>-62.056908</v>
      </c>
      <c r="BM44" s="42">
        <v>-144.85833099999999</v>
      </c>
      <c r="BN44" s="42">
        <v>-162.09496899999999</v>
      </c>
      <c r="BO44" s="42">
        <v>-186.68652</v>
      </c>
      <c r="BP44" s="42">
        <v>-206.59529499999999</v>
      </c>
      <c r="BQ44" s="42">
        <v>-222.363257</v>
      </c>
      <c r="BR44" s="42">
        <v>-274.85008800000003</v>
      </c>
      <c r="BS44" s="42">
        <v>-282.742075</v>
      </c>
      <c r="BT44" s="42">
        <v>-298.12582600000002</v>
      </c>
      <c r="BU44" s="42">
        <v>-304.61048799999998</v>
      </c>
      <c r="BV44" s="41">
        <v>-355</v>
      </c>
      <c r="BW44" s="42">
        <v>0</v>
      </c>
      <c r="BX44" s="42">
        <v>-4.7299490000000004</v>
      </c>
      <c r="BY44" s="42">
        <v>-26.840199999999996</v>
      </c>
      <c r="BZ44" s="42">
        <v>-52.173819999999999</v>
      </c>
      <c r="CA44" s="42">
        <v>-77.973425000000006</v>
      </c>
      <c r="CB44" s="53">
        <v>-113.577583</v>
      </c>
      <c r="CC44" s="53">
        <f>'[2]1 (касса)'!$F$27/1000</f>
        <v>-146.11699999999999</v>
      </c>
      <c r="CD44" s="53">
        <v>-181.77691100000001</v>
      </c>
      <c r="CE44" s="53">
        <v>-188.04537400000001</v>
      </c>
      <c r="CF44" s="53">
        <v>-218.550591</v>
      </c>
      <c r="CG44" s="53">
        <v>-236.74337499999999</v>
      </c>
      <c r="CH44" s="41">
        <v>-333.81004389999998</v>
      </c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1"/>
      <c r="CU44" s="42"/>
      <c r="CV44" s="42"/>
      <c r="CW44" s="42"/>
      <c r="CX44" s="42"/>
      <c r="CY44" s="42"/>
      <c r="CZ44" s="42"/>
      <c r="DA44" s="42"/>
      <c r="DB44" s="42"/>
      <c r="DC44" s="42"/>
      <c r="DD44" s="42">
        <v>0</v>
      </c>
      <c r="DE44" s="42">
        <v>0</v>
      </c>
      <c r="DF44" s="41">
        <v>0</v>
      </c>
      <c r="DG44" s="42"/>
      <c r="DH44" s="42"/>
      <c r="DI44" s="73"/>
      <c r="DJ44" s="42"/>
      <c r="DK44" s="42"/>
      <c r="DL44" s="42">
        <v>0</v>
      </c>
      <c r="DM44" s="42">
        <v>0</v>
      </c>
      <c r="DN44" s="42">
        <v>0</v>
      </c>
      <c r="DO44" s="42">
        <v>0</v>
      </c>
      <c r="DP44" s="42">
        <v>0</v>
      </c>
      <c r="DQ44" s="42">
        <v>0</v>
      </c>
      <c r="DR44" s="41">
        <v>-223.62255300000001</v>
      </c>
      <c r="DS44" s="42">
        <v>0</v>
      </c>
      <c r="DT44" s="42">
        <v>0</v>
      </c>
      <c r="DU44" s="42">
        <v>0</v>
      </c>
      <c r="DV44" s="42">
        <v>0</v>
      </c>
      <c r="DW44" s="42">
        <v>0</v>
      </c>
      <c r="DX44" s="42">
        <v>0</v>
      </c>
      <c r="DY44" s="42">
        <v>0</v>
      </c>
      <c r="DZ44" s="42">
        <v>-240.73656980000001</v>
      </c>
      <c r="EA44" s="42">
        <v>-263.61669298420003</v>
      </c>
      <c r="EB44" s="42">
        <v>-296.19926344410999</v>
      </c>
      <c r="EC44" s="42">
        <v>-304.90113814411001</v>
      </c>
      <c r="ED44" s="41">
        <v>-338.76608449999998</v>
      </c>
      <c r="EE44" s="42">
        <v>-4.3351526700000003</v>
      </c>
      <c r="EF44" s="42">
        <v>-11.881698243000001</v>
      </c>
    </row>
    <row r="45" spans="1:136">
      <c r="A45" s="10" t="s">
        <v>106</v>
      </c>
      <c r="B45" s="21" t="s">
        <v>34</v>
      </c>
      <c r="C45" s="22">
        <v>0.25992235245</v>
      </c>
      <c r="D45" s="22">
        <v>0.3351482442</v>
      </c>
      <c r="E45" s="22">
        <f>квартал!C45</f>
        <v>0.51385602921000006</v>
      </c>
      <c r="F45" s="22">
        <v>1.95915519298</v>
      </c>
      <c r="G45" s="22">
        <v>4.1886531261700002</v>
      </c>
      <c r="H45" s="22">
        <f>квартал!D45</f>
        <v>4.3962701263800001</v>
      </c>
      <c r="I45" s="22">
        <v>7.11040020066</v>
      </c>
      <c r="J45" s="22">
        <v>7.6444270486599999</v>
      </c>
      <c r="K45" s="22">
        <f>квартал!E45</f>
        <v>8.7666314287799985</v>
      </c>
      <c r="L45" s="22">
        <v>20.783099924489999</v>
      </c>
      <c r="M45" s="22">
        <v>23.957843688900002</v>
      </c>
      <c r="N45" s="41">
        <f>год!H50</f>
        <v>53.471934442700004</v>
      </c>
      <c r="O45" s="22">
        <v>0.36262855155000001</v>
      </c>
      <c r="P45" s="22">
        <v>0.56335557237</v>
      </c>
      <c r="Q45" s="22">
        <f>квартал!G45</f>
        <v>4.2992675387099997</v>
      </c>
      <c r="R45" s="22">
        <v>9.7451701877200012</v>
      </c>
      <c r="S45" s="22">
        <v>14.775229650389999</v>
      </c>
      <c r="T45" s="22">
        <f>квартал!H45</f>
        <v>38.947824683919997</v>
      </c>
      <c r="U45" s="22">
        <v>55.100438610739999</v>
      </c>
      <c r="V45" s="22">
        <v>59.194198317500003</v>
      </c>
      <c r="W45" s="22">
        <f>квартал!I45</f>
        <v>76.217441125930009</v>
      </c>
      <c r="X45" s="22">
        <v>84.255607884110006</v>
      </c>
      <c r="Y45" s="22">
        <v>101.70681587820002</v>
      </c>
      <c r="Z45" s="41">
        <f>год!I50</f>
        <v>127.42633425971</v>
      </c>
      <c r="AA45" s="22">
        <v>6.80084017162</v>
      </c>
      <c r="AB45" s="22">
        <v>15.4241020673</v>
      </c>
      <c r="AC45" s="22">
        <f>квартал!K45</f>
        <v>19.623648691410001</v>
      </c>
      <c r="AD45" s="22">
        <v>21.185799746729998</v>
      </c>
      <c r="AE45" s="22">
        <v>22.364672745199996</v>
      </c>
      <c r="AF45" s="22">
        <f>квартал!L45</f>
        <v>27.327353066729998</v>
      </c>
      <c r="AG45" s="22">
        <v>31.619736519939998</v>
      </c>
      <c r="AH45" s="22">
        <v>42.378605922309994</v>
      </c>
      <c r="AI45" s="22">
        <f>квартал!M45</f>
        <v>44.201545321119994</v>
      </c>
      <c r="AJ45" s="22">
        <v>47.766217788349998</v>
      </c>
      <c r="AK45" s="22">
        <v>58.291676231659999</v>
      </c>
      <c r="AL45" s="41">
        <f>год!J50</f>
        <v>92.286276864099989</v>
      </c>
      <c r="AM45" s="22">
        <v>0.22781623397999998</v>
      </c>
      <c r="AN45" s="22">
        <v>12.82031850952</v>
      </c>
      <c r="AO45" s="22">
        <f>квартал!O45</f>
        <v>17.71339062637</v>
      </c>
      <c r="AP45" s="22">
        <v>19.81474303976</v>
      </c>
      <c r="AQ45" s="22">
        <v>21.523579533589999</v>
      </c>
      <c r="AR45" s="22">
        <f>квартал!P45</f>
        <v>23.33008486504</v>
      </c>
      <c r="AS45" s="22">
        <v>24.293942455570001</v>
      </c>
      <c r="AT45" s="22">
        <v>25.221935844419999</v>
      </c>
      <c r="AU45" s="22">
        <f>квартал!Q45</f>
        <v>31.595194976209999</v>
      </c>
      <c r="AV45" s="22">
        <v>38.839849218980007</v>
      </c>
      <c r="AW45" s="22">
        <v>48.047313053730001</v>
      </c>
      <c r="AX45" s="41">
        <f>год!K50</f>
        <v>82.823257884309996</v>
      </c>
      <c r="AY45" s="22">
        <v>0.9460755247</v>
      </c>
      <c r="AZ45" s="22">
        <v>1.0730741437</v>
      </c>
      <c r="BA45" s="22">
        <f>квартал!S45</f>
        <v>8.3493514252899992</v>
      </c>
      <c r="BB45" s="22">
        <v>16.72877630991</v>
      </c>
      <c r="BC45" s="22">
        <v>23.118044898409998</v>
      </c>
      <c r="BD45" s="22">
        <f>квартал!T45</f>
        <v>41.945283855549995</v>
      </c>
      <c r="BE45" s="22">
        <v>61.938163036019994</v>
      </c>
      <c r="BF45" s="22">
        <v>88.759602443969996</v>
      </c>
      <c r="BG45" s="22">
        <f>квартал!U45</f>
        <v>104.98914054335999</v>
      </c>
      <c r="BH45" s="42">
        <v>130.60889953041999</v>
      </c>
      <c r="BI45" s="42">
        <v>136.49395050908998</v>
      </c>
      <c r="BJ45" s="41">
        <v>180.20543522960998</v>
      </c>
      <c r="BK45" s="42">
        <v>1.0861368538300002</v>
      </c>
      <c r="BL45" s="42">
        <v>4.6329292067000001</v>
      </c>
      <c r="BM45" s="42">
        <v>22.934559842999999</v>
      </c>
      <c r="BN45" s="42">
        <v>45.44724155123</v>
      </c>
      <c r="BO45" s="42">
        <v>59.119801097130001</v>
      </c>
      <c r="BP45" s="42">
        <v>63.929950479479999</v>
      </c>
      <c r="BQ45" s="42">
        <v>72.449254884600009</v>
      </c>
      <c r="BR45" s="42">
        <v>77.921765657119991</v>
      </c>
      <c r="BS45" s="42">
        <v>92.675056401709995</v>
      </c>
      <c r="BT45" s="42">
        <v>110.45498996628</v>
      </c>
      <c r="BU45" s="42">
        <v>119.53369004784999</v>
      </c>
      <c r="BV45" s="41">
        <v>177.08908939585999</v>
      </c>
      <c r="BW45" s="42">
        <v>3.0072299820700001</v>
      </c>
      <c r="BX45" s="42">
        <v>5.4330190474699993</v>
      </c>
      <c r="BY45" s="42">
        <v>15.001100000000001</v>
      </c>
      <c r="BZ45" s="42">
        <v>36.964492</v>
      </c>
      <c r="CA45" s="42">
        <v>39.849556</v>
      </c>
      <c r="CB45" s="53">
        <v>144.6514793364</v>
      </c>
      <c r="CC45" s="53">
        <f>'[2]1 (касса)'!$F$28/1000</f>
        <v>154.64839999999998</v>
      </c>
      <c r="CD45" s="53">
        <v>174.23202803999999</v>
      </c>
      <c r="CE45" s="53">
        <v>188.62463420167998</v>
      </c>
      <c r="CF45" s="53">
        <v>245.84615390168</v>
      </c>
      <c r="CG45" s="53">
        <v>270.29750290167999</v>
      </c>
      <c r="CH45" s="41">
        <v>313.45584717821998</v>
      </c>
      <c r="CI45" s="42">
        <v>0.54700000000000004</v>
      </c>
      <c r="CJ45" s="42">
        <v>0.59747369492999991</v>
      </c>
      <c r="CK45" s="42">
        <v>1.3</v>
      </c>
      <c r="CL45" s="42">
        <v>2.1</v>
      </c>
      <c r="CM45" s="42">
        <v>2.1259999999999999</v>
      </c>
      <c r="CN45" s="42">
        <v>18.779499999999999</v>
      </c>
      <c r="CO45" s="42">
        <v>19.940000000000001</v>
      </c>
      <c r="CP45" s="42">
        <v>19.997</v>
      </c>
      <c r="CQ45" s="42">
        <v>24.5</v>
      </c>
      <c r="CR45" s="42">
        <v>28.205300000000001</v>
      </c>
      <c r="CS45" s="42">
        <v>61.593139000000001</v>
      </c>
      <c r="CT45" s="41">
        <v>69.883101851000006</v>
      </c>
      <c r="CU45" s="42">
        <v>0.1351</v>
      </c>
      <c r="CV45" s="42">
        <v>10.171095436989999</v>
      </c>
      <c r="CW45" s="42">
        <v>9.1135999999999999</v>
      </c>
      <c r="CX45" s="42">
        <v>9.1669999999999998</v>
      </c>
      <c r="CY45" s="42">
        <v>9.0107712369899993</v>
      </c>
      <c r="CZ45" s="42">
        <v>11.953982932160002</v>
      </c>
      <c r="DA45" s="42">
        <v>16.41026935487</v>
      </c>
      <c r="DB45" s="42">
        <v>17.022997404870001</v>
      </c>
      <c r="DC45" s="42">
        <v>17.122997404870002</v>
      </c>
      <c r="DD45" s="42">
        <v>18.193277370490001</v>
      </c>
      <c r="DE45" s="42">
        <v>52.443588361080003</v>
      </c>
      <c r="DF45" s="41">
        <v>55.940899999999999</v>
      </c>
      <c r="DG45" s="42">
        <v>1E-4</v>
      </c>
      <c r="DH45" s="42">
        <v>4.53E-2</v>
      </c>
      <c r="DI45" s="42">
        <v>0</v>
      </c>
      <c r="DJ45" s="42">
        <v>0</v>
      </c>
      <c r="DK45" s="42">
        <v>0</v>
      </c>
      <c r="DL45" s="42">
        <v>1.9782431300000001</v>
      </c>
      <c r="DM45" s="42">
        <v>1.9782431300000001</v>
      </c>
      <c r="DN45" s="42">
        <v>3.3424900000000002</v>
      </c>
      <c r="DO45" s="42">
        <v>3.3425530181500003</v>
      </c>
      <c r="DP45" s="42">
        <v>4.0640683950100005</v>
      </c>
      <c r="DQ45" s="42">
        <v>6.7301781716799995</v>
      </c>
      <c r="DR45" s="41">
        <v>6.3862402183700002</v>
      </c>
      <c r="DS45" s="42">
        <v>2.9174379999999998E-5</v>
      </c>
      <c r="DT45" s="42">
        <v>2.5706623334600001</v>
      </c>
      <c r="DU45" s="42">
        <v>5.060238</v>
      </c>
      <c r="DV45" s="42">
        <v>5.54511640583</v>
      </c>
      <c r="DW45" s="42">
        <v>5.5498220199999997</v>
      </c>
      <c r="DX45" s="42">
        <v>10.601458779910001</v>
      </c>
      <c r="DY45" s="42">
        <v>12.160357459909999</v>
      </c>
      <c r="DZ45" s="42">
        <v>12.410357459909999</v>
      </c>
      <c r="EA45" s="42">
        <v>12.410357459909999</v>
      </c>
      <c r="EB45" s="42">
        <v>18.449990509909998</v>
      </c>
      <c r="EC45" s="42">
        <v>62.471199896449995</v>
      </c>
      <c r="ED45" s="41">
        <v>72.865330680759996</v>
      </c>
      <c r="EE45" s="42">
        <v>1.45971E-5</v>
      </c>
      <c r="EF45" s="42">
        <v>5.1454549199999998E-2</v>
      </c>
    </row>
    <row r="46" spans="1:136" s="39" customFormat="1" ht="30">
      <c r="A46" s="10" t="s">
        <v>107</v>
      </c>
      <c r="B46" s="23" t="s">
        <v>35</v>
      </c>
      <c r="C46" s="22">
        <v>7.7752692999999997</v>
      </c>
      <c r="D46" s="22">
        <v>103.7333632878</v>
      </c>
      <c r="E46" s="22">
        <f>квартал!C46</f>
        <v>106.89097621080001</v>
      </c>
      <c r="F46" s="22">
        <v>113.2524907108</v>
      </c>
      <c r="G46" s="22">
        <v>113.6842278188</v>
      </c>
      <c r="H46" s="22">
        <f>квартал!D46</f>
        <v>114.14880791880999</v>
      </c>
      <c r="I46" s="22">
        <v>114.73760121081</v>
      </c>
      <c r="J46" s="22">
        <v>115.05804500881</v>
      </c>
      <c r="K46" s="22">
        <f>квартал!E46</f>
        <v>115.51475194244999</v>
      </c>
      <c r="L46" s="22">
        <v>118.52948280111001</v>
      </c>
      <c r="M46" s="22">
        <v>120.76525045411</v>
      </c>
      <c r="N46" s="41">
        <f>год!H51</f>
        <v>126.20752294739999</v>
      </c>
      <c r="O46" s="22">
        <v>2.6352555629999999</v>
      </c>
      <c r="P46" s="22">
        <v>3.1691464499999999</v>
      </c>
      <c r="Q46" s="22">
        <f>квартал!G46</f>
        <v>4.3140618656000003</v>
      </c>
      <c r="R46" s="22">
        <v>5.2631378328</v>
      </c>
      <c r="S46" s="22">
        <v>5.6681904377999999</v>
      </c>
      <c r="T46" s="22">
        <f>квартал!H46</f>
        <v>6.1487256788</v>
      </c>
      <c r="U46" s="22">
        <v>6.5478062698000006</v>
      </c>
      <c r="V46" s="22">
        <v>6.5733775697999999</v>
      </c>
      <c r="W46" s="22">
        <f>квартал!I46</f>
        <v>6.7210316107999999</v>
      </c>
      <c r="X46" s="22">
        <v>17.959385020799999</v>
      </c>
      <c r="Y46" s="22">
        <v>41.082841149800004</v>
      </c>
      <c r="Z46" s="41">
        <f>год!I51</f>
        <v>43.862924208800003</v>
      </c>
      <c r="AA46" s="22">
        <v>16.255682345</v>
      </c>
      <c r="AB46" s="22">
        <v>16.600427154999998</v>
      </c>
      <c r="AC46" s="22">
        <f>квартал!K46</f>
        <v>17.030934351300001</v>
      </c>
      <c r="AD46" s="22">
        <v>17.226346727999999</v>
      </c>
      <c r="AE46" s="22">
        <v>17.227261727999998</v>
      </c>
      <c r="AF46" s="22">
        <f>квартал!L46</f>
        <v>17.419058493000001</v>
      </c>
      <c r="AG46" s="22">
        <v>18.88826364266</v>
      </c>
      <c r="AH46" s="22">
        <v>20.105197111599999</v>
      </c>
      <c r="AI46" s="22">
        <f>квартал!M46</f>
        <v>20.248623431599999</v>
      </c>
      <c r="AJ46" s="22">
        <v>21.434534523669999</v>
      </c>
      <c r="AK46" s="22">
        <v>40.880866978669999</v>
      </c>
      <c r="AL46" s="41">
        <f>год!J51</f>
        <v>41.633282986110004</v>
      </c>
      <c r="AM46" s="22">
        <v>3.1920161997600003</v>
      </c>
      <c r="AN46" s="22">
        <v>22.813693437060003</v>
      </c>
      <c r="AO46" s="22">
        <f>квартал!O46</f>
        <v>24.231723250759998</v>
      </c>
      <c r="AP46" s="22">
        <v>25.50190010987</v>
      </c>
      <c r="AQ46" s="22">
        <v>27.052516957769999</v>
      </c>
      <c r="AR46" s="22">
        <f>квартал!P46</f>
        <v>27.066764757769999</v>
      </c>
      <c r="AS46" s="22">
        <v>27.880705816069998</v>
      </c>
      <c r="AT46" s="22">
        <v>27.90728061607</v>
      </c>
      <c r="AU46" s="22">
        <f>квартал!Q46</f>
        <v>28.22907909077</v>
      </c>
      <c r="AV46" s="22">
        <v>29.22656094505</v>
      </c>
      <c r="AW46" s="22">
        <v>29.47095227805</v>
      </c>
      <c r="AX46" s="41">
        <f>год!K51</f>
        <v>29.723992079279999</v>
      </c>
      <c r="AY46" s="22">
        <v>0.19322046000000001</v>
      </c>
      <c r="AZ46" s="22">
        <v>0.25603591999999997</v>
      </c>
      <c r="BA46" s="22">
        <f>квартал!S46</f>
        <v>0.34533499911000004</v>
      </c>
      <c r="BB46" s="22">
        <v>0.87296373011000006</v>
      </c>
      <c r="BC46" s="22">
        <v>1.01300910671</v>
      </c>
      <c r="BD46" s="22">
        <f>квартал!T46</f>
        <v>1.3613222067100001</v>
      </c>
      <c r="BE46" s="22">
        <v>2.5776591376</v>
      </c>
      <c r="BF46" s="22">
        <v>3.8061038692800002</v>
      </c>
      <c r="BG46" s="22">
        <f>квартал!U46</f>
        <v>4.8257040682799994</v>
      </c>
      <c r="BH46" s="42">
        <v>5.1533121309199998</v>
      </c>
      <c r="BI46" s="42">
        <v>6.08079229292</v>
      </c>
      <c r="BJ46" s="41">
        <v>6.3040407614399996</v>
      </c>
      <c r="BK46" s="42">
        <v>1.3377494167999999</v>
      </c>
      <c r="BL46" s="42">
        <v>1.5669919878</v>
      </c>
      <c r="BM46" s="42">
        <v>2.0931015878000001</v>
      </c>
      <c r="BN46" s="42">
        <v>3.4590700878000002</v>
      </c>
      <c r="BO46" s="42">
        <v>6.1818696378000002</v>
      </c>
      <c r="BP46" s="42">
        <v>6.1886881368000006</v>
      </c>
      <c r="BQ46" s="42">
        <v>66.694211949250004</v>
      </c>
      <c r="BR46" s="42">
        <v>67.152474088849999</v>
      </c>
      <c r="BS46" s="42">
        <v>67.487199288849993</v>
      </c>
      <c r="BT46" s="42">
        <v>397.67018598184995</v>
      </c>
      <c r="BU46" s="42">
        <v>398.60289583884997</v>
      </c>
      <c r="BV46" s="41">
        <v>406.79515254596004</v>
      </c>
      <c r="BW46" s="42">
        <v>0.54568724999999996</v>
      </c>
      <c r="BX46" s="42">
        <v>0.90166156900000005</v>
      </c>
      <c r="BY46" s="42">
        <v>3.6461999999999999</v>
      </c>
      <c r="BZ46" s="42">
        <v>4.4001371379999998</v>
      </c>
      <c r="CA46" s="42">
        <v>4.6395681379999996</v>
      </c>
      <c r="CB46" s="53">
        <v>4.8406681379999998</v>
      </c>
      <c r="CC46" s="53">
        <f>'[2]1 (касса)'!$F$29/1000</f>
        <v>11.282999999999999</v>
      </c>
      <c r="CD46" s="53">
        <v>11.2830374055</v>
      </c>
      <c r="CE46" s="53">
        <v>11.283038203719999</v>
      </c>
      <c r="CF46" s="53">
        <v>11.31110820372</v>
      </c>
      <c r="CG46" s="53">
        <v>11.416503015649999</v>
      </c>
      <c r="CH46" s="41">
        <v>14.28447329274</v>
      </c>
      <c r="CI46" s="42">
        <v>0.05</v>
      </c>
      <c r="CJ46" s="42">
        <v>3.1139999999999999</v>
      </c>
      <c r="CK46" s="42">
        <v>3.2</v>
      </c>
      <c r="CL46" s="42">
        <v>3.4</v>
      </c>
      <c r="CM46" s="42">
        <v>3.7210000000000001</v>
      </c>
      <c r="CN46" s="42">
        <v>3.8068499999999998</v>
      </c>
      <c r="CO46" s="42">
        <v>7.5060000000000002</v>
      </c>
      <c r="CP46" s="42">
        <v>7.6029999999999998</v>
      </c>
      <c r="CQ46" s="42">
        <v>7.8</v>
      </c>
      <c r="CR46" s="42">
        <v>8.3048999999999999</v>
      </c>
      <c r="CS46" s="42">
        <v>8.5667000000000009</v>
      </c>
      <c r="CT46" s="41">
        <v>12.78745866505</v>
      </c>
      <c r="CU46" s="42">
        <v>0.52400000000000002</v>
      </c>
      <c r="CV46" s="42">
        <v>0.93066724999999995</v>
      </c>
      <c r="CW46" s="42">
        <v>1.00326545</v>
      </c>
      <c r="CX46" s="42">
        <v>1.1836</v>
      </c>
      <c r="CY46" s="42">
        <v>1.3575239374000001</v>
      </c>
      <c r="CZ46" s="42">
        <v>1.5491576774</v>
      </c>
      <c r="DA46" s="42">
        <v>5.3481000000000005</v>
      </c>
      <c r="DB46" s="42">
        <v>5.5223570173999992</v>
      </c>
      <c r="DC46" s="42">
        <v>5.5479691253999999</v>
      </c>
      <c r="DD46" s="42">
        <v>7.4640898754</v>
      </c>
      <c r="DE46" s="42">
        <v>7.6195000000000004</v>
      </c>
      <c r="DF46" s="41">
        <v>11.5275413979</v>
      </c>
      <c r="DG46" s="42">
        <v>0.55801710000000004</v>
      </c>
      <c r="DH46" s="42">
        <v>1.1159798999999999</v>
      </c>
      <c r="DI46" s="42">
        <v>3.3189493749999999</v>
      </c>
      <c r="DJ46" s="42">
        <v>3.3189493749999999</v>
      </c>
      <c r="DK46" s="42">
        <v>3.34971122387</v>
      </c>
      <c r="DL46" s="42">
        <v>3.4209312238699998</v>
      </c>
      <c r="DM46" s="42">
        <v>7.61151703076</v>
      </c>
      <c r="DN46" s="42">
        <v>7.6115190218699995</v>
      </c>
      <c r="DO46" s="42">
        <v>7.5854230218699996</v>
      </c>
      <c r="DP46" s="42">
        <v>7.5969083718699997</v>
      </c>
      <c r="DQ46" s="42">
        <v>7.6113341718700003</v>
      </c>
      <c r="DR46" s="41">
        <v>12.570696072940001</v>
      </c>
      <c r="DS46" s="42">
        <v>4.6780000000000002E-2</v>
      </c>
      <c r="DT46" s="42">
        <v>5.8809357E-2</v>
      </c>
      <c r="DU46" s="42">
        <v>0.765910757</v>
      </c>
      <c r="DV46" s="42">
        <v>1.8718809569999999</v>
      </c>
      <c r="DW46" s="42">
        <v>2.1201989160000001</v>
      </c>
      <c r="DX46" s="42">
        <v>2.2264299948100001</v>
      </c>
      <c r="DY46" s="42">
        <v>2.4264193948099999</v>
      </c>
      <c r="DZ46" s="42">
        <v>3.5943050473499998</v>
      </c>
      <c r="EA46" s="42">
        <v>3.9288626477499999</v>
      </c>
      <c r="EB46" s="42">
        <v>4.7798001146999995</v>
      </c>
      <c r="EC46" s="42">
        <v>4.7859326957299997</v>
      </c>
      <c r="ED46" s="41">
        <v>5.2719821284600004</v>
      </c>
      <c r="EE46" s="42">
        <v>1.56834093074</v>
      </c>
      <c r="EF46" s="42">
        <v>2.7553409307400001</v>
      </c>
    </row>
    <row r="47" spans="1:136">
      <c r="A47" s="10" t="s">
        <v>108</v>
      </c>
      <c r="B47" s="23" t="s">
        <v>36</v>
      </c>
      <c r="C47" s="22">
        <v>-26.28075422409</v>
      </c>
      <c r="D47" s="22">
        <v>-83.759765893190007</v>
      </c>
      <c r="E47" s="22">
        <f>квартал!C47</f>
        <v>-114.34961394705999</v>
      </c>
      <c r="F47" s="22">
        <v>-130.34557732451</v>
      </c>
      <c r="G47" s="22">
        <v>-126.56759130841</v>
      </c>
      <c r="H47" s="22">
        <f>квартал!D47</f>
        <v>-123.08748923316</v>
      </c>
      <c r="I47" s="22">
        <v>-169.53768376304001</v>
      </c>
      <c r="J47" s="22">
        <v>-23.306817487340002</v>
      </c>
      <c r="K47" s="22">
        <f>квартал!E47</f>
        <v>186.78374241886999</v>
      </c>
      <c r="L47" s="22">
        <v>41.420370274339994</v>
      </c>
      <c r="M47" s="22">
        <v>99.002050069269998</v>
      </c>
      <c r="N47" s="41">
        <f>год!H52</f>
        <v>142.28461590538001</v>
      </c>
      <c r="O47" s="22">
        <v>-159.06026783064999</v>
      </c>
      <c r="P47" s="22">
        <v>-303.82974081699001</v>
      </c>
      <c r="Q47" s="22">
        <f>квартал!G47</f>
        <v>-259.33830844791999</v>
      </c>
      <c r="R47" s="22">
        <v>-258.81460637110996</v>
      </c>
      <c r="S47" s="22">
        <v>39.663849593670001</v>
      </c>
      <c r="T47" s="22">
        <f>квартал!H47</f>
        <v>109.35696755975</v>
      </c>
      <c r="U47" s="22">
        <v>-19.34928181603</v>
      </c>
      <c r="V47" s="22">
        <v>37.263663661050003</v>
      </c>
      <c r="W47" s="22">
        <f>квартал!I47</f>
        <v>-88.458933049549998</v>
      </c>
      <c r="X47" s="22">
        <v>-10.828086150340001</v>
      </c>
      <c r="Y47" s="22">
        <v>-72.469224965720002</v>
      </c>
      <c r="Z47" s="41">
        <f>год!I52</f>
        <v>-122.64224574308</v>
      </c>
      <c r="AA47" s="22">
        <v>-22.915021143450002</v>
      </c>
      <c r="AB47" s="22">
        <v>-14.331201902950001</v>
      </c>
      <c r="AC47" s="22">
        <f>квартал!K47</f>
        <v>15.617763257690001</v>
      </c>
      <c r="AD47" s="22">
        <v>98.478256971160008</v>
      </c>
      <c r="AE47" s="22">
        <v>123.99187036252999</v>
      </c>
      <c r="AF47" s="22">
        <f>квартал!L47</f>
        <v>321.84663904487002</v>
      </c>
      <c r="AG47" s="22">
        <v>388.791911782</v>
      </c>
      <c r="AH47" s="22">
        <v>448.55968685299001</v>
      </c>
      <c r="AI47" s="22">
        <f>квартал!M47</f>
        <v>360.75053447621002</v>
      </c>
      <c r="AJ47" s="22">
        <v>355.53857600445002</v>
      </c>
      <c r="AK47" s="22">
        <v>530.88424954111997</v>
      </c>
      <c r="AL47" s="41">
        <f>год!J52</f>
        <v>481.27725466338001</v>
      </c>
      <c r="AM47" s="22">
        <v>396.66944514245</v>
      </c>
      <c r="AN47" s="22">
        <v>543.02605490341</v>
      </c>
      <c r="AO47" s="22">
        <f>квартал!O47</f>
        <v>492.10242964807003</v>
      </c>
      <c r="AP47" s="22">
        <v>525.26490548431002</v>
      </c>
      <c r="AQ47" s="22">
        <v>310.53924386387001</v>
      </c>
      <c r="AR47" s="22">
        <f>квартал!P47</f>
        <v>133.97712263129</v>
      </c>
      <c r="AS47" s="22">
        <v>447.02634285321</v>
      </c>
      <c r="AT47" s="22">
        <v>592.25566240565001</v>
      </c>
      <c r="AU47" s="22">
        <f>квартал!Q47</f>
        <v>890.05571479052003</v>
      </c>
      <c r="AV47" s="22">
        <v>1518.51507941926</v>
      </c>
      <c r="AW47" s="22">
        <v>2440.9915587799901</v>
      </c>
      <c r="AX47" s="41">
        <f>год!K52</f>
        <v>3487.0247041820398</v>
      </c>
      <c r="AY47" s="22">
        <v>1665.13346523515</v>
      </c>
      <c r="AZ47" s="22">
        <v>493.96388408799999</v>
      </c>
      <c r="BA47" s="22">
        <f>квартал!S47</f>
        <v>-48.379211257849995</v>
      </c>
      <c r="BB47" s="22">
        <v>-909.66754172156993</v>
      </c>
      <c r="BC47" s="22">
        <v>-750.84215061167004</v>
      </c>
      <c r="BD47" s="22">
        <f>квартал!T47</f>
        <v>-337.74851320721001</v>
      </c>
      <c r="BE47" s="22">
        <v>95.683823107389998</v>
      </c>
      <c r="BF47" s="22">
        <v>1202.5772105803001</v>
      </c>
      <c r="BG47" s="22">
        <f>квартал!U47</f>
        <v>1147.74827952803</v>
      </c>
      <c r="BH47" s="42">
        <v>813.76800948565005</v>
      </c>
      <c r="BI47" s="42">
        <v>918.21793832701997</v>
      </c>
      <c r="BJ47" s="41">
        <v>1775.62121778201</v>
      </c>
      <c r="BK47" s="42">
        <v>211.97306634689002</v>
      </c>
      <c r="BL47" s="42">
        <v>232.25837527926998</v>
      </c>
      <c r="BM47" s="42">
        <v>-475.07948904685998</v>
      </c>
      <c r="BN47" s="42">
        <v>-786.69986158963002</v>
      </c>
      <c r="BO47" s="42">
        <v>-673.53920788646997</v>
      </c>
      <c r="BP47" s="42">
        <v>-911.02391555531995</v>
      </c>
      <c r="BQ47" s="42">
        <v>-647.17702895681998</v>
      </c>
      <c r="BR47" s="42">
        <v>-844.78338473665008</v>
      </c>
      <c r="BS47" s="42">
        <v>-993.89970650253008</v>
      </c>
      <c r="BT47" s="42">
        <v>-1115.9600724131201</v>
      </c>
      <c r="BU47" s="42">
        <v>-995.07376863596994</v>
      </c>
      <c r="BV47" s="41">
        <v>-1344.99569007677</v>
      </c>
      <c r="BW47" s="42">
        <v>3.7683940249699996</v>
      </c>
      <c r="BX47" s="42">
        <v>-184.69452513560998</v>
      </c>
      <c r="BY47" s="42">
        <v>-273.81134768211001</v>
      </c>
      <c r="BZ47" s="42">
        <v>-189.65454832941001</v>
      </c>
      <c r="CA47" s="42">
        <v>-184.80819046492002</v>
      </c>
      <c r="CB47" s="53">
        <v>61.514037504419996</v>
      </c>
      <c r="CC47" s="53">
        <f>'[2]1 (касса)'!$F$46/1000</f>
        <v>140.38360550000999</v>
      </c>
      <c r="CD47" s="53">
        <v>52.239900236179999</v>
      </c>
      <c r="CE47" s="53">
        <v>52.465711320460002</v>
      </c>
      <c r="CF47" s="53">
        <v>3.7244430788499998</v>
      </c>
      <c r="CG47" s="53">
        <v>85.477763577779996</v>
      </c>
      <c r="CH47" s="41">
        <v>59.085628739279997</v>
      </c>
      <c r="CI47" s="42">
        <v>-28.064</v>
      </c>
      <c r="CJ47" s="42">
        <v>-53.973999999999997</v>
      </c>
      <c r="CK47" s="42">
        <v>37.200000000000003</v>
      </c>
      <c r="CL47" s="42">
        <v>359.7</v>
      </c>
      <c r="CM47" s="42">
        <v>295.66899999999998</v>
      </c>
      <c r="CN47" s="42">
        <v>309.5324</v>
      </c>
      <c r="CO47" s="42">
        <v>318.60000000000002</v>
      </c>
      <c r="CP47" s="42">
        <v>754.27499999999998</v>
      </c>
      <c r="CQ47" s="42">
        <v>555</v>
      </c>
      <c r="CR47" s="42">
        <v>492.33920000000001</v>
      </c>
      <c r="CS47" s="42">
        <v>545.57135903276003</v>
      </c>
      <c r="CT47" s="41">
        <v>839.2484893264301</v>
      </c>
      <c r="CU47" s="42">
        <v>-332.17485970403999</v>
      </c>
      <c r="CV47" s="42">
        <v>-364.20468551149997</v>
      </c>
      <c r="CW47" s="42">
        <v>-575.53459999999995</v>
      </c>
      <c r="CX47" s="42">
        <v>-606.16750000000002</v>
      </c>
      <c r="CY47" s="42">
        <v>-555.38552183488002</v>
      </c>
      <c r="CZ47" s="42">
        <v>-727.57602053635003</v>
      </c>
      <c r="DA47" s="42">
        <v>-798.00248336343998</v>
      </c>
      <c r="DB47" s="42">
        <v>-406.16791622661998</v>
      </c>
      <c r="DC47" s="42">
        <v>-738.23103443611001</v>
      </c>
      <c r="DD47" s="42">
        <v>-705.44835261885999</v>
      </c>
      <c r="DE47" s="42">
        <v>-711.30493013971</v>
      </c>
      <c r="DF47" s="41">
        <v>-963.45521323473997</v>
      </c>
      <c r="DG47" s="42">
        <v>100.59505433635</v>
      </c>
      <c r="DH47" s="42">
        <v>738.55948056695991</v>
      </c>
      <c r="DI47" s="42">
        <v>2452.6397248705298</v>
      </c>
      <c r="DJ47" s="42">
        <v>1865.28891545495</v>
      </c>
      <c r="DK47" s="42">
        <v>1571.3380270303401</v>
      </c>
      <c r="DL47" s="42">
        <v>1522.1503614723201</v>
      </c>
      <c r="DM47" s="42">
        <v>2156.4538064411099</v>
      </c>
      <c r="DN47" s="42">
        <v>2378.3347462807301</v>
      </c>
      <c r="DO47" s="42">
        <v>2881.4015495220601</v>
      </c>
      <c r="DP47" s="42">
        <v>2839.9868878448501</v>
      </c>
      <c r="DQ47" s="42">
        <v>2547.5128810799702</v>
      </c>
      <c r="DR47" s="41">
        <v>2440.20496924499</v>
      </c>
      <c r="DS47" s="42">
        <v>237.62891848045999</v>
      </c>
      <c r="DT47" s="42">
        <v>39.582508088739999</v>
      </c>
      <c r="DU47" s="42">
        <v>34.189247035160001</v>
      </c>
      <c r="DV47" s="42">
        <v>13.625833340889999</v>
      </c>
      <c r="DW47" s="42">
        <v>-34.910906283480003</v>
      </c>
      <c r="DX47" s="42">
        <v>-354.73551524665004</v>
      </c>
      <c r="DY47" s="42">
        <v>-194.86392446993</v>
      </c>
      <c r="DZ47" s="42">
        <v>-207.94893830973999</v>
      </c>
      <c r="EA47" s="42">
        <v>-447.10464555912</v>
      </c>
      <c r="EB47" s="42">
        <v>-671.94108350085003</v>
      </c>
      <c r="EC47" s="42">
        <v>-167.84669758026999</v>
      </c>
      <c r="ED47" s="41">
        <v>-232.08412411345</v>
      </c>
      <c r="EE47" s="42">
        <v>440.82428837701002</v>
      </c>
      <c r="EF47" s="42">
        <v>1758.6424157361203</v>
      </c>
    </row>
    <row r="48" spans="1:136">
      <c r="A48" s="29" t="s">
        <v>109</v>
      </c>
      <c r="B48" s="23" t="s">
        <v>37</v>
      </c>
      <c r="C48" s="22">
        <v>-401.5993297247698</v>
      </c>
      <c r="D48" s="22">
        <v>-497.71892233584003</v>
      </c>
      <c r="E48" s="22">
        <f>квартал!C48</f>
        <v>-653.50070973314985</v>
      </c>
      <c r="F48" s="22">
        <v>-680.27060485180004</v>
      </c>
      <c r="G48" s="22">
        <v>-991.53779246065005</v>
      </c>
      <c r="H48" s="22">
        <f>квартал!D48</f>
        <v>-1458.4585324173995</v>
      </c>
      <c r="I48" s="22">
        <v>-1601.82380047946</v>
      </c>
      <c r="J48" s="22">
        <v>-1783.50583259993</v>
      </c>
      <c r="K48" s="22">
        <f>квартал!E48</f>
        <v>-2319.3009659211602</v>
      </c>
      <c r="L48" s="22">
        <v>-2782.8944893653197</v>
      </c>
      <c r="M48" s="22">
        <v>-2761.3033794295402</v>
      </c>
      <c r="N48" s="41">
        <f>год!H53</f>
        <v>-1639.7011343868899</v>
      </c>
      <c r="O48" s="22">
        <v>-132.03147984114</v>
      </c>
      <c r="P48" s="22">
        <v>155.18695619444</v>
      </c>
      <c r="Q48" s="22">
        <f>квартал!G48</f>
        <v>-64.373779743940005</v>
      </c>
      <c r="R48" s="22">
        <v>-343.81432421513</v>
      </c>
      <c r="S48" s="22">
        <v>-862.49833622233996</v>
      </c>
      <c r="T48" s="22">
        <f>квартал!H48</f>
        <v>-1119.1889512621101</v>
      </c>
      <c r="U48" s="22">
        <v>-992.3416606856</v>
      </c>
      <c r="V48" s="22">
        <v>-1346.2156148408101</v>
      </c>
      <c r="W48" s="22">
        <f>квартал!I48</f>
        <v>-1375.9444831437199</v>
      </c>
      <c r="X48" s="22">
        <v>-1638.8542927107201</v>
      </c>
      <c r="Y48" s="22">
        <v>-1757.87397897188</v>
      </c>
      <c r="Z48" s="41">
        <f>год!I53</f>
        <v>-399.29649022848997</v>
      </c>
      <c r="AA48" s="22">
        <v>-251.09892788689001</v>
      </c>
      <c r="AB48" s="22">
        <v>-88.651031265210008</v>
      </c>
      <c r="AC48" s="22">
        <f>квартал!K48</f>
        <v>-169.23723336570001</v>
      </c>
      <c r="AD48" s="22">
        <v>-464.44017854747</v>
      </c>
      <c r="AE48" s="22">
        <v>-669.50738848332992</v>
      </c>
      <c r="AF48" s="22">
        <f>квартал!L48</f>
        <v>-998.61735632468003</v>
      </c>
      <c r="AG48" s="22">
        <v>-1055.9829364894201</v>
      </c>
      <c r="AH48" s="22">
        <v>-1249.5022805733402</v>
      </c>
      <c r="AI48" s="22">
        <f>квартал!M48</f>
        <v>-1642.48920090506</v>
      </c>
      <c r="AJ48" s="22">
        <v>-1823.5132051428</v>
      </c>
      <c r="AK48" s="22">
        <v>-2042.90893372899</v>
      </c>
      <c r="AL48" s="41">
        <f>год!J53</f>
        <v>-561.59620316817006</v>
      </c>
      <c r="AM48" s="22">
        <v>-1328.4531560946</v>
      </c>
      <c r="AN48" s="22">
        <v>-1075.7772780417999</v>
      </c>
      <c r="AO48" s="22">
        <f>квартал!O48</f>
        <v>-1020.3220542749301</v>
      </c>
      <c r="AP48" s="22">
        <v>-1097.52063706374</v>
      </c>
      <c r="AQ48" s="22">
        <v>-1200.6253778247901</v>
      </c>
      <c r="AR48" s="22">
        <f>квартал!P48</f>
        <v>-1270.6362351370401</v>
      </c>
      <c r="AS48" s="22">
        <v>-1639.1405106388502</v>
      </c>
      <c r="AT48" s="22">
        <v>-1975.0718411845501</v>
      </c>
      <c r="AU48" s="22">
        <f>квартал!Q48</f>
        <v>-2229.7688129545299</v>
      </c>
      <c r="AV48" s="22">
        <v>-2830.3051720005697</v>
      </c>
      <c r="AW48" s="22">
        <v>-3788.0196457041402</v>
      </c>
      <c r="AX48" s="41">
        <f>год!K53</f>
        <v>-3594.9211283027998</v>
      </c>
      <c r="AY48" s="22">
        <v>-2518.5785208389702</v>
      </c>
      <c r="AZ48" s="22">
        <v>-698.1907365838299</v>
      </c>
      <c r="BA48" s="22">
        <f>квартал!S48</f>
        <v>183.68426028780999</v>
      </c>
      <c r="BB48" s="22">
        <v>1280.2453780702099</v>
      </c>
      <c r="BC48" s="22">
        <v>1175.7269977790299</v>
      </c>
      <c r="BD48" s="22">
        <f>квартал!T48</f>
        <v>824.68955102663006</v>
      </c>
      <c r="BE48" s="22">
        <v>513.82506224081999</v>
      </c>
      <c r="BF48" s="22">
        <v>-584.16767157976005</v>
      </c>
      <c r="BG48" s="22">
        <f>квартал!U48</f>
        <v>-528.42761465596004</v>
      </c>
      <c r="BH48" s="42">
        <v>-310.30810121371002</v>
      </c>
      <c r="BI48" s="42">
        <v>-97.855682301670001</v>
      </c>
      <c r="BJ48" s="41">
        <v>1014.58811803381</v>
      </c>
      <c r="BK48" s="42">
        <v>-1057.08556254004</v>
      </c>
      <c r="BL48" s="42">
        <v>-738.82280078468989</v>
      </c>
      <c r="BM48" s="42">
        <v>448.58887862283001</v>
      </c>
      <c r="BN48" s="42">
        <v>1151.8918110392601</v>
      </c>
      <c r="BO48" s="42">
        <v>1068.49780483624</v>
      </c>
      <c r="BP48" s="42">
        <v>1205.6843821243001</v>
      </c>
      <c r="BQ48" s="42">
        <v>763.94423916437995</v>
      </c>
      <c r="BR48" s="42">
        <v>1202.12828414919</v>
      </c>
      <c r="BS48" s="42">
        <v>1472.1424057904399</v>
      </c>
      <c r="BT48" s="42">
        <v>1233.5878759898701</v>
      </c>
      <c r="BU48" s="42">
        <v>1177.6168126330401</v>
      </c>
      <c r="BV48" s="41">
        <v>3597.31508749966</v>
      </c>
      <c r="BW48" s="42">
        <v>-1429.1168445043202</v>
      </c>
      <c r="BX48" s="42">
        <v>-1000.7614529571899</v>
      </c>
      <c r="BY48" s="53">
        <v>-1796.5264000205598</v>
      </c>
      <c r="BZ48" s="53">
        <v>-786.61000784151997</v>
      </c>
      <c r="CA48" s="53">
        <v>-883.11808908116961</v>
      </c>
      <c r="CB48" s="53">
        <v>-1543.5334226973</v>
      </c>
      <c r="CC48" s="53">
        <v>-1457.1902605442799</v>
      </c>
      <c r="CD48" s="53">
        <v>-1727.8511035757892</v>
      </c>
      <c r="CE48" s="53">
        <v>-1725.01902926091</v>
      </c>
      <c r="CF48" s="53">
        <v>-2019.2766388963307</v>
      </c>
      <c r="CG48" s="53">
        <v>-1949.7454551613098</v>
      </c>
      <c r="CH48" s="41">
        <v>-633.55721005693999</v>
      </c>
      <c r="CI48" s="42">
        <v>-859.35131889987019</v>
      </c>
      <c r="CJ48" s="42">
        <v>-784.73896751141956</v>
      </c>
      <c r="CK48" s="42">
        <v>-930.89282440820966</v>
      </c>
      <c r="CL48" s="42">
        <v>-1256.5354264860903</v>
      </c>
      <c r="CM48" s="42">
        <v>-1601.9162596333704</v>
      </c>
      <c r="CN48" s="42">
        <v>-1822.991610116489</v>
      </c>
      <c r="CO48" s="42">
        <v>-2391.7873719233203</v>
      </c>
      <c r="CP48" s="42">
        <v>-3237.7031947695705</v>
      </c>
      <c r="CQ48" s="42">
        <v>-3259.3069631854391</v>
      </c>
      <c r="CR48" s="42">
        <v>-3933.35762245967</v>
      </c>
      <c r="CS48" s="42">
        <v>-4446.9135868148896</v>
      </c>
      <c r="CT48" s="41">
        <v>-4002.1644436047004</v>
      </c>
      <c r="CU48" s="42">
        <v>-635.59056421566004</v>
      </c>
      <c r="CV48" s="42">
        <v>-191.02474832469051</v>
      </c>
      <c r="CW48" s="42">
        <v>-922.65543209988004</v>
      </c>
      <c r="CX48" s="42">
        <v>-951.0675</v>
      </c>
      <c r="CY48" s="42">
        <v>-2054.0581877300001</v>
      </c>
      <c r="CZ48" s="42">
        <v>-2445.10813785147</v>
      </c>
      <c r="DA48" s="42">
        <v>-2968.5490644667998</v>
      </c>
      <c r="DB48" s="42">
        <v>-3913.3067315711501</v>
      </c>
      <c r="DC48" s="42">
        <v>-3886.8428975066299</v>
      </c>
      <c r="DD48" s="42">
        <v>-4429.3006792163296</v>
      </c>
      <c r="DE48" s="42">
        <v>-4591.6412338974005</v>
      </c>
      <c r="DF48" s="41">
        <v>-3182.13628572896</v>
      </c>
      <c r="DG48" s="42">
        <v>-211.07753226455</v>
      </c>
      <c r="DH48" s="42">
        <v>-1039.9041068178901</v>
      </c>
      <c r="DI48" s="42">
        <v>-2501.6462029135</v>
      </c>
      <c r="DJ48" s="42">
        <v>-68.348302654809999</v>
      </c>
      <c r="DK48" s="42">
        <v>285.42451826103996</v>
      </c>
      <c r="DL48" s="42">
        <v>1434.94092931471</v>
      </c>
      <c r="DM48" s="42">
        <v>1084.83011422964</v>
      </c>
      <c r="DN48" s="42">
        <v>429.59999677990004</v>
      </c>
      <c r="DO48" s="42">
        <v>-187.65196045899</v>
      </c>
      <c r="DP48" s="42">
        <v>-1823.6680457504099</v>
      </c>
      <c r="DQ48" s="42">
        <v>-1777.3541179274901</v>
      </c>
      <c r="DR48" s="41">
        <v>-126.55488769147</v>
      </c>
      <c r="DS48" s="42">
        <v>-422.00560053790997</v>
      </c>
      <c r="DT48" s="42">
        <v>206.29650582501</v>
      </c>
      <c r="DU48" s="42">
        <v>-777.60396788327</v>
      </c>
      <c r="DV48" s="42">
        <v>-1282.56453572905</v>
      </c>
      <c r="DW48" s="42">
        <v>-1645.7130094250601</v>
      </c>
      <c r="DX48" s="42">
        <v>-1544.6716740967599</v>
      </c>
      <c r="DY48" s="42">
        <v>-2481.7352049321498</v>
      </c>
      <c r="DZ48" s="42">
        <v>-1574.17471575318</v>
      </c>
      <c r="EA48" s="42">
        <v>-2618.8993458496698</v>
      </c>
      <c r="EB48" s="42">
        <v>-2830.1630210871299</v>
      </c>
      <c r="EC48" s="42">
        <v>-3563.3723379900098</v>
      </c>
      <c r="ED48" s="41">
        <v>-1761.4803970875284</v>
      </c>
      <c r="EE48" s="42">
        <v>-1497.9570654543202</v>
      </c>
      <c r="EF48" s="42">
        <v>-3333.1397391627402</v>
      </c>
    </row>
    <row r="49" spans="1:136">
      <c r="A49" s="10" t="s">
        <v>110</v>
      </c>
      <c r="B49" s="23" t="s">
        <v>9</v>
      </c>
      <c r="C49" s="22">
        <f>C38-C40-C43-C46-C47-C48</f>
        <v>275.70510595362998</v>
      </c>
      <c r="D49" s="22">
        <f t="shared" ref="D49:BV49" si="99">D38-D40-D43-D46-D47-D48</f>
        <v>272.29727491629001</v>
      </c>
      <c r="E49" s="22">
        <f t="shared" si="99"/>
        <v>257.65382487803993</v>
      </c>
      <c r="F49" s="22">
        <f t="shared" si="99"/>
        <v>260.12100058971998</v>
      </c>
      <c r="G49" s="22">
        <f t="shared" si="99"/>
        <v>266.84055987394004</v>
      </c>
      <c r="H49" s="22">
        <f t="shared" si="99"/>
        <v>232.60024156958025</v>
      </c>
      <c r="I49" s="22">
        <f t="shared" si="99"/>
        <v>258.61641198919961</v>
      </c>
      <c r="J49" s="22">
        <f t="shared" si="99"/>
        <v>268.68939786079</v>
      </c>
      <c r="K49" s="22">
        <f t="shared" si="99"/>
        <v>277.24474208026027</v>
      </c>
      <c r="L49" s="22">
        <f t="shared" si="99"/>
        <v>283.43755006238962</v>
      </c>
      <c r="M49" s="22">
        <f t="shared" si="99"/>
        <v>272.22571181864987</v>
      </c>
      <c r="N49" s="41">
        <f t="shared" si="99"/>
        <v>29.706896791569761</v>
      </c>
      <c r="O49" s="22">
        <f t="shared" si="99"/>
        <v>319.51012967279996</v>
      </c>
      <c r="P49" s="22">
        <f t="shared" si="99"/>
        <v>324.11434957442998</v>
      </c>
      <c r="Q49" s="22">
        <f t="shared" si="99"/>
        <v>369.75459121793</v>
      </c>
      <c r="R49" s="22">
        <f t="shared" si="99"/>
        <v>415.89971797237001</v>
      </c>
      <c r="S49" s="22">
        <f t="shared" si="99"/>
        <v>411.75552612189006</v>
      </c>
      <c r="T49" s="22">
        <f t="shared" si="99"/>
        <v>387.3542909268898</v>
      </c>
      <c r="U49" s="22">
        <f t="shared" si="99"/>
        <v>433.47555359340015</v>
      </c>
      <c r="V49" s="22">
        <f t="shared" si="99"/>
        <v>404.87016996710997</v>
      </c>
      <c r="W49" s="22">
        <f t="shared" si="99"/>
        <v>433.59259779328988</v>
      </c>
      <c r="X49" s="22">
        <f t="shared" si="99"/>
        <v>457.356646168</v>
      </c>
      <c r="Y49" s="22">
        <f t="shared" si="99"/>
        <v>498.23629459153995</v>
      </c>
      <c r="Z49" s="41">
        <f t="shared" si="99"/>
        <v>-9.6505667938000101</v>
      </c>
      <c r="AA49" s="22">
        <f t="shared" si="99"/>
        <v>343.31545125066998</v>
      </c>
      <c r="AB49" s="22">
        <f t="shared" si="99"/>
        <v>370.15758012546996</v>
      </c>
      <c r="AC49" s="22">
        <f t="shared" si="99"/>
        <v>389.04584491731998</v>
      </c>
      <c r="AD49" s="22">
        <f t="shared" si="99"/>
        <v>425.39441644512999</v>
      </c>
      <c r="AE49" s="22">
        <f t="shared" si="99"/>
        <v>391.11206728323998</v>
      </c>
      <c r="AF49" s="22">
        <f t="shared" si="99"/>
        <v>347.81604632525989</v>
      </c>
      <c r="AG49" s="22">
        <f t="shared" si="99"/>
        <v>404.41740742938998</v>
      </c>
      <c r="AH49" s="22">
        <f t="shared" si="99"/>
        <v>358.98189908378993</v>
      </c>
      <c r="AI49" s="22">
        <f t="shared" si="99"/>
        <v>373.97190488918</v>
      </c>
      <c r="AJ49" s="22">
        <f t="shared" si="99"/>
        <v>455.30563080278989</v>
      </c>
      <c r="AK49" s="22">
        <f t="shared" si="99"/>
        <v>402.97440353321031</v>
      </c>
      <c r="AL49" s="41">
        <f t="shared" si="99"/>
        <v>-9.1887892247299305</v>
      </c>
      <c r="AM49" s="22">
        <f t="shared" si="99"/>
        <v>352.92107508437994</v>
      </c>
      <c r="AN49" s="22">
        <f t="shared" si="99"/>
        <v>355.44688778034003</v>
      </c>
      <c r="AO49" s="22">
        <f t="shared" si="99"/>
        <v>334.01920223118009</v>
      </c>
      <c r="AP49" s="22">
        <f t="shared" si="99"/>
        <v>429.15282131406002</v>
      </c>
      <c r="AQ49" s="22">
        <f t="shared" si="99"/>
        <v>387.08501784570001</v>
      </c>
      <c r="AR49" s="22">
        <f t="shared" si="99"/>
        <v>359.19310660238011</v>
      </c>
      <c r="AS49" s="22">
        <f t="shared" si="99"/>
        <v>372.67847088271992</v>
      </c>
      <c r="AT49" s="22">
        <f t="shared" si="99"/>
        <v>375.21193429592995</v>
      </c>
      <c r="AU49" s="22">
        <f t="shared" si="99"/>
        <v>211.60514592993013</v>
      </c>
      <c r="AV49" s="22">
        <f t="shared" si="99"/>
        <v>236.61327596505998</v>
      </c>
      <c r="AW49" s="22">
        <f t="shared" si="99"/>
        <v>258.37861434075057</v>
      </c>
      <c r="AX49" s="41">
        <f t="shared" si="99"/>
        <v>-300.75194628974987</v>
      </c>
      <c r="AY49" s="22">
        <f t="shared" si="99"/>
        <v>1093.9015740116802</v>
      </c>
      <c r="AZ49" s="22">
        <f t="shared" si="99"/>
        <v>882.86189663048003</v>
      </c>
      <c r="BA49" s="22">
        <f t="shared" si="99"/>
        <v>723.95344732495005</v>
      </c>
      <c r="BB49" s="22">
        <f t="shared" si="99"/>
        <v>757.55021485014981</v>
      </c>
      <c r="BC49" s="22">
        <f t="shared" si="99"/>
        <v>671.33977394543012</v>
      </c>
      <c r="BD49" s="22">
        <f t="shared" si="99"/>
        <v>608.15549792553009</v>
      </c>
      <c r="BE49" s="22">
        <f t="shared" si="99"/>
        <v>670.35126696859993</v>
      </c>
      <c r="BF49" s="22">
        <f t="shared" si="99"/>
        <v>530.01026829168995</v>
      </c>
      <c r="BG49" s="22">
        <f>квартал!U49</f>
        <v>538.55687970043004</v>
      </c>
      <c r="BH49" s="42">
        <f t="shared" si="99"/>
        <v>633.99477620968969</v>
      </c>
      <c r="BI49" s="42">
        <f t="shared" si="99"/>
        <v>490.11678177258005</v>
      </c>
      <c r="BJ49" s="41">
        <f>BJ38-BJ40-BJ43-BJ46-BJ47-BJ48</f>
        <v>-393.44637443230988</v>
      </c>
      <c r="BK49" s="42">
        <f t="shared" si="99"/>
        <v>482.83701039020002</v>
      </c>
      <c r="BL49" s="42">
        <f t="shared" si="99"/>
        <v>681.11978201091006</v>
      </c>
      <c r="BM49" s="42">
        <f t="shared" si="99"/>
        <v>745.9160823535301</v>
      </c>
      <c r="BN49" s="42">
        <f t="shared" si="99"/>
        <v>748.26581589272018</v>
      </c>
      <c r="BO49" s="42">
        <f t="shared" si="99"/>
        <v>913.02267619191002</v>
      </c>
      <c r="BP49" s="42">
        <f t="shared" si="99"/>
        <v>934.32700145828994</v>
      </c>
      <c r="BQ49" s="42">
        <f t="shared" si="99"/>
        <v>999.84836590666987</v>
      </c>
      <c r="BR49" s="42">
        <f t="shared" si="99"/>
        <v>900.71611348415013</v>
      </c>
      <c r="BS49" s="42">
        <f t="shared" si="99"/>
        <v>758.82772291412016</v>
      </c>
      <c r="BT49" s="42">
        <f t="shared" si="99"/>
        <v>777.58648967556996</v>
      </c>
      <c r="BU49" s="42">
        <f t="shared" si="99"/>
        <v>851.04958799359997</v>
      </c>
      <c r="BV49" s="41">
        <f t="shared" si="99"/>
        <v>-60.016790679589576</v>
      </c>
      <c r="BW49" s="42">
        <f>BW38-BW40-BW43-BW46-BW47-BW48</f>
        <v>1266.50630880731</v>
      </c>
      <c r="BX49" s="42">
        <f>BX38-BX40-BX43-BX46-BX47-BX48</f>
        <v>1056.40306960358</v>
      </c>
      <c r="BY49" s="42">
        <f>BY38-BY40-BY43-BY46-BY47-BY48</f>
        <v>2035.7510183226</v>
      </c>
      <c r="BZ49" s="42">
        <f>BZ38-BZ40-BZ43-BZ46-BZ47-BZ48</f>
        <v>1292.8223741993197</v>
      </c>
      <c r="CA49" s="42">
        <f>CA39-CA40-CA43-CA46-CA47-CA48</f>
        <v>2360.9138601782597</v>
      </c>
      <c r="CB49" s="53">
        <v>1322.8294324585599</v>
      </c>
      <c r="CC49" s="53">
        <f t="shared" ref="CC49:CF49" si="100">CC38-CC40-CC43-CC46-CC47-CC48</f>
        <v>1044.7705643333602</v>
      </c>
      <c r="CD49" s="53">
        <f t="shared" si="100"/>
        <v>1106.5357584502201</v>
      </c>
      <c r="CE49" s="53">
        <f t="shared" si="100"/>
        <v>976.69824430047015</v>
      </c>
      <c r="CF49" s="53">
        <f t="shared" si="100"/>
        <v>1244.0990348751902</v>
      </c>
      <c r="CG49" s="53">
        <f>CG38-CG40-CG43-CG46-CG47-CG48</f>
        <v>1232.4920549517497</v>
      </c>
      <c r="CH49" s="41">
        <f>CH38-CH40-CH43-CH46-CH47-CH48</f>
        <v>914.79605472101025</v>
      </c>
      <c r="CI49" s="42">
        <f>CI38-CI40-CI43-CI46-CI47-CI48</f>
        <v>747.89491816050997</v>
      </c>
      <c r="CJ49" s="42">
        <f>CJ38-CJ40-CJ43-CJ46-CJ47-CJ48</f>
        <v>511.58264500035011</v>
      </c>
      <c r="CK49" s="42">
        <v>472.4</v>
      </c>
      <c r="CL49" s="42">
        <v>605.6</v>
      </c>
      <c r="CM49" s="42">
        <f>CM38-CM40-CM43-CM46-CM47-CM48</f>
        <v>623.90103744965018</v>
      </c>
      <c r="CN49" s="42">
        <v>374.19544999999994</v>
      </c>
      <c r="CO49" s="42">
        <v>445.10099999999966</v>
      </c>
      <c r="CP49" s="42">
        <f>CP38-CP40-CP43-CP46-CP47-CP48</f>
        <v>249.28781704392986</v>
      </c>
      <c r="CQ49" s="42">
        <f>CQ38-CQ40-CQ43-CQ46-CQ47-CQ48</f>
        <v>-198.33476353035985</v>
      </c>
      <c r="CR49" s="42">
        <f t="shared" ref="CR49:CV49" si="101">CR38-CR40-CR43-CR46-CR47-CR48</f>
        <v>28.750616875549895</v>
      </c>
      <c r="CS49" s="42">
        <f t="shared" si="101"/>
        <v>67.329775227490245</v>
      </c>
      <c r="CT49" s="41">
        <f>CT38-CT40-CT43-CT46-CT47-CT48</f>
        <v>41.786894971280162</v>
      </c>
      <c r="CU49" s="42">
        <f t="shared" si="101"/>
        <v>651.87720000000002</v>
      </c>
      <c r="CV49" s="42">
        <f t="shared" si="101"/>
        <v>239.66139182450996</v>
      </c>
      <c r="CW49" s="42">
        <f>CW38-CW40-CW43-CW46-CW47-CW48</f>
        <v>513.67602789602017</v>
      </c>
      <c r="CX49" s="42">
        <f>CX38-CX40-CX43-CX46-CX47-CX48</f>
        <v>36.100099999999998</v>
      </c>
      <c r="CY49" s="42">
        <f>CY38-CY40-CY43-CY46-CY47-CY48</f>
        <v>334.14594550988977</v>
      </c>
      <c r="CZ49" s="42">
        <f t="shared" ref="CZ49:DB49" si="102">CZ38-CZ40-CZ43-CZ46-CZ47-CZ48</f>
        <v>260.68296176335934</v>
      </c>
      <c r="DA49" s="42">
        <f t="shared" si="102"/>
        <v>224.64140200857037</v>
      </c>
      <c r="DB49" s="42">
        <f t="shared" si="102"/>
        <v>212.17538907140943</v>
      </c>
      <c r="DC49" s="42">
        <f t="shared" ref="DC49:DH49" si="103">DC38-DC40-DC43-DC46-DC47-DC48</f>
        <v>-115.94290627870078</v>
      </c>
      <c r="DD49" s="42">
        <f t="shared" si="103"/>
        <v>232.46078179733922</v>
      </c>
      <c r="DE49" s="42">
        <f t="shared" si="103"/>
        <v>360.75364875279047</v>
      </c>
      <c r="DF49" s="41">
        <f t="shared" si="103"/>
        <v>436.95262163005964</v>
      </c>
      <c r="DG49" s="42">
        <f t="shared" si="103"/>
        <v>245.41312890040001</v>
      </c>
      <c r="DH49" s="42">
        <f t="shared" si="103"/>
        <v>253.07360289009011</v>
      </c>
      <c r="DI49" s="42">
        <f t="shared" ref="DI49:DP49" si="104">DI38-DI40-DI43-DI46-DI47-DI48</f>
        <v>-249.32811284884019</v>
      </c>
      <c r="DJ49" s="42">
        <f t="shared" si="104"/>
        <v>-2285.5816435275797</v>
      </c>
      <c r="DK49" s="42">
        <f t="shared" si="104"/>
        <v>-1993.4323565520201</v>
      </c>
      <c r="DL49" s="42">
        <f t="shared" si="104"/>
        <v>-2925.6726536552101</v>
      </c>
      <c r="DM49" s="42">
        <f t="shared" si="104"/>
        <v>-2874.0600797686402</v>
      </c>
      <c r="DN49" s="42">
        <f t="shared" si="104"/>
        <v>-2444.2971460948006</v>
      </c>
      <c r="DO49" s="42">
        <f t="shared" si="104"/>
        <v>-2961.6480974820597</v>
      </c>
      <c r="DP49" s="42">
        <f t="shared" si="104"/>
        <v>-2676.0802447384303</v>
      </c>
      <c r="DQ49" s="42">
        <f t="shared" ref="DQ49:DY49" si="105">DQ38-DQ40-DQ43-DQ46-DQ47-DQ48</f>
        <v>-2555.6229495234693</v>
      </c>
      <c r="DR49" s="41">
        <f t="shared" si="105"/>
        <v>-2306.3344025364208</v>
      </c>
      <c r="DS49" s="42">
        <f t="shared" si="105"/>
        <v>213.69601844144003</v>
      </c>
      <c r="DT49" s="42">
        <f t="shared" si="105"/>
        <v>192.82178421540999</v>
      </c>
      <c r="DU49" s="42">
        <f t="shared" si="105"/>
        <v>-125.69044814974995</v>
      </c>
      <c r="DV49" s="42">
        <f t="shared" si="105"/>
        <v>30.49073303446994</v>
      </c>
      <c r="DW49" s="42">
        <f t="shared" si="105"/>
        <v>81.5665906863901</v>
      </c>
      <c r="DX49" s="42">
        <f t="shared" si="105"/>
        <v>-182.6104035587598</v>
      </c>
      <c r="DY49" s="42">
        <f t="shared" si="105"/>
        <v>189.01595648982038</v>
      </c>
      <c r="DZ49" s="42">
        <f>DZ38-DZ40-DZ43-DZ46-DZ47-DZ48</f>
        <v>-642.61294314274028</v>
      </c>
      <c r="EA49" s="42">
        <f>EA38-EA40-EA43-EA46-EA47-EA48</f>
        <v>-44.778765817820386</v>
      </c>
      <c r="EB49" s="42">
        <f>EB38-EB40-EB43-EB46-EB47-EB48</f>
        <v>-307.93739746162009</v>
      </c>
      <c r="EC49" s="42">
        <f>EC38-EC40-EC43-EC46-EC47-EC48</f>
        <v>-313.20851157308016</v>
      </c>
      <c r="ED49" s="41">
        <v>240.78551510113971</v>
      </c>
      <c r="EE49" s="42">
        <f>EE38-EE40-EE43-EE46-EE47-EE48</f>
        <v>801.68699320476992</v>
      </c>
      <c r="EF49" s="42">
        <v>1084.3567966032001</v>
      </c>
    </row>
    <row r="50" spans="1:136">
      <c r="A50" s="9" t="s">
        <v>111</v>
      </c>
      <c r="B50" s="19" t="s">
        <v>137</v>
      </c>
      <c r="C50" s="20">
        <v>0.52055520337999994</v>
      </c>
      <c r="D50" s="20">
        <v>-0.44837524556000002</v>
      </c>
      <c r="E50" s="20">
        <f>квартал!C50</f>
        <v>-20.866573408459999</v>
      </c>
      <c r="F50" s="20">
        <v>-22.719011833630002</v>
      </c>
      <c r="G50" s="20">
        <v>-53.374264897510002</v>
      </c>
      <c r="H50" s="20">
        <f>квартал!D50</f>
        <v>-54.698178100290001</v>
      </c>
      <c r="I50" s="20">
        <v>-50.499153344269999</v>
      </c>
      <c r="J50" s="20">
        <v>-51.143610526099998</v>
      </c>
      <c r="K50" s="20">
        <f>квартал!E50</f>
        <v>-76.671590354350002</v>
      </c>
      <c r="L50" s="20">
        <v>-78.985434116960008</v>
      </c>
      <c r="M50" s="20">
        <v>-79.958624940660002</v>
      </c>
      <c r="N50" s="40">
        <f>год!H55</f>
        <v>-105.15938047184</v>
      </c>
      <c r="O50" s="20">
        <v>-51.303306562209997</v>
      </c>
      <c r="P50" s="20">
        <v>-51.906221127870005</v>
      </c>
      <c r="Q50" s="20">
        <f>квартал!G50</f>
        <v>-95.979632929689998</v>
      </c>
      <c r="R50" s="20">
        <v>103.39839399547</v>
      </c>
      <c r="S50" s="20">
        <v>101.41250671639</v>
      </c>
      <c r="T50" s="20">
        <f>квартал!H50</f>
        <v>102.8810340471</v>
      </c>
      <c r="U50" s="20">
        <v>107.86792938776</v>
      </c>
      <c r="V50" s="20">
        <v>107.18391718024</v>
      </c>
      <c r="W50" s="20">
        <f>квартал!I50</f>
        <v>77.018801894199996</v>
      </c>
      <c r="X50" s="20">
        <v>75.482208911070003</v>
      </c>
      <c r="Y50" s="20">
        <v>59.211926536040004</v>
      </c>
      <c r="Z50" s="40">
        <f>год!I55</f>
        <v>18.062745984150002</v>
      </c>
      <c r="AA50" s="20">
        <v>1.3837767815599999</v>
      </c>
      <c r="AB50" s="20">
        <v>1.7140558508800001</v>
      </c>
      <c r="AC50" s="20">
        <f>квартал!K50</f>
        <v>-23.653295467580001</v>
      </c>
      <c r="AD50" s="20">
        <v>-24.464263113259999</v>
      </c>
      <c r="AE50" s="20">
        <v>-38.8985762577</v>
      </c>
      <c r="AF50" s="20">
        <f>квартал!L50</f>
        <v>-37.222978081260003</v>
      </c>
      <c r="AG50" s="20">
        <v>-42.19418131402</v>
      </c>
      <c r="AH50" s="20">
        <v>-47.909609368620004</v>
      </c>
      <c r="AI50" s="20">
        <f>квартал!M50</f>
        <v>151.02854479941001</v>
      </c>
      <c r="AJ50" s="20">
        <v>164.77491274731</v>
      </c>
      <c r="AK50" s="20">
        <v>165.59651286614999</v>
      </c>
      <c r="AL50" s="40">
        <f>год!J55</f>
        <v>52.735701904949998</v>
      </c>
      <c r="AM50" s="20">
        <v>-1.0932754486199998</v>
      </c>
      <c r="AN50" s="20">
        <v>-0.94323223851999993</v>
      </c>
      <c r="AO50" s="20">
        <f>квартал!O50</f>
        <v>-18.618751872689998</v>
      </c>
      <c r="AP50" s="20">
        <v>-22.224669452919997</v>
      </c>
      <c r="AQ50" s="20">
        <v>-23.667044236669998</v>
      </c>
      <c r="AR50" s="20">
        <f>квартал!P50</f>
        <v>-20.655848833580002</v>
      </c>
      <c r="AS50" s="20">
        <v>-32.359974555599997</v>
      </c>
      <c r="AT50" s="20">
        <v>-32.446579359099999</v>
      </c>
      <c r="AU50" s="20">
        <f>квартал!Q50</f>
        <v>-112.75835860066999</v>
      </c>
      <c r="AV50" s="20">
        <v>-116.45786328430999</v>
      </c>
      <c r="AW50" s="20">
        <v>-131.26394973808002</v>
      </c>
      <c r="AX50" s="40">
        <f>год!K55</f>
        <v>-146.66390382249</v>
      </c>
      <c r="AY50" s="20">
        <v>-29.149366251669999</v>
      </c>
      <c r="AZ50" s="20">
        <v>-26.907855841730001</v>
      </c>
      <c r="BA50" s="20">
        <f>квартал!S50</f>
        <v>-53.793623448860004</v>
      </c>
      <c r="BB50" s="20">
        <v>-166.84520707374</v>
      </c>
      <c r="BC50" s="20">
        <v>-170.79225123543</v>
      </c>
      <c r="BD50" s="20">
        <f>квартал!T50</f>
        <v>-177.24141427692999</v>
      </c>
      <c r="BE50" s="20">
        <v>-213.44110031797001</v>
      </c>
      <c r="BF50" s="20">
        <v>-212.98922580013001</v>
      </c>
      <c r="BG50" s="20">
        <f>квартал!U50</f>
        <v>-266.52379321058999</v>
      </c>
      <c r="BH50" s="47">
        <v>-272.08802644618999</v>
      </c>
      <c r="BI50" s="47">
        <v>-281.71719230071</v>
      </c>
      <c r="BJ50" s="40">
        <f>BJ37-BJ38</f>
        <v>-295.98775731749811</v>
      </c>
      <c r="BK50" s="47">
        <v>-3.92972949358</v>
      </c>
      <c r="BL50" s="47">
        <v>-6.19928780466</v>
      </c>
      <c r="BM50" s="47">
        <v>-50.382563349190001</v>
      </c>
      <c r="BN50" s="47">
        <v>-50.009486276300002</v>
      </c>
      <c r="BO50" s="47">
        <v>60.052491262519993</v>
      </c>
      <c r="BP50" s="47">
        <v>92.232609386059991</v>
      </c>
      <c r="BQ50" s="47">
        <v>96.512936634900001</v>
      </c>
      <c r="BR50" s="47">
        <v>90.287011557509999</v>
      </c>
      <c r="BS50" s="47">
        <v>128.95518209239998</v>
      </c>
      <c r="BT50" s="47">
        <v>104.34836455435001</v>
      </c>
      <c r="BU50" s="47">
        <v>97.922810181309998</v>
      </c>
      <c r="BV50" s="40">
        <v>42.798298821469999</v>
      </c>
      <c r="BW50" s="47">
        <v>0.46971462102</v>
      </c>
      <c r="BX50" s="47">
        <v>-2.2908922985700002</v>
      </c>
      <c r="BY50" s="47">
        <v>-41.469419000000002</v>
      </c>
      <c r="BZ50" s="47">
        <v>-160.27536385910997</v>
      </c>
      <c r="CA50" s="47">
        <v>-163.07292071276001</v>
      </c>
      <c r="CB50" s="58">
        <f>'[1]3'!$F$167/1000000000</f>
        <v>9.7912192445400006</v>
      </c>
      <c r="CC50" s="58">
        <f>'[2]1 (касса)'!$F$52/1000</f>
        <v>18.220299999999998</v>
      </c>
      <c r="CD50" s="58">
        <v>10.7593328678</v>
      </c>
      <c r="CE50" s="58">
        <v>-40.988166170889997</v>
      </c>
      <c r="CF50" s="58">
        <v>-76.089969555259998</v>
      </c>
      <c r="CG50" s="58">
        <v>-95.881070687710007</v>
      </c>
      <c r="CH50" s="40">
        <v>-126.34550979228999</v>
      </c>
      <c r="CI50" s="47">
        <f>CI51+CI52+CI53</f>
        <v>-9.1370000000000005</v>
      </c>
      <c r="CJ50" s="47">
        <v>-14.967089917479999</v>
      </c>
      <c r="CK50" s="47">
        <v>58.406478985509999</v>
      </c>
      <c r="CL50" s="47">
        <f t="shared" ref="CL50" si="106">CL51+CL52+CL53</f>
        <v>54.1</v>
      </c>
      <c r="CM50" s="47">
        <v>57.94350797133</v>
      </c>
      <c r="CN50" s="47">
        <f t="shared" ref="CN50:CT50" si="107">CN51+CN52+CN53</f>
        <v>46.262499999999996</v>
      </c>
      <c r="CO50" s="47">
        <f t="shared" si="107"/>
        <v>-119.62800000000001</v>
      </c>
      <c r="CP50" s="47">
        <f t="shared" si="107"/>
        <v>-125.81030000000003</v>
      </c>
      <c r="CQ50" s="47">
        <f t="shared" si="107"/>
        <v>-117.70000000000002</v>
      </c>
      <c r="CR50" s="47">
        <f t="shared" si="107"/>
        <v>-129.79395000099996</v>
      </c>
      <c r="CS50" s="47">
        <v>-151.19160540921999</v>
      </c>
      <c r="CT50" s="40">
        <f t="shared" si="107"/>
        <v>-135.46633906593996</v>
      </c>
      <c r="CU50" s="47">
        <v>-96.31049999999999</v>
      </c>
      <c r="CV50" s="47">
        <f>CV51+CV52+CV53</f>
        <v>-130.4194983843</v>
      </c>
      <c r="CW50" s="47">
        <f>CW51+CW52+CW53</f>
        <v>119.53467200000001</v>
      </c>
      <c r="CX50" s="47">
        <f>CX51+CX52+CX53</f>
        <v>124.93350000000001</v>
      </c>
      <c r="CY50" s="47">
        <f>CY51+CY52+CY53</f>
        <v>113.66209999999998</v>
      </c>
      <c r="CZ50" s="47">
        <f t="shared" ref="CZ50:DC50" si="108">CZ51+CZ52+CZ53</f>
        <v>256.97496140371004</v>
      </c>
      <c r="DA50" s="47">
        <f t="shared" si="108"/>
        <v>259.25627199999997</v>
      </c>
      <c r="DB50" s="47">
        <f t="shared" si="108"/>
        <v>255.37239992208998</v>
      </c>
      <c r="DC50" s="47">
        <f t="shared" si="108"/>
        <v>350.67257200000006</v>
      </c>
      <c r="DD50" s="47">
        <f>DD51+DD52+DD53</f>
        <v>349.92867596995995</v>
      </c>
      <c r="DE50" s="47">
        <f>DE51+DE52+DE53</f>
        <v>345.36967200000004</v>
      </c>
      <c r="DF50" s="40">
        <v>289.33457662121998</v>
      </c>
      <c r="DG50" s="47">
        <v>-2.2250859652099999</v>
      </c>
      <c r="DH50" s="47">
        <v>-15.68112448728</v>
      </c>
      <c r="DI50" s="47">
        <v>-45.148361576180001</v>
      </c>
      <c r="DJ50" s="47">
        <v>-299.75958900269001</v>
      </c>
      <c r="DK50" s="47">
        <v>-305.98564629104999</v>
      </c>
      <c r="DL50" s="47">
        <v>-309.81670912354997</v>
      </c>
      <c r="DM50" s="47">
        <v>-303.0222</v>
      </c>
      <c r="DN50" s="47">
        <v>-305.19680801054</v>
      </c>
      <c r="DO50" s="47">
        <v>-391.23491876776001</v>
      </c>
      <c r="DP50" s="47">
        <v>-398.28802236287999</v>
      </c>
      <c r="DQ50" s="47">
        <v>-231.66367421085002</v>
      </c>
      <c r="DR50" s="40">
        <v>-300.7775446366</v>
      </c>
      <c r="DS50" s="47">
        <v>-5.4980155240500004</v>
      </c>
      <c r="DT50" s="47">
        <v>-13.39652550886</v>
      </c>
      <c r="DU50" s="47">
        <v>-47.768077349410007</v>
      </c>
      <c r="DV50" s="47">
        <v>-60.938372378140002</v>
      </c>
      <c r="DW50" s="47">
        <v>62.55141896432</v>
      </c>
      <c r="DX50" s="47">
        <v>20.563311989509998</v>
      </c>
      <c r="DY50" s="47">
        <v>8.3977054307099905</v>
      </c>
      <c r="DZ50" s="47">
        <v>3.9844396664099997</v>
      </c>
      <c r="EA50" s="47">
        <v>-15.8703798652</v>
      </c>
      <c r="EB50" s="47">
        <v>-18.025128710439997</v>
      </c>
      <c r="EC50" s="47">
        <v>-34.872579124730002</v>
      </c>
      <c r="ED50" s="40">
        <v>-39.436484177469971</v>
      </c>
      <c r="EE50" s="47">
        <v>4.6912588711899996</v>
      </c>
      <c r="EF50" s="47">
        <v>2.7669650858200003</v>
      </c>
    </row>
    <row r="51" spans="1:136">
      <c r="A51" s="10" t="s">
        <v>112</v>
      </c>
      <c r="B51" s="23" t="s">
        <v>39</v>
      </c>
      <c r="C51" s="22">
        <v>7.6634781650000011E-2</v>
      </c>
      <c r="D51" s="22">
        <v>0.25036470999999999</v>
      </c>
      <c r="E51" s="22">
        <f>квартал!C51</f>
        <v>0.33374584156999998</v>
      </c>
      <c r="F51" s="22">
        <v>0.50611550686999995</v>
      </c>
      <c r="G51" s="22">
        <v>0.92540769289000002</v>
      </c>
      <c r="H51" s="22">
        <f>квартал!D51</f>
        <v>1.2170990134100002</v>
      </c>
      <c r="I51" s="22">
        <v>1.3723609860599999</v>
      </c>
      <c r="J51" s="22">
        <v>1.7852101346</v>
      </c>
      <c r="K51" s="22">
        <f>квартал!E51</f>
        <v>2.0180571878800002</v>
      </c>
      <c r="L51" s="22">
        <v>2.3258332682299998</v>
      </c>
      <c r="M51" s="22">
        <v>2.5342167021700002</v>
      </c>
      <c r="N51" s="41">
        <f>год!H56</f>
        <v>3.4041557236300002</v>
      </c>
      <c r="O51" s="22">
        <v>0.11782307154999999</v>
      </c>
      <c r="P51" s="22">
        <v>0.13048509805</v>
      </c>
      <c r="Q51" s="22">
        <f>квартал!G51</f>
        <v>0.37469138504000005</v>
      </c>
      <c r="R51" s="22">
        <v>202.77068508267001</v>
      </c>
      <c r="S51" s="22">
        <v>203.16571786392001</v>
      </c>
      <c r="T51" s="22">
        <f>квартал!H51</f>
        <v>203.55985221130999</v>
      </c>
      <c r="U51" s="22">
        <v>203.85998407745001</v>
      </c>
      <c r="V51" s="22">
        <v>204.20524190033998</v>
      </c>
      <c r="W51" s="22">
        <f>квартал!I51</f>
        <v>204.85247578708999</v>
      </c>
      <c r="X51" s="22">
        <v>204.94719388076001</v>
      </c>
      <c r="Y51" s="22">
        <v>205.00302759172001</v>
      </c>
      <c r="Z51" s="41">
        <f>год!I56</f>
        <v>206.29275276192001</v>
      </c>
      <c r="AA51" s="22">
        <v>0.48335452083999997</v>
      </c>
      <c r="AB51" s="22">
        <v>5.5622901597999999</v>
      </c>
      <c r="AC51" s="22">
        <f>квартал!K51</f>
        <v>0.61736282149999999</v>
      </c>
      <c r="AD51" s="22">
        <v>0.78375420612000002</v>
      </c>
      <c r="AE51" s="22">
        <v>0.79279405977999995</v>
      </c>
      <c r="AF51" s="22">
        <f>квартал!L51</f>
        <v>1.1920221358</v>
      </c>
      <c r="AG51" s="22">
        <v>1.40732629164</v>
      </c>
      <c r="AH51" s="22">
        <v>1.72442392818</v>
      </c>
      <c r="AI51" s="22">
        <f>квартал!M51</f>
        <v>227.0585406619</v>
      </c>
      <c r="AJ51" s="22">
        <v>227.17251662332998</v>
      </c>
      <c r="AK51" s="22">
        <v>227.3480596956</v>
      </c>
      <c r="AL51" s="41">
        <f>год!J56</f>
        <v>227.83170107742998</v>
      </c>
      <c r="AM51" s="22">
        <v>3.1081045850000003E-2</v>
      </c>
      <c r="AN51" s="22">
        <v>3.5400618219999999E-2</v>
      </c>
      <c r="AO51" s="22">
        <f>квартал!O51</f>
        <v>0.10511775201000001</v>
      </c>
      <c r="AP51" s="22">
        <v>0.61752548873000002</v>
      </c>
      <c r="AQ51" s="22">
        <v>0.63088343333000008</v>
      </c>
      <c r="AR51" s="22">
        <f>квартал!P51</f>
        <v>0.87064454717999995</v>
      </c>
      <c r="AS51" s="22">
        <v>1.2168361375299999</v>
      </c>
      <c r="AT51" s="22">
        <v>1.29299846343</v>
      </c>
      <c r="AU51" s="22">
        <f>квартал!Q51</f>
        <v>1.64115331349</v>
      </c>
      <c r="AV51" s="22">
        <v>2.1731230724600001</v>
      </c>
      <c r="AW51" s="22">
        <v>2.2326020448600001</v>
      </c>
      <c r="AX51" s="41">
        <f>год!K56</f>
        <v>2.5768964938300001</v>
      </c>
      <c r="AY51" s="22">
        <v>5.8062764250000003E-2</v>
      </c>
      <c r="AZ51" s="22">
        <v>8.6704651569999999E-2</v>
      </c>
      <c r="BA51" s="22">
        <f>квартал!S51</f>
        <v>0.4980922498</v>
      </c>
      <c r="BB51" s="22">
        <v>1.0458840407700001</v>
      </c>
      <c r="BC51" s="22">
        <v>1.45515863082</v>
      </c>
      <c r="BD51" s="22">
        <f>квартал!T51</f>
        <v>1.90197495508</v>
      </c>
      <c r="BE51" s="22">
        <v>2.2855477035500003</v>
      </c>
      <c r="BF51" s="22">
        <v>2.3417111529099999</v>
      </c>
      <c r="BG51" s="22">
        <f>квартал!U51</f>
        <v>2.3914780214499998</v>
      </c>
      <c r="BH51" s="42">
        <v>2.6091452528800003</v>
      </c>
      <c r="BI51" s="42">
        <v>3.3296644843499998</v>
      </c>
      <c r="BJ51" s="41">
        <v>4.9299671137200001</v>
      </c>
      <c r="BK51" s="42">
        <v>0.14211152481</v>
      </c>
      <c r="BL51" s="42">
        <v>0.18437789481</v>
      </c>
      <c r="BM51" s="42">
        <v>0.35892312722000003</v>
      </c>
      <c r="BN51" s="42">
        <v>0.88426837605999997</v>
      </c>
      <c r="BO51" s="42">
        <v>115.05113186336999</v>
      </c>
      <c r="BP51" s="42">
        <v>116.22429201085001</v>
      </c>
      <c r="BQ51" s="42">
        <v>116.23710201085001</v>
      </c>
      <c r="BR51" s="42">
        <v>116.51558578607001</v>
      </c>
      <c r="BS51" s="42">
        <v>196.89789731769</v>
      </c>
      <c r="BT51" s="42">
        <v>197.23798015055999</v>
      </c>
      <c r="BU51" s="42">
        <v>197.91145874254002</v>
      </c>
      <c r="BV51" s="41">
        <v>199.10074272435</v>
      </c>
      <c r="BW51" s="42">
        <v>0</v>
      </c>
      <c r="BX51" s="42">
        <v>3.6844868159999995E-2</v>
      </c>
      <c r="BY51" s="42">
        <v>8.6499999999999994E-2</v>
      </c>
      <c r="BZ51" s="53">
        <v>0</v>
      </c>
      <c r="CA51" s="53">
        <v>0</v>
      </c>
      <c r="CB51" s="53">
        <f>('[1]3'!$F$170+'[1]3'!$F$176)/1000000000</f>
        <v>181.69506984857998</v>
      </c>
      <c r="CC51" s="53">
        <f>'[2]1 (касса)'!$F$53/1000</f>
        <v>182.029</v>
      </c>
      <c r="CD51" s="53">
        <v>182.38353187937</v>
      </c>
      <c r="CE51" s="53">
        <v>407.61132218831</v>
      </c>
      <c r="CF51" s="53">
        <v>180.35771716001</v>
      </c>
      <c r="CG51" s="53">
        <v>180.35771716001</v>
      </c>
      <c r="CH51" s="41">
        <v>409.31405434136997</v>
      </c>
      <c r="CI51" s="42"/>
      <c r="CJ51" s="42"/>
      <c r="CK51" s="42">
        <v>229.6</v>
      </c>
      <c r="CL51" s="42">
        <v>229</v>
      </c>
      <c r="CM51" s="42">
        <v>229.245</v>
      </c>
      <c r="CN51" s="42">
        <v>229.45779999999999</v>
      </c>
      <c r="CO51" s="42">
        <v>229.55099999999999</v>
      </c>
      <c r="CP51" s="42">
        <v>229.70070000000001</v>
      </c>
      <c r="CQ51" s="42">
        <v>229.8</v>
      </c>
      <c r="CR51" s="42">
        <v>230.05174999900001</v>
      </c>
      <c r="CS51" s="42">
        <v>228.95165605448</v>
      </c>
      <c r="CT51" s="41">
        <v>305.26990390307003</v>
      </c>
      <c r="CU51" s="42">
        <v>0.18149999999999999</v>
      </c>
      <c r="CV51" s="42">
        <v>0.18151081905000002</v>
      </c>
      <c r="CW51" s="42">
        <v>248.49770000000001</v>
      </c>
      <c r="CX51" s="42">
        <v>252.86930000000001</v>
      </c>
      <c r="CY51" s="42">
        <v>252.91829999999999</v>
      </c>
      <c r="CZ51" s="53">
        <v>410.02697251943999</v>
      </c>
      <c r="DA51" s="42">
        <v>410.29349999999999</v>
      </c>
      <c r="DB51" s="42">
        <v>411.30432792209001</v>
      </c>
      <c r="DC51" s="42">
        <v>411.39850000000001</v>
      </c>
      <c r="DD51" s="42">
        <v>411.29905015955001</v>
      </c>
      <c r="DE51" s="42">
        <v>413.22280000000006</v>
      </c>
      <c r="DF51" s="41">
        <v>414.53479999999996</v>
      </c>
      <c r="DG51" s="42"/>
      <c r="DH51" s="42">
        <v>0.08</v>
      </c>
      <c r="DI51" s="42">
        <v>0.13764619511000001</v>
      </c>
      <c r="DJ51" s="42">
        <v>2.5241639149499999</v>
      </c>
      <c r="DK51" s="42">
        <v>2.5241639149499999</v>
      </c>
      <c r="DL51" s="42">
        <v>2.7005558751400001</v>
      </c>
      <c r="DM51" s="42">
        <v>2.7477499999999999</v>
      </c>
      <c r="DN51" s="42">
        <v>2.7483557596299999</v>
      </c>
      <c r="DO51" s="42">
        <v>4.5892979069199997</v>
      </c>
      <c r="DP51" s="42">
        <v>4.7615860938999992</v>
      </c>
      <c r="DQ51" s="42">
        <v>185.45910000000001</v>
      </c>
      <c r="DR51" s="41">
        <v>188.16448769329998</v>
      </c>
      <c r="DS51" s="42">
        <v>0.11914479243000001</v>
      </c>
      <c r="DT51" s="42">
        <v>0.15062899654</v>
      </c>
      <c r="DU51" s="42">
        <v>3.0263640778800003</v>
      </c>
      <c r="DV51" s="42">
        <v>3.2125534669000002</v>
      </c>
      <c r="DW51" s="42">
        <v>137.48777105504999</v>
      </c>
      <c r="DX51" s="42">
        <v>138.1684472</v>
      </c>
      <c r="DY51" s="42">
        <v>138.23500000000001</v>
      </c>
      <c r="DZ51" s="42">
        <v>138.20036514488001</v>
      </c>
      <c r="EA51" s="42">
        <v>140.27679999999998</v>
      </c>
      <c r="EB51" s="42">
        <v>140.46110000000002</v>
      </c>
      <c r="EC51" s="42">
        <v>141.19473680044001</v>
      </c>
      <c r="ED51" s="41">
        <v>215.87609310044002</v>
      </c>
      <c r="EE51" s="42"/>
      <c r="EF51" s="42">
        <v>2.7155</v>
      </c>
    </row>
    <row r="52" spans="1:136">
      <c r="A52" s="10" t="s">
        <v>113</v>
      </c>
      <c r="B52" s="23" t="s">
        <v>40</v>
      </c>
      <c r="C52" s="22">
        <v>-2.2319110235100004</v>
      </c>
      <c r="D52" s="22">
        <v>-3.56032519108</v>
      </c>
      <c r="E52" s="22">
        <f>квартал!C52</f>
        <v>-26.921602939389999</v>
      </c>
      <c r="F52" s="22">
        <v>-28.810337117260001</v>
      </c>
      <c r="G52" s="22">
        <v>-59.908839134199994</v>
      </c>
      <c r="H52" s="22">
        <f>квартал!D52</f>
        <v>-65.09973767499001</v>
      </c>
      <c r="I52" s="22">
        <v>-66.491985656330002</v>
      </c>
      <c r="J52" s="22">
        <v>-67.32951075599</v>
      </c>
      <c r="K52" s="22">
        <f>квартал!E52</f>
        <v>-93.280572866439996</v>
      </c>
      <c r="L52" s="22">
        <v>-95.555728249880005</v>
      </c>
      <c r="M52" s="22">
        <v>-97.977877494760008</v>
      </c>
      <c r="N52" s="41">
        <f>год!H57</f>
        <v>-101.06457171332001</v>
      </c>
      <c r="O52" s="22">
        <v>-1.37978582896</v>
      </c>
      <c r="P52" s="22">
        <v>-2.2261633518799999</v>
      </c>
      <c r="Q52" s="22">
        <f>квартал!G52</f>
        <v>-26.68520746547</v>
      </c>
      <c r="R52" s="22">
        <v>-28.974245893579997</v>
      </c>
      <c r="S52" s="22">
        <v>-31.456152136169997</v>
      </c>
      <c r="T52" s="22">
        <f>квартал!H52</f>
        <v>-34.650160834490002</v>
      </c>
      <c r="U52" s="22">
        <v>-35.26268617553</v>
      </c>
      <c r="V52" s="22">
        <v>-38.388096407550002</v>
      </c>
      <c r="W52" s="22">
        <f>квартал!I52</f>
        <v>-63.488247412029999</v>
      </c>
      <c r="X52" s="22">
        <v>-65.052858870069997</v>
      </c>
      <c r="Y52" s="22">
        <v>-66.304562946339999</v>
      </c>
      <c r="Z52" s="41">
        <f>год!I57</f>
        <v>-69.077868213540015</v>
      </c>
      <c r="AA52" s="22">
        <v>-1.1634340062199999</v>
      </c>
      <c r="AB52" s="22">
        <v>-1.59955301336</v>
      </c>
      <c r="AC52" s="22">
        <f>квартал!K52</f>
        <v>-26.27413448882</v>
      </c>
      <c r="AD52" s="22">
        <v>-27.861935969409998</v>
      </c>
      <c r="AE52" s="22">
        <v>-29.746151606940003</v>
      </c>
      <c r="AF52" s="22">
        <f>квартал!L52</f>
        <v>-32.851348538309999</v>
      </c>
      <c r="AG52" s="22">
        <v>-34.10688068903</v>
      </c>
      <c r="AH52" s="22">
        <v>-34.598704994489999</v>
      </c>
      <c r="AI52" s="22">
        <f>квартал!M52</f>
        <v>-59.881494289080003</v>
      </c>
      <c r="AJ52" s="22">
        <v>-60.953759633720004</v>
      </c>
      <c r="AK52" s="22">
        <v>-62.6925711827</v>
      </c>
      <c r="AL52" s="41">
        <f>год!J57</f>
        <v>-65.159611138360006</v>
      </c>
      <c r="AM52" s="22">
        <v>-1.27797448929</v>
      </c>
      <c r="AN52" s="22">
        <v>-1.80689964374</v>
      </c>
      <c r="AO52" s="22">
        <f>квартал!O52</f>
        <v>-29.808053706489996</v>
      </c>
      <c r="AP52" s="22">
        <v>-31.160099054100002</v>
      </c>
      <c r="AQ52" s="22">
        <v>-32.383913385200003</v>
      </c>
      <c r="AR52" s="22">
        <f>квартал!P52</f>
        <v>-34.912802610059998</v>
      </c>
      <c r="AS52" s="22">
        <v>-37.218977719910001</v>
      </c>
      <c r="AT52" s="22">
        <v>-37.762936194609999</v>
      </c>
      <c r="AU52" s="22">
        <f>квартал!Q52</f>
        <v>-66.905769322330002</v>
      </c>
      <c r="AV52" s="22">
        <v>-69.418684705640004</v>
      </c>
      <c r="AW52" s="22">
        <v>-71.066559035419999</v>
      </c>
      <c r="AX52" s="41">
        <f>год!K57</f>
        <v>-74.809737446690008</v>
      </c>
      <c r="AY52" s="22">
        <v>-0.33977525214999998</v>
      </c>
      <c r="AZ52" s="22">
        <v>-1.04437532442</v>
      </c>
      <c r="BA52" s="22">
        <f>квартал!S52</f>
        <v>-45.895990154170001</v>
      </c>
      <c r="BB52" s="22">
        <v>-151.2365344159</v>
      </c>
      <c r="BC52" s="22">
        <v>-153.01482635951001</v>
      </c>
      <c r="BD52" s="22">
        <f>квартал!T52</f>
        <v>-156.68517448562002</v>
      </c>
      <c r="BE52" s="22">
        <v>-157.63782409968999</v>
      </c>
      <c r="BF52" s="22">
        <v>-158.47195640311003</v>
      </c>
      <c r="BG52" s="22">
        <f>квартал!U52</f>
        <v>-228.63863538151998</v>
      </c>
      <c r="BH52" s="42">
        <v>-229.92062523297997</v>
      </c>
      <c r="BI52" s="42">
        <v>-232.62776722638</v>
      </c>
      <c r="BJ52" s="41">
        <v>-238.00039871655</v>
      </c>
      <c r="BK52" s="42">
        <v>-0.56515320339000008</v>
      </c>
      <c r="BL52" s="42">
        <v>-1.69699106543</v>
      </c>
      <c r="BM52" s="42">
        <v>-46.271330467979993</v>
      </c>
      <c r="BN52" s="42">
        <v>-47.368432343960002</v>
      </c>
      <c r="BO52" s="42">
        <v>-50.766529548889999</v>
      </c>
      <c r="BP52" s="42">
        <v>-55.651898024619996</v>
      </c>
      <c r="BQ52" s="42">
        <v>-56.492268376119995</v>
      </c>
      <c r="BR52" s="42">
        <v>-57.215759122249999</v>
      </c>
      <c r="BS52" s="42">
        <v>-98.548043014970006</v>
      </c>
      <c r="BT52" s="42">
        <v>-99.517259989579998</v>
      </c>
      <c r="BU52" s="42">
        <v>-101.76040970539</v>
      </c>
      <c r="BV52" s="41">
        <v>-106.09198615772</v>
      </c>
      <c r="BW52" s="42">
        <v>-0.30471117064999997</v>
      </c>
      <c r="BX52" s="42">
        <v>-0.95366403537</v>
      </c>
      <c r="BY52" s="42">
        <v>-37.814319000000005</v>
      </c>
      <c r="BZ52" s="53">
        <v>-150.31911197686003</v>
      </c>
      <c r="CA52" s="53">
        <v>-154.24718899357001</v>
      </c>
      <c r="CB52" s="53">
        <f>('[1]3'!$F$172+'[1]3'!$F$177)/1000000000</f>
        <v>-156.49966266973001</v>
      </c>
      <c r="CC52" s="53">
        <f>'[2]1 (касса)'!$F$54/1000</f>
        <v>-156.80699999999999</v>
      </c>
      <c r="CD52" s="53">
        <v>-164.99735095858003</v>
      </c>
      <c r="CE52" s="53">
        <v>-382.04222837386004</v>
      </c>
      <c r="CF52" s="53">
        <v>-191.64708429590999</v>
      </c>
      <c r="CG52" s="53">
        <v>-195.71790249625997</v>
      </c>
      <c r="CH52" s="41">
        <v>-388.45626694535997</v>
      </c>
      <c r="CI52" s="42">
        <v>-0.28799999999999998</v>
      </c>
      <c r="CJ52" s="42">
        <v>-0.97299999999999998</v>
      </c>
      <c r="CK52" s="42">
        <v>-175.5</v>
      </c>
      <c r="CL52" s="42">
        <v>-176.5</v>
      </c>
      <c r="CM52" s="42">
        <v>-178.22467065091001</v>
      </c>
      <c r="CN52" s="42">
        <v>-181.9639</v>
      </c>
      <c r="CO52" s="42">
        <v>-344.82900000000001</v>
      </c>
      <c r="CP52" s="42">
        <v>-345.62310000000002</v>
      </c>
      <c r="CQ52" s="42">
        <v>-363.6</v>
      </c>
      <c r="CR52" s="42">
        <v>-364.78429999999997</v>
      </c>
      <c r="CS52" s="42">
        <v>-353.96637833583003</v>
      </c>
      <c r="CT52" s="41">
        <v>-370.69438296910999</v>
      </c>
      <c r="CU52" s="42">
        <v>-100.1</v>
      </c>
      <c r="CV52" s="42">
        <v>-100.96398120335</v>
      </c>
      <c r="CW52" s="42">
        <v>-123.8359</v>
      </c>
      <c r="CX52" s="42">
        <v>-125.057</v>
      </c>
      <c r="CY52" s="42">
        <v>-126.5518</v>
      </c>
      <c r="CZ52" s="53">
        <v>-130.16784111996</v>
      </c>
      <c r="DA52" s="42">
        <v>-130.4479</v>
      </c>
      <c r="DB52" s="42">
        <v>-131.28290000000001</v>
      </c>
      <c r="DC52" s="42">
        <v>-153.97389999999999</v>
      </c>
      <c r="DD52" s="42">
        <v>-155.22221899697999</v>
      </c>
      <c r="DE52" s="42">
        <v>-156.69319999999999</v>
      </c>
      <c r="DF52" s="41">
        <v>-160.22829999999999</v>
      </c>
      <c r="DG52" s="42">
        <v>-0.27293447132999998</v>
      </c>
      <c r="DH52" s="42">
        <v>-0.47574227962999999</v>
      </c>
      <c r="DI52" s="42">
        <v>-27.911813511940004</v>
      </c>
      <c r="DJ52" s="42">
        <v>-288.59744250782001</v>
      </c>
      <c r="DK52" s="42">
        <v>-290.01112174406001</v>
      </c>
      <c r="DL52" s="42">
        <v>-293.89983535646996</v>
      </c>
      <c r="DM52" s="42">
        <v>-293.89979999999997</v>
      </c>
      <c r="DN52" s="42">
        <v>-294.05574784973999</v>
      </c>
      <c r="DO52" s="42">
        <v>-388.46581509978</v>
      </c>
      <c r="DP52" s="42">
        <v>-389.72633382971003</v>
      </c>
      <c r="DQ52" s="42">
        <v>-390.76190000000003</v>
      </c>
      <c r="DR52" s="41">
        <v>-394.93508388482002</v>
      </c>
      <c r="DS52" s="42">
        <v>0</v>
      </c>
      <c r="DT52" s="42">
        <v>-0.15748699555000001</v>
      </c>
      <c r="DU52" s="42">
        <v>-20.230573683749999</v>
      </c>
      <c r="DV52" s="42">
        <v>-21.492870374860001</v>
      </c>
      <c r="DW52" s="42">
        <v>-22.48380702799</v>
      </c>
      <c r="DX52" s="42">
        <v>-25.891093360829998</v>
      </c>
      <c r="DY52" s="42">
        <v>-25.891093360829998</v>
      </c>
      <c r="DZ52" s="42">
        <v>-26.047393104940003</v>
      </c>
      <c r="EA52" s="42">
        <v>-45.241516062530003</v>
      </c>
      <c r="EB52" s="42">
        <v>-46.171038161610007</v>
      </c>
      <c r="EC52" s="42">
        <v>-47.132714135360004</v>
      </c>
      <c r="ED52" s="41">
        <v>-50.616895690280003</v>
      </c>
      <c r="EE52" s="42"/>
      <c r="EF52" s="42">
        <v>-0.16070417703999998</v>
      </c>
    </row>
    <row r="53" spans="1:136">
      <c r="A53" s="10" t="s">
        <v>114</v>
      </c>
      <c r="B53" s="27" t="s">
        <v>41</v>
      </c>
      <c r="C53" s="22">
        <f>C50-C51-C52</f>
        <v>2.6758314452400001</v>
      </c>
      <c r="D53" s="22">
        <f t="shared" ref="D53:BW53" si="109">D50-D51-D52</f>
        <v>2.8615852355199998</v>
      </c>
      <c r="E53" s="22">
        <f t="shared" si="109"/>
        <v>5.7212836893599999</v>
      </c>
      <c r="F53" s="22">
        <f t="shared" si="109"/>
        <v>5.5852097767599993</v>
      </c>
      <c r="G53" s="22">
        <f t="shared" si="109"/>
        <v>5.6091665437999936</v>
      </c>
      <c r="H53" s="22">
        <f t="shared" si="109"/>
        <v>9.1844605612900097</v>
      </c>
      <c r="I53" s="22">
        <f t="shared" si="109"/>
        <v>14.620471326000001</v>
      </c>
      <c r="J53" s="22">
        <f t="shared" si="109"/>
        <v>14.400690095290003</v>
      </c>
      <c r="K53" s="22">
        <f t="shared" si="109"/>
        <v>14.590925324209991</v>
      </c>
      <c r="L53" s="22">
        <f t="shared" si="109"/>
        <v>14.244460864689998</v>
      </c>
      <c r="M53" s="22">
        <f t="shared" si="109"/>
        <v>15.485035851930007</v>
      </c>
      <c r="N53" s="41">
        <f t="shared" si="109"/>
        <v>-7.4989644821499866</v>
      </c>
      <c r="O53" s="22">
        <f t="shared" si="109"/>
        <v>-50.041343804799993</v>
      </c>
      <c r="P53" s="22">
        <f t="shared" si="109"/>
        <v>-49.81054287404001</v>
      </c>
      <c r="Q53" s="22">
        <f t="shared" si="109"/>
        <v>-69.669116849259993</v>
      </c>
      <c r="R53" s="22">
        <f t="shared" si="109"/>
        <v>-70.398045193620021</v>
      </c>
      <c r="S53" s="22">
        <f t="shared" si="109"/>
        <v>-70.297059011360005</v>
      </c>
      <c r="T53" s="22">
        <f t="shared" si="109"/>
        <v>-66.028657329719977</v>
      </c>
      <c r="U53" s="22">
        <f t="shared" si="109"/>
        <v>-60.729368514160008</v>
      </c>
      <c r="V53" s="22">
        <f t="shared" si="109"/>
        <v>-58.633228312549981</v>
      </c>
      <c r="W53" s="22">
        <f t="shared" si="109"/>
        <v>-64.345426480859999</v>
      </c>
      <c r="X53" s="22">
        <f t="shared" si="109"/>
        <v>-64.412126099620025</v>
      </c>
      <c r="Y53" s="22">
        <f t="shared" si="109"/>
        <v>-79.486538109340003</v>
      </c>
      <c r="Z53" s="41">
        <f t="shared" si="109"/>
        <v>-119.15213856422999</v>
      </c>
      <c r="AA53" s="22">
        <f t="shared" si="109"/>
        <v>2.0638562669399998</v>
      </c>
      <c r="AB53" s="22">
        <f t="shared" si="109"/>
        <v>-2.2486812955599995</v>
      </c>
      <c r="AC53" s="22">
        <f t="shared" si="109"/>
        <v>2.0034761997399997</v>
      </c>
      <c r="AD53" s="22">
        <f t="shared" si="109"/>
        <v>2.6139186500299978</v>
      </c>
      <c r="AE53" s="22">
        <f t="shared" si="109"/>
        <v>-9.9452187105399972</v>
      </c>
      <c r="AF53" s="22">
        <f t="shared" si="109"/>
        <v>-5.5636516787500057</v>
      </c>
      <c r="AG53" s="22">
        <f t="shared" si="109"/>
        <v>-9.494626916629997</v>
      </c>
      <c r="AH53" s="22">
        <f t="shared" si="109"/>
        <v>-15.035328302310006</v>
      </c>
      <c r="AI53" s="22">
        <f t="shared" si="109"/>
        <v>-16.14850157340998</v>
      </c>
      <c r="AJ53" s="22">
        <f t="shared" si="109"/>
        <v>-1.4438442422999813</v>
      </c>
      <c r="AK53" s="22">
        <f t="shared" si="109"/>
        <v>0.94102435324999334</v>
      </c>
      <c r="AL53" s="41">
        <f t="shared" si="109"/>
        <v>-109.93638803411999</v>
      </c>
      <c r="AM53" s="22">
        <f t="shared" si="109"/>
        <v>0.15361799482000027</v>
      </c>
      <c r="AN53" s="22">
        <f t="shared" si="109"/>
        <v>0.82826678700000012</v>
      </c>
      <c r="AO53" s="22">
        <f t="shared" si="109"/>
        <v>11.084184081789999</v>
      </c>
      <c r="AP53" s="22">
        <f t="shared" si="109"/>
        <v>8.3179041124500053</v>
      </c>
      <c r="AQ53" s="22">
        <f t="shared" si="109"/>
        <v>8.0859857152000068</v>
      </c>
      <c r="AR53" s="22">
        <f t="shared" si="109"/>
        <v>13.386309229299997</v>
      </c>
      <c r="AS53" s="22">
        <f t="shared" si="109"/>
        <v>3.642167026780001</v>
      </c>
      <c r="AT53" s="22">
        <f t="shared" si="109"/>
        <v>4.023358372079997</v>
      </c>
      <c r="AU53" s="22">
        <f t="shared" si="109"/>
        <v>-47.493742591829985</v>
      </c>
      <c r="AV53" s="22">
        <f t="shared" si="109"/>
        <v>-49.212301651129991</v>
      </c>
      <c r="AW53" s="22">
        <f t="shared" si="109"/>
        <v>-62.429992747520004</v>
      </c>
      <c r="AX53" s="41">
        <f t="shared" si="109"/>
        <v>-74.431062869629983</v>
      </c>
      <c r="AY53" s="22">
        <f t="shared" si="109"/>
        <v>-28.867653763769997</v>
      </c>
      <c r="AZ53" s="22">
        <f t="shared" si="109"/>
        <v>-25.950185168880001</v>
      </c>
      <c r="BA53" s="22">
        <f t="shared" si="109"/>
        <v>-8.3957255444900056</v>
      </c>
      <c r="BB53" s="22">
        <f t="shared" si="109"/>
        <v>-16.654556698610008</v>
      </c>
      <c r="BC53" s="22">
        <f t="shared" si="109"/>
        <v>-19.232583506739985</v>
      </c>
      <c r="BD53" s="22">
        <f t="shared" si="109"/>
        <v>-22.458214746389956</v>
      </c>
      <c r="BE53" s="22">
        <f t="shared" si="109"/>
        <v>-58.088823921830027</v>
      </c>
      <c r="BF53" s="22">
        <f t="shared" si="109"/>
        <v>-56.858980549929981</v>
      </c>
      <c r="BG53" s="22">
        <f>квартал!U53</f>
        <v>-40.276635850519995</v>
      </c>
      <c r="BH53" s="22">
        <f t="shared" si="109"/>
        <v>-44.776546466090025</v>
      </c>
      <c r="BI53" s="22">
        <f t="shared" si="109"/>
        <v>-52.419089558680014</v>
      </c>
      <c r="BJ53" s="41">
        <f>BJ50-BJ51-BJ52</f>
        <v>-62.917325714668124</v>
      </c>
      <c r="BK53" s="22">
        <f t="shared" si="109"/>
        <v>-3.5066878149999998</v>
      </c>
      <c r="BL53" s="22">
        <f t="shared" si="109"/>
        <v>-4.6866746340400001</v>
      </c>
      <c r="BM53" s="22">
        <f t="shared" si="109"/>
        <v>-4.4701560084300098</v>
      </c>
      <c r="BN53" s="22">
        <f t="shared" si="109"/>
        <v>-3.5253223083999998</v>
      </c>
      <c r="BO53" s="22">
        <f t="shared" si="109"/>
        <v>-4.2321110519599969</v>
      </c>
      <c r="BP53" s="22">
        <f t="shared" si="109"/>
        <v>31.66021539982998</v>
      </c>
      <c r="BQ53" s="22">
        <f t="shared" si="109"/>
        <v>36.768103000169987</v>
      </c>
      <c r="BR53" s="22">
        <f t="shared" si="109"/>
        <v>30.987184893689992</v>
      </c>
      <c r="BS53" s="22">
        <f t="shared" si="109"/>
        <v>30.60532778967999</v>
      </c>
      <c r="BT53" s="22">
        <f t="shared" si="109"/>
        <v>6.6276443933700193</v>
      </c>
      <c r="BU53" s="22">
        <f t="shared" si="109"/>
        <v>1.7717611441599814</v>
      </c>
      <c r="BV53" s="41">
        <f t="shared" si="109"/>
        <v>-50.210457745159985</v>
      </c>
      <c r="BW53" s="22">
        <f t="shared" si="109"/>
        <v>0.77442579166999992</v>
      </c>
      <c r="BX53" s="22">
        <f>BX50-BX51-BX52</f>
        <v>-1.3740731313600003</v>
      </c>
      <c r="BY53" s="22">
        <f>BY50-BY51-BY52</f>
        <v>-3.7415999999999983</v>
      </c>
      <c r="BZ53" s="22">
        <v>-9.9562518822499992</v>
      </c>
      <c r="CA53" s="22">
        <v>-11.42070474324</v>
      </c>
      <c r="CB53" s="53">
        <f>CB50-CB51-CB52</f>
        <v>-15.404187934309959</v>
      </c>
      <c r="CC53" s="53">
        <f>'[2]1 (касса)'!$F$55/1000</f>
        <v>-7.0017000000000005</v>
      </c>
      <c r="CD53" s="53">
        <v>-6.6268480529899998</v>
      </c>
      <c r="CE53" s="53">
        <f>CE50-CE51-CE52</f>
        <v>-66.557259985339954</v>
      </c>
      <c r="CF53" s="53">
        <f>CF50-CF51-CF52</f>
        <v>-64.80060241935999</v>
      </c>
      <c r="CG53" s="53">
        <f>CG50-CG51-CG52</f>
        <v>-80.520885351460038</v>
      </c>
      <c r="CH53" s="41">
        <f>CH50-CH51-CH52</f>
        <v>-147.20329718829998</v>
      </c>
      <c r="CI53" s="22">
        <v>-8.8490000000000002</v>
      </c>
      <c r="CJ53" s="22">
        <v>-13.993</v>
      </c>
      <c r="CK53" s="22">
        <v>4.9000000000000004</v>
      </c>
      <c r="CL53" s="22">
        <v>1.6</v>
      </c>
      <c r="CM53" s="22">
        <v>6.923178622240016</v>
      </c>
      <c r="CN53" s="22">
        <v>-1.2314000000000001</v>
      </c>
      <c r="CO53" s="22">
        <v>-4.3499999999999996</v>
      </c>
      <c r="CP53" s="22">
        <v>-9.8879000000000108</v>
      </c>
      <c r="CQ53" s="22">
        <v>16.100000000000001</v>
      </c>
      <c r="CR53" s="22">
        <v>4.9386000000000099</v>
      </c>
      <c r="CS53" s="22">
        <v>-14.6787599999</v>
      </c>
      <c r="CT53" s="41">
        <v>-70.041859999899998</v>
      </c>
      <c r="CU53" s="22">
        <v>3.6080000000000001</v>
      </c>
      <c r="CV53" s="22">
        <v>-29.637028000000001</v>
      </c>
      <c r="CW53" s="22">
        <v>-5.1271279999999999</v>
      </c>
      <c r="CX53" s="22">
        <v>-2.8788</v>
      </c>
      <c r="CY53" s="22">
        <v>-12.7044</v>
      </c>
      <c r="CZ53" s="22">
        <v>-22.884169995770002</v>
      </c>
      <c r="DA53" s="22">
        <v>-20.589327999999995</v>
      </c>
      <c r="DB53" s="22">
        <v>-24.649028000000001</v>
      </c>
      <c r="DC53" s="22">
        <v>93.247972000000004</v>
      </c>
      <c r="DD53" s="22">
        <v>93.851844807389995</v>
      </c>
      <c r="DE53" s="22">
        <v>88.840071999999992</v>
      </c>
      <c r="DF53" s="41">
        <v>35.028072000000016</v>
      </c>
      <c r="DG53" s="22">
        <v>-1.9521514938800002</v>
      </c>
      <c r="DH53" s="22">
        <v>-15.281465898030001</v>
      </c>
      <c r="DI53" s="22">
        <v>-17.374194259349999</v>
      </c>
      <c r="DJ53" s="22">
        <v>-13.686310409819999</v>
      </c>
      <c r="DK53" s="22">
        <v>-18.498688461939999</v>
      </c>
      <c r="DL53" s="22">
        <v>-18.617429642220003</v>
      </c>
      <c r="DM53" s="22">
        <v>-11.870149999999997</v>
      </c>
      <c r="DN53" s="22">
        <v>-13.88941592043</v>
      </c>
      <c r="DO53" s="22">
        <v>-7.3584015748999994</v>
      </c>
      <c r="DP53" s="22">
        <v>-13.323274627069999</v>
      </c>
      <c r="DQ53" s="22">
        <v>-26.360897382179992</v>
      </c>
      <c r="DR53" s="41">
        <v>-94.006948445079999</v>
      </c>
      <c r="DS53" s="22">
        <v>-5.6171603164799997</v>
      </c>
      <c r="DT53" s="22">
        <v>-13.38966750985</v>
      </c>
      <c r="DU53" s="22">
        <v>-30.563867743540001</v>
      </c>
      <c r="DV53" s="22">
        <v>-42.658055470180003</v>
      </c>
      <c r="DW53" s="22">
        <v>-52.452545062740001</v>
      </c>
      <c r="DX53" s="22">
        <v>-91.714042994469992</v>
      </c>
      <c r="DY53" s="22">
        <v>-103.94620120846001</v>
      </c>
      <c r="DZ53" s="22">
        <v>-108.16853237353</v>
      </c>
      <c r="EA53" s="22">
        <v>-110.90570563049</v>
      </c>
      <c r="EB53" s="22">
        <v>-112.24777554643002</v>
      </c>
      <c r="EC53" s="22">
        <v>-128.93460178980999</v>
      </c>
      <c r="ED53" s="41">
        <v>-204.69568158762999</v>
      </c>
      <c r="EE53" s="22">
        <v>4.6912588711899996</v>
      </c>
      <c r="EF53" s="22">
        <v>0.21216926286000035</v>
      </c>
    </row>
    <row r="54" spans="1:136">
      <c r="B54" s="51"/>
      <c r="BW54" s="63"/>
      <c r="BY54" s="63"/>
      <c r="BZ54" s="63"/>
      <c r="CA54" s="63"/>
      <c r="CC54" s="60"/>
      <c r="CD54" s="63"/>
      <c r="CF54" s="63"/>
      <c r="CG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DK54" s="63"/>
    </row>
    <row r="55" spans="1:136" ht="30" customHeight="1">
      <c r="A55" s="77" t="s">
        <v>119</v>
      </c>
      <c r="B55" s="78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DE55" s="63"/>
    </row>
    <row r="56" spans="1:136" ht="18" customHeight="1">
      <c r="A56" s="77" t="s">
        <v>140</v>
      </c>
      <c r="B56" s="78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</row>
  </sheetData>
  <mergeCells count="2">
    <mergeCell ref="A55:B55"/>
    <mergeCell ref="A56:B56"/>
  </mergeCells>
  <phoneticPr fontId="72" type="noConversion"/>
  <pageMargins left="0.71" right="0.71" top="0.75000000000000011" bottom="0.75000000000000011" header="0.31" footer="0.31"/>
  <pageSetup paperSize="8" scale="27" orientation="landscape" r:id="rId1"/>
  <colBreaks count="4" manualBreakCount="4">
    <brk id="20" max="1048575" man="1"/>
    <brk id="45" max="1048575" man="1"/>
    <brk id="71" max="1048575" man="1"/>
    <brk id="9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</vt:i4>
      </vt:variant>
    </vt:vector>
  </HeadingPairs>
  <TitlesOfParts>
    <vt:vector size="14" baseType="lpstr">
      <vt:lpstr>год</vt:lpstr>
      <vt:lpstr>квартал</vt:lpstr>
      <vt:lpstr>месяц</vt:lpstr>
      <vt:lpstr>XDO_?XDOFIELD102?</vt:lpstr>
      <vt:lpstr>XDO_?XDOFIELD20?</vt:lpstr>
      <vt:lpstr>XDO_?XDOFIELD59?</vt:lpstr>
      <vt:lpstr>XDO_?XDOFIELD6?</vt:lpstr>
      <vt:lpstr>XDO_?XDOFIELD80?</vt:lpstr>
      <vt:lpstr>год!Заголовки_для_печати</vt:lpstr>
      <vt:lpstr>квартал!Заголовки_для_печати</vt:lpstr>
      <vt:lpstr>месяц!Заголовки_для_печати</vt:lpstr>
      <vt:lpstr>год!Область_печати</vt:lpstr>
      <vt:lpstr>квартал!Область_печати</vt:lpstr>
      <vt:lpstr>месяц!Область_печати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ЛЕБЕДИНСКАЯ ЕЛЕНА ВИКТОРОВНА</dc:creator>
  <cp:lastModifiedBy>PieceOfLard</cp:lastModifiedBy>
  <cp:lastPrinted>2020-03-31T08:32:58Z</cp:lastPrinted>
  <dcterms:created xsi:type="dcterms:W3CDTF">2015-06-30T12:43:47Z</dcterms:created>
  <dcterms:modified xsi:type="dcterms:W3CDTF">2022-03-21T01:10:50Z</dcterms:modified>
</cp:coreProperties>
</file>