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91454\workspace\quantlib-old\QuantLibXL\Workbooks\Experimental\MultiAssetModels\"/>
    </mc:Choice>
  </mc:AlternateContent>
  <bookViews>
    <workbookView xWindow="480" yWindow="144" windowWidth="17220" windowHeight="8616" firstSheet="5" activeTab="6"/>
  </bookViews>
  <sheets>
    <sheet name="HowTo" sheetId="19" r:id="rId1"/>
    <sheet name="I_ValuationDate" sheetId="4" r:id="rId2"/>
    <sheet name="II_VolSurface_GasWinter" sheetId="10" r:id="rId3"/>
    <sheet name="II_VolSurface_GasSummer" sheetId="11" r:id="rId4"/>
    <sheet name="II_VolSurface_CalendarSpread" sheetId="12" r:id="rId5"/>
    <sheet name="II_Vanillas" sheetId="9" r:id="rId6"/>
    <sheet name="III_CalendarSpread" sheetId="14" r:id="rId7"/>
    <sheet name="III_VisualizationLocalCorr" sheetId="16" r:id="rId8"/>
    <sheet name="III_Simulation" sheetId="17" r:id="rId9"/>
    <sheet name="III_InterpolatedSurface" sheetId="18" r:id="rId10"/>
  </sheets>
  <externalReferences>
    <externalReference r:id="rId11"/>
  </externalReferences>
  <definedNames>
    <definedName name="__IntlFixup" hidden="1">TRUE</definedName>
    <definedName name="bdf">[1]EURUSDLocalVol!$G$8</definedName>
    <definedName name="calendar">[1]EURUSDLocalVol!$G$7</definedName>
    <definedName name="dcc">[1]EURUSDLocalVol!$G$11</definedName>
    <definedName name="RefDate">'[1]QL Curve'!$D$6</definedName>
    <definedName name="spotUL1">[1]EURUSDLocalVol!$G$12</definedName>
  </definedNames>
  <calcPr calcId="162913" calcMode="manual"/>
</workbook>
</file>

<file path=xl/calcChain.xml><?xml version="1.0" encoding="utf-8"?>
<calcChain xmlns="http://schemas.openxmlformats.org/spreadsheetml/2006/main">
  <c r="I123" i="14" l="1"/>
  <c r="I122" i="14"/>
  <c r="I121" i="14"/>
  <c r="I120" i="14"/>
  <c r="I119" i="14"/>
  <c r="X93" i="14"/>
  <c r="X92" i="14"/>
  <c r="I63" i="14"/>
  <c r="I74" i="14" s="1"/>
  <c r="I82" i="14" s="1"/>
  <c r="I90" i="14" s="1"/>
  <c r="I60" i="14"/>
  <c r="I71" i="14" s="1"/>
  <c r="I79" i="14" s="1"/>
  <c r="I87" i="14" s="1"/>
  <c r="I56" i="14"/>
  <c r="I64" i="14" s="1"/>
  <c r="I75" i="14" s="1"/>
  <c r="I83" i="14" s="1"/>
  <c r="I91" i="14" s="1"/>
  <c r="I55" i="14"/>
  <c r="I54" i="14"/>
  <c r="I62" i="14" s="1"/>
  <c r="I73" i="14" s="1"/>
  <c r="I81" i="14" s="1"/>
  <c r="I89" i="14" s="1"/>
  <c r="I53" i="14"/>
  <c r="I61" i="14" s="1"/>
  <c r="I72" i="14" s="1"/>
  <c r="I80" i="14" s="1"/>
  <c r="I88" i="14" s="1"/>
  <c r="I52" i="14"/>
  <c r="L43" i="14" a="1"/>
  <c r="L43" i="14" s="1"/>
  <c r="L51" i="14" s="1"/>
  <c r="L59" i="14" s="1"/>
  <c r="L70" i="14" s="1"/>
  <c r="L78" i="14" s="1"/>
  <c r="L86" i="14" s="1"/>
  <c r="M43" i="14"/>
  <c r="M51" i="14" s="1"/>
  <c r="M59" i="14" s="1"/>
  <c r="M70" i="14" s="1"/>
  <c r="M78" i="14" s="1"/>
  <c r="M86" i="14" s="1"/>
  <c r="O43" i="14"/>
  <c r="O51" i="14" s="1"/>
  <c r="O59" i="14" s="1"/>
  <c r="O70" i="14" s="1"/>
  <c r="O78" i="14" s="1"/>
  <c r="O86" i="14" s="1"/>
  <c r="Q43" i="14"/>
  <c r="Q51" i="14" s="1"/>
  <c r="Q59" i="14" s="1"/>
  <c r="Q70" i="14" s="1"/>
  <c r="Q78" i="14" s="1"/>
  <c r="Q86" i="14" s="1"/>
  <c r="S43" i="14"/>
  <c r="S51" i="14" s="1"/>
  <c r="S59" i="14" s="1"/>
  <c r="S70" i="14" s="1"/>
  <c r="S78" i="14" s="1"/>
  <c r="S86" i="14" s="1"/>
  <c r="U43" i="14"/>
  <c r="U51" i="14" s="1"/>
  <c r="U59" i="14" s="1"/>
  <c r="U70" i="14" s="1"/>
  <c r="U78" i="14" s="1"/>
  <c r="U86" i="14" s="1"/>
  <c r="N11" i="14"/>
  <c r="M11" i="14"/>
  <c r="Y93" i="14"/>
  <c r="D36" i="14"/>
  <c r="D33" i="14"/>
  <c r="D29" i="14"/>
  <c r="D15" i="14"/>
  <c r="D14" i="14"/>
  <c r="C12" i="14"/>
  <c r="J42" i="9"/>
  <c r="J50" i="9" s="1"/>
  <c r="J58" i="9" s="1"/>
  <c r="J66" i="9" s="1"/>
  <c r="J74" i="9" s="1"/>
  <c r="J82" i="9" s="1"/>
  <c r="J40" i="9"/>
  <c r="J48" i="9" s="1"/>
  <c r="J56" i="9" s="1"/>
  <c r="J64" i="9" s="1"/>
  <c r="J72" i="9" s="1"/>
  <c r="J80" i="9" s="1"/>
  <c r="J34" i="9"/>
  <c r="J32" i="9"/>
  <c r="J28" i="9"/>
  <c r="J36" i="9" s="1"/>
  <c r="J44" i="9" s="1"/>
  <c r="J52" i="9" s="1"/>
  <c r="J60" i="9" s="1"/>
  <c r="J68" i="9" s="1"/>
  <c r="J76" i="9" s="1"/>
  <c r="J84" i="9" s="1"/>
  <c r="J27" i="9"/>
  <c r="J35" i="9" s="1"/>
  <c r="J43" i="9" s="1"/>
  <c r="J51" i="9" s="1"/>
  <c r="J59" i="9" s="1"/>
  <c r="J67" i="9" s="1"/>
  <c r="J75" i="9" s="1"/>
  <c r="J83" i="9" s="1"/>
  <c r="J26" i="9"/>
  <c r="J25" i="9"/>
  <c r="J33" i="9" s="1"/>
  <c r="J41" i="9" s="1"/>
  <c r="J49" i="9" s="1"/>
  <c r="J57" i="9" s="1"/>
  <c r="J65" i="9" s="1"/>
  <c r="J73" i="9" s="1"/>
  <c r="J81" i="9" s="1"/>
  <c r="J24" i="9"/>
  <c r="C22" i="9"/>
  <c r="C21" i="9"/>
  <c r="C20" i="9"/>
  <c r="D18" i="9"/>
  <c r="D17" i="9"/>
  <c r="M15" i="9" a="1"/>
  <c r="N15" i="9" s="1"/>
  <c r="M15" i="9"/>
  <c r="M23" i="9" s="1"/>
  <c r="M31" i="9" s="1"/>
  <c r="M39" i="9" s="1"/>
  <c r="M47" i="9" s="1"/>
  <c r="M55" i="9" s="1"/>
  <c r="M63" i="9" s="1"/>
  <c r="M71" i="9" s="1"/>
  <c r="M79" i="9" s="1"/>
  <c r="P15" i="9"/>
  <c r="P7" i="9" s="1"/>
  <c r="Q15" i="9"/>
  <c r="Q23" i="9" s="1"/>
  <c r="Q31" i="9" s="1"/>
  <c r="Q39" i="9" s="1"/>
  <c r="Q47" i="9" s="1"/>
  <c r="Q55" i="9" s="1"/>
  <c r="Q63" i="9" s="1"/>
  <c r="Q71" i="9" s="1"/>
  <c r="Q79" i="9" s="1"/>
  <c r="T15" i="9"/>
  <c r="T7" i="9" s="1"/>
  <c r="U15" i="9"/>
  <c r="U23" i="9" s="1"/>
  <c r="U31" i="9" s="1"/>
  <c r="U39" i="9" s="1"/>
  <c r="U47" i="9" s="1"/>
  <c r="U55" i="9" s="1"/>
  <c r="U63" i="9" s="1"/>
  <c r="U71" i="9" s="1"/>
  <c r="U79" i="9" s="1"/>
  <c r="C14" i="9"/>
  <c r="J12" i="9"/>
  <c r="J11" i="9"/>
  <c r="J10" i="9"/>
  <c r="J9" i="9"/>
  <c r="J8" i="9"/>
  <c r="U7" i="9"/>
  <c r="Q7" i="9"/>
  <c r="M7" i="9"/>
  <c r="AD29" i="12"/>
  <c r="AD28" i="12"/>
  <c r="AD27" i="12"/>
  <c r="AD26" i="12"/>
  <c r="AD25" i="12"/>
  <c r="AD24" i="12"/>
  <c r="AD23" i="12"/>
  <c r="AD22" i="12"/>
  <c r="AD21" i="12"/>
  <c r="AD20" i="12"/>
  <c r="AD19" i="12"/>
  <c r="AD18" i="12"/>
  <c r="AD17" i="12"/>
  <c r="AD16" i="12"/>
  <c r="AD15" i="12"/>
  <c r="AD14" i="12"/>
  <c r="AD13" i="12"/>
  <c r="AD12" i="12"/>
  <c r="AD11" i="12"/>
  <c r="AD10" i="12"/>
  <c r="M30" i="11"/>
  <c r="L30" i="11"/>
  <c r="K30" i="11"/>
  <c r="J30" i="11"/>
  <c r="I30" i="11"/>
  <c r="H30" i="11"/>
  <c r="G30" i="11"/>
  <c r="F30" i="11"/>
  <c r="E30" i="11"/>
  <c r="D30" i="11"/>
  <c r="C30" i="11"/>
  <c r="AC29" i="11"/>
  <c r="AC28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14" i="11"/>
  <c r="AC13" i="11"/>
  <c r="AC12" i="11"/>
  <c r="AC11" i="11"/>
  <c r="AC10" i="11"/>
  <c r="AC9" i="11"/>
  <c r="AC8" i="11"/>
  <c r="AC7" i="11"/>
  <c r="AC29" i="10"/>
  <c r="AC28" i="10"/>
  <c r="AC27" i="10"/>
  <c r="AC26" i="10"/>
  <c r="AC25" i="10"/>
  <c r="AC24" i="10"/>
  <c r="AC23" i="10"/>
  <c r="AC22" i="10"/>
  <c r="AC21" i="10"/>
  <c r="AC20" i="10"/>
  <c r="AC19" i="10"/>
  <c r="AC18" i="10"/>
  <c r="AC17" i="10"/>
  <c r="AC16" i="10"/>
  <c r="AC15" i="10"/>
  <c r="AC14" i="10"/>
  <c r="AC13" i="10"/>
  <c r="AC12" i="10"/>
  <c r="AC11" i="10"/>
  <c r="AC10" i="10"/>
  <c r="AC9" i="10"/>
  <c r="AC8" i="10"/>
  <c r="AC7" i="10"/>
  <c r="C7" i="4"/>
  <c r="AD9" i="12" s="1"/>
  <c r="J7" i="14"/>
  <c r="J6" i="14"/>
  <c r="D27" i="14"/>
  <c r="E15" i="14"/>
  <c r="D5" i="14"/>
  <c r="D6" i="9"/>
  <c r="D4" i="14"/>
  <c r="E14" i="14"/>
  <c r="H8" i="9"/>
  <c r="H7" i="9"/>
  <c r="D4" i="9"/>
  <c r="C2" i="10"/>
  <c r="O9" i="10"/>
  <c r="H9" i="9"/>
  <c r="D5" i="9"/>
  <c r="C2" i="12"/>
  <c r="D28" i="14"/>
  <c r="D6" i="14"/>
  <c r="D7" i="9"/>
  <c r="O7" i="12"/>
  <c r="C2" i="11"/>
  <c r="C3" i="4"/>
  <c r="O29" i="11"/>
  <c r="O27" i="11"/>
  <c r="O23" i="11"/>
  <c r="O21" i="11"/>
  <c r="O20" i="11"/>
  <c r="O19" i="11"/>
  <c r="O16" i="11"/>
  <c r="O10" i="11"/>
  <c r="O7" i="10"/>
  <c r="O8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8" i="12"/>
  <c r="O8" i="11"/>
  <c r="O11" i="11"/>
  <c r="O13" i="11"/>
  <c r="O15" i="11"/>
  <c r="O24" i="11"/>
  <c r="O7" i="11"/>
  <c r="O12" i="11"/>
  <c r="O14" i="11"/>
  <c r="O17" i="11"/>
  <c r="O18" i="11"/>
  <c r="O22" i="11"/>
  <c r="O25" i="11"/>
  <c r="O26" i="11"/>
  <c r="O28" i="11"/>
  <c r="O9" i="11"/>
  <c r="D2" i="9"/>
  <c r="D2" i="14"/>
  <c r="K17" i="9"/>
  <c r="K51" i="9"/>
  <c r="K64" i="9"/>
  <c r="K83" i="9"/>
  <c r="K9" i="9"/>
  <c r="K10" i="9"/>
  <c r="K16" i="9"/>
  <c r="K18" i="9"/>
  <c r="K20" i="9"/>
  <c r="K25" i="9"/>
  <c r="K27" i="9"/>
  <c r="K32" i="9"/>
  <c r="K34" i="9"/>
  <c r="K35" i="9"/>
  <c r="K48" i="9"/>
  <c r="K50" i="9"/>
  <c r="K52" i="9"/>
  <c r="K65" i="9"/>
  <c r="K67" i="9"/>
  <c r="K80" i="9"/>
  <c r="K82" i="9"/>
  <c r="K84" i="9"/>
  <c r="K11" i="9"/>
  <c r="K26" i="9"/>
  <c r="K28" i="9"/>
  <c r="K33" i="9"/>
  <c r="K36" i="9"/>
  <c r="K49" i="9"/>
  <c r="K68" i="9"/>
  <c r="K81" i="9"/>
  <c r="K12" i="9"/>
  <c r="K19" i="9"/>
  <c r="K41" i="9"/>
  <c r="K43" i="9"/>
  <c r="K56" i="9"/>
  <c r="K58" i="9"/>
  <c r="K60" i="9"/>
  <c r="K73" i="9"/>
  <c r="K75" i="9"/>
  <c r="K24" i="9"/>
  <c r="K66" i="9"/>
  <c r="K8" i="9"/>
  <c r="D29" i="9"/>
  <c r="K40" i="9"/>
  <c r="K42" i="9"/>
  <c r="K44" i="9"/>
  <c r="K57" i="9"/>
  <c r="K59" i="9"/>
  <c r="K72" i="9"/>
  <c r="K74" i="9"/>
  <c r="K76" i="9"/>
  <c r="J45" i="14"/>
  <c r="J81" i="14"/>
  <c r="J54" i="14"/>
  <c r="D57" i="14"/>
  <c r="J38" i="14"/>
  <c r="J52" i="14"/>
  <c r="J36" i="14"/>
  <c r="J40" i="14"/>
  <c r="J47" i="14"/>
  <c r="J53" i="14"/>
  <c r="J55" i="14"/>
  <c r="J56" i="14"/>
  <c r="J115" i="14"/>
  <c r="J37" i="14"/>
  <c r="J44" i="14"/>
  <c r="J48" i="14"/>
  <c r="J61" i="14"/>
  <c r="J83" i="14"/>
  <c r="J39" i="14"/>
  <c r="J46" i="14"/>
  <c r="J79" i="14"/>
  <c r="J80" i="14"/>
  <c r="J82" i="14"/>
  <c r="J60" i="14"/>
  <c r="J62" i="14"/>
  <c r="J64" i="14"/>
  <c r="J71" i="14"/>
  <c r="J73" i="14"/>
  <c r="J75" i="14"/>
  <c r="J88" i="14"/>
  <c r="J111" i="14"/>
  <c r="J63" i="14"/>
  <c r="J72" i="14"/>
  <c r="J74" i="14"/>
  <c r="J87" i="14"/>
  <c r="J90" i="14"/>
  <c r="J113" i="14"/>
  <c r="J89" i="14"/>
  <c r="J91" i="14"/>
  <c r="J114" i="14"/>
  <c r="J120" i="14"/>
  <c r="J122" i="14"/>
  <c r="J112" i="14"/>
  <c r="J119" i="14"/>
  <c r="J121" i="14"/>
  <c r="J123" i="14"/>
  <c r="A5" i="17" a="1"/>
  <c r="A8" i="17" l="1"/>
  <c r="A12" i="17"/>
  <c r="A16" i="17"/>
  <c r="A20" i="17"/>
  <c r="A24" i="17"/>
  <c r="A28" i="17"/>
  <c r="A32" i="17"/>
  <c r="A36" i="17"/>
  <c r="A40" i="17"/>
  <c r="A44" i="17"/>
  <c r="A48" i="17"/>
  <c r="A52" i="17"/>
  <c r="A56" i="17"/>
  <c r="A60" i="17"/>
  <c r="A64" i="17"/>
  <c r="A68" i="17"/>
  <c r="A72" i="17"/>
  <c r="A76" i="17"/>
  <c r="A80" i="17"/>
  <c r="A84" i="17"/>
  <c r="A88" i="17"/>
  <c r="A92" i="17"/>
  <c r="A96" i="17"/>
  <c r="A100" i="17"/>
  <c r="A104" i="17"/>
  <c r="A108" i="17"/>
  <c r="A112" i="17"/>
  <c r="A116" i="17"/>
  <c r="A120" i="17"/>
  <c r="A124" i="17"/>
  <c r="A128" i="17"/>
  <c r="A132" i="17"/>
  <c r="A136" i="17"/>
  <c r="A140" i="17"/>
  <c r="A144" i="17"/>
  <c r="A148" i="17"/>
  <c r="A152" i="17"/>
  <c r="A156" i="17"/>
  <c r="A160" i="17"/>
  <c r="A164" i="17"/>
  <c r="A168" i="17"/>
  <c r="A172" i="17"/>
  <c r="A176" i="17"/>
  <c r="A180" i="17"/>
  <c r="A184" i="17"/>
  <c r="A188" i="17"/>
  <c r="A192" i="17"/>
  <c r="A196" i="17"/>
  <c r="A200" i="17"/>
  <c r="A204" i="17"/>
  <c r="A208" i="17"/>
  <c r="A212" i="17"/>
  <c r="A216" i="17"/>
  <c r="A220" i="17"/>
  <c r="A224" i="17"/>
  <c r="A228" i="17"/>
  <c r="A232" i="17"/>
  <c r="A236" i="17"/>
  <c r="A240" i="17"/>
  <c r="A244" i="17"/>
  <c r="A248" i="17"/>
  <c r="A252" i="17"/>
  <c r="A256" i="17"/>
  <c r="A260" i="17"/>
  <c r="A264" i="17"/>
  <c r="A268" i="17"/>
  <c r="A272" i="17"/>
  <c r="A276" i="17"/>
  <c r="A280" i="17"/>
  <c r="A284" i="17"/>
  <c r="A288" i="17"/>
  <c r="A292" i="17"/>
  <c r="A296" i="17"/>
  <c r="A300" i="17"/>
  <c r="A304" i="17"/>
  <c r="A308" i="17"/>
  <c r="A312" i="17"/>
  <c r="A316" i="17"/>
  <c r="A320" i="17"/>
  <c r="A324" i="17"/>
  <c r="A328" i="17"/>
  <c r="A332" i="17"/>
  <c r="A336" i="17"/>
  <c r="A340" i="17"/>
  <c r="A344" i="17"/>
  <c r="A348" i="17"/>
  <c r="A352" i="17"/>
  <c r="A356" i="17"/>
  <c r="A360" i="17"/>
  <c r="A364" i="17"/>
  <c r="A368" i="17"/>
  <c r="A372" i="17"/>
  <c r="A376" i="17"/>
  <c r="A380" i="17"/>
  <c r="A384" i="17"/>
  <c r="A388" i="17"/>
  <c r="A392" i="17"/>
  <c r="A396" i="17"/>
  <c r="A400" i="17"/>
  <c r="A404" i="17"/>
  <c r="A408" i="17"/>
  <c r="A412" i="17"/>
  <c r="A416" i="17"/>
  <c r="A420" i="17"/>
  <c r="A424" i="17"/>
  <c r="A428" i="17"/>
  <c r="A432" i="17"/>
  <c r="A436" i="17"/>
  <c r="A440" i="17"/>
  <c r="A444" i="17"/>
  <c r="A448" i="17"/>
  <c r="A452" i="17"/>
  <c r="A456" i="17"/>
  <c r="A460" i="17"/>
  <c r="A464" i="17"/>
  <c r="A468" i="17"/>
  <c r="A472" i="17"/>
  <c r="A476" i="17"/>
  <c r="A480" i="17"/>
  <c r="A484" i="17"/>
  <c r="A488" i="17"/>
  <c r="A492" i="17"/>
  <c r="A496" i="17"/>
  <c r="A500" i="17"/>
  <c r="A504" i="17"/>
  <c r="A508" i="17"/>
  <c r="A512" i="17"/>
  <c r="A516" i="17"/>
  <c r="A520" i="17"/>
  <c r="A524" i="17"/>
  <c r="A528" i="17"/>
  <c r="A532" i="17"/>
  <c r="A536" i="17"/>
  <c r="A540" i="17"/>
  <c r="A544" i="17"/>
  <c r="A548" i="17"/>
  <c r="A552" i="17"/>
  <c r="A556" i="17"/>
  <c r="A560" i="17"/>
  <c r="A564" i="17"/>
  <c r="A568" i="17"/>
  <c r="A572" i="17"/>
  <c r="A576" i="17"/>
  <c r="A580" i="17"/>
  <c r="A584" i="17"/>
  <c r="A588" i="17"/>
  <c r="A592" i="17"/>
  <c r="A596" i="17"/>
  <c r="A600" i="17"/>
  <c r="A604" i="17"/>
  <c r="A608" i="17"/>
  <c r="A612" i="17"/>
  <c r="A616" i="17"/>
  <c r="A620" i="17"/>
  <c r="A624" i="17"/>
  <c r="A628" i="17"/>
  <c r="A632" i="17"/>
  <c r="A636" i="17"/>
  <c r="A640" i="17"/>
  <c r="A644" i="17"/>
  <c r="A648" i="17"/>
  <c r="A652" i="17"/>
  <c r="A656" i="17"/>
  <c r="A660" i="17"/>
  <c r="A664" i="17"/>
  <c r="A668" i="17"/>
  <c r="A5" i="17"/>
  <c r="A10" i="17"/>
  <c r="A15" i="17"/>
  <c r="A21" i="17"/>
  <c r="A26" i="17"/>
  <c r="A31" i="17"/>
  <c r="A37" i="17"/>
  <c r="A42" i="17"/>
  <c r="A47" i="17"/>
  <c r="A53" i="17"/>
  <c r="A58" i="17"/>
  <c r="A63" i="17"/>
  <c r="A69" i="17"/>
  <c r="A74" i="17"/>
  <c r="A79" i="17"/>
  <c r="A85" i="17"/>
  <c r="A90" i="17"/>
  <c r="A95" i="17"/>
  <c r="A101" i="17"/>
  <c r="A106" i="17"/>
  <c r="A111" i="17"/>
  <c r="A117" i="17"/>
  <c r="A122" i="17"/>
  <c r="A127" i="17"/>
  <c r="A133" i="17"/>
  <c r="A138" i="17"/>
  <c r="A143" i="17"/>
  <c r="A149" i="17"/>
  <c r="A154" i="17"/>
  <c r="A159" i="17"/>
  <c r="A165" i="17"/>
  <c r="A170" i="17"/>
  <c r="A175" i="17"/>
  <c r="A181" i="17"/>
  <c r="A186" i="17"/>
  <c r="A191" i="17"/>
  <c r="A197" i="17"/>
  <c r="A202" i="17"/>
  <c r="A207" i="17"/>
  <c r="A213" i="17"/>
  <c r="A218" i="17"/>
  <c r="A223" i="17"/>
  <c r="A229" i="17"/>
  <c r="A234" i="17"/>
  <c r="A239" i="17"/>
  <c r="A245" i="17"/>
  <c r="A250" i="17"/>
  <c r="A255" i="17"/>
  <c r="A261" i="17"/>
  <c r="A266" i="17"/>
  <c r="A271" i="17"/>
  <c r="A277" i="17"/>
  <c r="A282" i="17"/>
  <c r="A287" i="17"/>
  <c r="A293" i="17"/>
  <c r="A298" i="17"/>
  <c r="A303" i="17"/>
  <c r="A309" i="17"/>
  <c r="A314" i="17"/>
  <c r="A319" i="17"/>
  <c r="A325" i="17"/>
  <c r="A330" i="17"/>
  <c r="A335" i="17"/>
  <c r="A341" i="17"/>
  <c r="A346" i="17"/>
  <c r="A351" i="17"/>
  <c r="A357" i="17"/>
  <c r="A362" i="17"/>
  <c r="A367" i="17"/>
  <c r="A373" i="17"/>
  <c r="A378" i="17"/>
  <c r="A383" i="17"/>
  <c r="A389" i="17"/>
  <c r="A394" i="17"/>
  <c r="A399" i="17"/>
  <c r="A405" i="17"/>
  <c r="A410" i="17"/>
  <c r="A415" i="17"/>
  <c r="A421" i="17"/>
  <c r="A426" i="17"/>
  <c r="A431" i="17"/>
  <c r="A437" i="17"/>
  <c r="A442" i="17"/>
  <c r="A447" i="17"/>
  <c r="A453" i="17"/>
  <c r="A458" i="17"/>
  <c r="A463" i="17"/>
  <c r="A469" i="17"/>
  <c r="A474" i="17"/>
  <c r="A479" i="17"/>
  <c r="A485" i="17"/>
  <c r="A490" i="17"/>
  <c r="A495" i="17"/>
  <c r="A501" i="17"/>
  <c r="A506" i="17"/>
  <c r="A511" i="17"/>
  <c r="A517" i="17"/>
  <c r="A522" i="17"/>
  <c r="A527" i="17"/>
  <c r="A533" i="17"/>
  <c r="A538" i="17"/>
  <c r="A543" i="17"/>
  <c r="A549" i="17"/>
  <c r="A554" i="17"/>
  <c r="A559" i="17"/>
  <c r="A565" i="17"/>
  <c r="A570" i="17"/>
  <c r="A575" i="17"/>
  <c r="A581" i="17"/>
  <c r="A586" i="17"/>
  <c r="A591" i="17"/>
  <c r="A597" i="17"/>
  <c r="A602" i="17"/>
  <c r="A607" i="17"/>
  <c r="A613" i="17"/>
  <c r="A618" i="17"/>
  <c r="A623" i="17"/>
  <c r="A629" i="17"/>
  <c r="A634" i="17"/>
  <c r="A639" i="17"/>
  <c r="A645" i="17"/>
  <c r="A650" i="17"/>
  <c r="A655" i="17"/>
  <c r="A661" i="17"/>
  <c r="A666" i="17"/>
  <c r="A671" i="17"/>
  <c r="A6" i="17"/>
  <c r="A27" i="17"/>
  <c r="A49" i="17"/>
  <c r="A70" i="17"/>
  <c r="A86" i="17"/>
  <c r="A102" i="17"/>
  <c r="A118" i="17"/>
  <c r="A139" i="17"/>
  <c r="A155" i="17"/>
  <c r="A171" i="17"/>
  <c r="A182" i="17"/>
  <c r="A203" i="17"/>
  <c r="A225" i="17"/>
  <c r="A246" i="17"/>
  <c r="A267" i="17"/>
  <c r="A289" i="17"/>
  <c r="A310" i="17"/>
  <c r="A331" i="17"/>
  <c r="A353" i="17"/>
  <c r="A374" i="17"/>
  <c r="A395" i="17"/>
  <c r="A417" i="17"/>
  <c r="A438" i="17"/>
  <c r="A459" i="17"/>
  <c r="A475" i="17"/>
  <c r="A491" i="17"/>
  <c r="A502" i="17"/>
  <c r="A518" i="17"/>
  <c r="A534" i="17"/>
  <c r="A561" i="17"/>
  <c r="A577" i="17"/>
  <c r="A598" i="17"/>
  <c r="A619" i="17"/>
  <c r="A641" i="17"/>
  <c r="A662" i="17"/>
  <c r="A7" i="17"/>
  <c r="A13" i="17"/>
  <c r="A18" i="17"/>
  <c r="A23" i="17"/>
  <c r="A29" i="17"/>
  <c r="A34" i="17"/>
  <c r="A39" i="17"/>
  <c r="A45" i="17"/>
  <c r="A50" i="17"/>
  <c r="A55" i="17"/>
  <c r="A61" i="17"/>
  <c r="A66" i="17"/>
  <c r="A71" i="17"/>
  <c r="A77" i="17"/>
  <c r="A82" i="17"/>
  <c r="A87" i="17"/>
  <c r="A93" i="17"/>
  <c r="A98" i="17"/>
  <c r="A103" i="17"/>
  <c r="A109" i="17"/>
  <c r="A114" i="17"/>
  <c r="A119" i="17"/>
  <c r="A125" i="17"/>
  <c r="A130" i="17"/>
  <c r="A135" i="17"/>
  <c r="A141" i="17"/>
  <c r="A146" i="17"/>
  <c r="A151" i="17"/>
  <c r="A157" i="17"/>
  <c r="A162" i="17"/>
  <c r="A167" i="17"/>
  <c r="A173" i="17"/>
  <c r="A178" i="17"/>
  <c r="A183" i="17"/>
  <c r="A189" i="17"/>
  <c r="A194" i="17"/>
  <c r="A199" i="17"/>
  <c r="A205" i="17"/>
  <c r="A210" i="17"/>
  <c r="A215" i="17"/>
  <c r="A221" i="17"/>
  <c r="A226" i="17"/>
  <c r="A231" i="17"/>
  <c r="A237" i="17"/>
  <c r="A242" i="17"/>
  <c r="A247" i="17"/>
  <c r="A253" i="17"/>
  <c r="A258" i="17"/>
  <c r="A263" i="17"/>
  <c r="A269" i="17"/>
  <c r="A274" i="17"/>
  <c r="A279" i="17"/>
  <c r="A285" i="17"/>
  <c r="A290" i="17"/>
  <c r="A295" i="17"/>
  <c r="A301" i="17"/>
  <c r="A306" i="17"/>
  <c r="A311" i="17"/>
  <c r="A317" i="17"/>
  <c r="A322" i="17"/>
  <c r="A327" i="17"/>
  <c r="A333" i="17"/>
  <c r="A338" i="17"/>
  <c r="A343" i="17"/>
  <c r="A349" i="17"/>
  <c r="A354" i="17"/>
  <c r="A359" i="17"/>
  <c r="A365" i="17"/>
  <c r="A370" i="17"/>
  <c r="A375" i="17"/>
  <c r="A381" i="17"/>
  <c r="A386" i="17"/>
  <c r="A391" i="17"/>
  <c r="A397" i="17"/>
  <c r="A402" i="17"/>
  <c r="A407" i="17"/>
  <c r="A413" i="17"/>
  <c r="A418" i="17"/>
  <c r="A423" i="17"/>
  <c r="A429" i="17"/>
  <c r="A434" i="17"/>
  <c r="A439" i="17"/>
  <c r="A445" i="17"/>
  <c r="A450" i="17"/>
  <c r="A455" i="17"/>
  <c r="A461" i="17"/>
  <c r="A466" i="17"/>
  <c r="A471" i="17"/>
  <c r="A477" i="17"/>
  <c r="A482" i="17"/>
  <c r="A487" i="17"/>
  <c r="A493" i="17"/>
  <c r="A498" i="17"/>
  <c r="A503" i="17"/>
  <c r="A509" i="17"/>
  <c r="A514" i="17"/>
  <c r="A519" i="17"/>
  <c r="A525" i="17"/>
  <c r="A530" i="17"/>
  <c r="A535" i="17"/>
  <c r="A541" i="17"/>
  <c r="A546" i="17"/>
  <c r="A551" i="17"/>
  <c r="A557" i="17"/>
  <c r="A562" i="17"/>
  <c r="A567" i="17"/>
  <c r="A573" i="17"/>
  <c r="A578" i="17"/>
  <c r="A583" i="17"/>
  <c r="A589" i="17"/>
  <c r="A594" i="17"/>
  <c r="A599" i="17"/>
  <c r="A605" i="17"/>
  <c r="A610" i="17"/>
  <c r="A615" i="17"/>
  <c r="A621" i="17"/>
  <c r="A626" i="17"/>
  <c r="A631" i="17"/>
  <c r="A637" i="17"/>
  <c r="A642" i="17"/>
  <c r="A647" i="17"/>
  <c r="A653" i="17"/>
  <c r="A658" i="17"/>
  <c r="A663" i="17"/>
  <c r="A669" i="17"/>
  <c r="A11" i="17"/>
  <c r="A22" i="17"/>
  <c r="A33" i="17"/>
  <c r="A43" i="17"/>
  <c r="A54" i="17"/>
  <c r="A65" i="17"/>
  <c r="A81" i="17"/>
  <c r="A97" i="17"/>
  <c r="A113" i="17"/>
  <c r="A123" i="17"/>
  <c r="A134" i="17"/>
  <c r="A150" i="17"/>
  <c r="A161" i="17"/>
  <c r="A177" i="17"/>
  <c r="A187" i="17"/>
  <c r="A198" i="17"/>
  <c r="A209" i="17"/>
  <c r="A219" i="17"/>
  <c r="A230" i="17"/>
  <c r="A241" i="17"/>
  <c r="A251" i="17"/>
  <c r="A262" i="17"/>
  <c r="A273" i="17"/>
  <c r="A283" i="17"/>
  <c r="A294" i="17"/>
  <c r="A305" i="17"/>
  <c r="A315" i="17"/>
  <c r="A326" i="17"/>
  <c r="A337" i="17"/>
  <c r="A347" i="17"/>
  <c r="A358" i="17"/>
  <c r="A369" i="17"/>
  <c r="A379" i="17"/>
  <c r="A390" i="17"/>
  <c r="A401" i="17"/>
  <c r="A411" i="17"/>
  <c r="A422" i="17"/>
  <c r="A433" i="17"/>
  <c r="A443" i="17"/>
  <c r="A454" i="17"/>
  <c r="A465" i="17"/>
  <c r="A481" i="17"/>
  <c r="A497" i="17"/>
  <c r="A513" i="17"/>
  <c r="A529" i="17"/>
  <c r="A545" i="17"/>
  <c r="A555" i="17"/>
  <c r="A571" i="17"/>
  <c r="A582" i="17"/>
  <c r="A593" i="17"/>
  <c r="A603" i="17"/>
  <c r="A614" i="17"/>
  <c r="A625" i="17"/>
  <c r="A635" i="17"/>
  <c r="A646" i="17"/>
  <c r="A657" i="17"/>
  <c r="A667" i="17"/>
  <c r="A9" i="17"/>
  <c r="A14" i="17"/>
  <c r="A19" i="17"/>
  <c r="A25" i="17"/>
  <c r="A30" i="17"/>
  <c r="A35" i="17"/>
  <c r="A41" i="17"/>
  <c r="A46" i="17"/>
  <c r="A51" i="17"/>
  <c r="A57" i="17"/>
  <c r="A62" i="17"/>
  <c r="A67" i="17"/>
  <c r="A73" i="17"/>
  <c r="A78" i="17"/>
  <c r="A83" i="17"/>
  <c r="A89" i="17"/>
  <c r="A94" i="17"/>
  <c r="A99" i="17"/>
  <c r="A105" i="17"/>
  <c r="A110" i="17"/>
  <c r="A115" i="17"/>
  <c r="A121" i="17"/>
  <c r="A126" i="17"/>
  <c r="A131" i="17"/>
  <c r="A137" i="17"/>
  <c r="A142" i="17"/>
  <c r="A147" i="17"/>
  <c r="A153" i="17"/>
  <c r="A158" i="17"/>
  <c r="A163" i="17"/>
  <c r="A169" i="17"/>
  <c r="A174" i="17"/>
  <c r="A179" i="17"/>
  <c r="A185" i="17"/>
  <c r="A190" i="17"/>
  <c r="A195" i="17"/>
  <c r="A201" i="17"/>
  <c r="A206" i="17"/>
  <c r="A211" i="17"/>
  <c r="A217" i="17"/>
  <c r="A222" i="17"/>
  <c r="A227" i="17"/>
  <c r="A233" i="17"/>
  <c r="A238" i="17"/>
  <c r="A243" i="17"/>
  <c r="A249" i="17"/>
  <c r="A254" i="17"/>
  <c r="A259" i="17"/>
  <c r="A265" i="17"/>
  <c r="A270" i="17"/>
  <c r="A275" i="17"/>
  <c r="A281" i="17"/>
  <c r="A286" i="17"/>
  <c r="A291" i="17"/>
  <c r="A297" i="17"/>
  <c r="A302" i="17"/>
  <c r="A307" i="17"/>
  <c r="A313" i="17"/>
  <c r="A318" i="17"/>
  <c r="A323" i="17"/>
  <c r="A329" i="17"/>
  <c r="A334" i="17"/>
  <c r="A339" i="17"/>
  <c r="A345" i="17"/>
  <c r="A350" i="17"/>
  <c r="A355" i="17"/>
  <c r="A361" i="17"/>
  <c r="A366" i="17"/>
  <c r="A371" i="17"/>
  <c r="A377" i="17"/>
  <c r="A382" i="17"/>
  <c r="A387" i="17"/>
  <c r="A393" i="17"/>
  <c r="A398" i="17"/>
  <c r="A403" i="17"/>
  <c r="A409" i="17"/>
  <c r="A414" i="17"/>
  <c r="A419" i="17"/>
  <c r="A425" i="17"/>
  <c r="A430" i="17"/>
  <c r="A435" i="17"/>
  <c r="A441" i="17"/>
  <c r="A446" i="17"/>
  <c r="A451" i="17"/>
  <c r="A457" i="17"/>
  <c r="A462" i="17"/>
  <c r="A467" i="17"/>
  <c r="A473" i="17"/>
  <c r="A478" i="17"/>
  <c r="A483" i="17"/>
  <c r="A489" i="17"/>
  <c r="A494" i="17"/>
  <c r="A499" i="17"/>
  <c r="A505" i="17"/>
  <c r="A510" i="17"/>
  <c r="A515" i="17"/>
  <c r="A521" i="17"/>
  <c r="A526" i="17"/>
  <c r="A531" i="17"/>
  <c r="A537" i="17"/>
  <c r="A542" i="17"/>
  <c r="A547" i="17"/>
  <c r="A553" i="17"/>
  <c r="A558" i="17"/>
  <c r="A563" i="17"/>
  <c r="A569" i="17"/>
  <c r="A574" i="17"/>
  <c r="A579" i="17"/>
  <c r="A585" i="17"/>
  <c r="A590" i="17"/>
  <c r="A595" i="17"/>
  <c r="A601" i="17"/>
  <c r="A606" i="17"/>
  <c r="A611" i="17"/>
  <c r="A617" i="17"/>
  <c r="A622" i="17"/>
  <c r="A627" i="17"/>
  <c r="A633" i="17"/>
  <c r="A638" i="17"/>
  <c r="A643" i="17"/>
  <c r="A649" i="17"/>
  <c r="A654" i="17"/>
  <c r="A659" i="17"/>
  <c r="A665" i="17"/>
  <c r="A670" i="17"/>
  <c r="A17" i="17"/>
  <c r="A38" i="17"/>
  <c r="A59" i="17"/>
  <c r="A75" i="17"/>
  <c r="A91" i="17"/>
  <c r="A107" i="17"/>
  <c r="A129" i="17"/>
  <c r="A145" i="17"/>
  <c r="A166" i="17"/>
  <c r="A193" i="17"/>
  <c r="A214" i="17"/>
  <c r="A235" i="17"/>
  <c r="A257" i="17"/>
  <c r="A278" i="17"/>
  <c r="A299" i="17"/>
  <c r="A321" i="17"/>
  <c r="A342" i="17"/>
  <c r="A363" i="17"/>
  <c r="A385" i="17"/>
  <c r="A406" i="17"/>
  <c r="A427" i="17"/>
  <c r="A449" i="17"/>
  <c r="A470" i="17"/>
  <c r="A486" i="17"/>
  <c r="A507" i="17"/>
  <c r="A523" i="17"/>
  <c r="A539" i="17"/>
  <c r="A550" i="17"/>
  <c r="A566" i="17"/>
  <c r="A587" i="17"/>
  <c r="A609" i="17"/>
  <c r="A630" i="17"/>
  <c r="A651" i="17"/>
  <c r="K123" i="14"/>
  <c r="K121" i="14"/>
  <c r="K119" i="14"/>
  <c r="K112" i="14"/>
  <c r="K122" i="14"/>
  <c r="K120" i="14"/>
  <c r="K114" i="14"/>
  <c r="K91" i="14"/>
  <c r="K89" i="14"/>
  <c r="K113" i="14"/>
  <c r="K90" i="14"/>
  <c r="K87" i="14"/>
  <c r="K74" i="14"/>
  <c r="K72" i="14"/>
  <c r="K63" i="14"/>
  <c r="K111" i="14"/>
  <c r="K88" i="14"/>
  <c r="K75" i="14"/>
  <c r="K73" i="14"/>
  <c r="K71" i="14"/>
  <c r="K64" i="14"/>
  <c r="K62" i="14"/>
  <c r="K60" i="14"/>
  <c r="K82" i="14"/>
  <c r="K80" i="14"/>
  <c r="K79" i="14"/>
  <c r="K46" i="14"/>
  <c r="K39" i="14"/>
  <c r="K83" i="14"/>
  <c r="K61" i="14"/>
  <c r="K48" i="14"/>
  <c r="K44" i="14"/>
  <c r="K37" i="14"/>
  <c r="K115" i="14"/>
  <c r="K56" i="14"/>
  <c r="K55" i="14"/>
  <c r="K53" i="14"/>
  <c r="K47" i="14"/>
  <c r="K40" i="14"/>
  <c r="K36" i="14"/>
  <c r="K52" i="14"/>
  <c r="K38" i="14"/>
  <c r="K54" i="14"/>
  <c r="K81" i="14"/>
  <c r="K45" i="14"/>
  <c r="L76" i="9"/>
  <c r="L74" i="9"/>
  <c r="L72" i="9"/>
  <c r="L59" i="9"/>
  <c r="L57" i="9"/>
  <c r="L44" i="9"/>
  <c r="L42" i="9"/>
  <c r="L40" i="9"/>
  <c r="L8" i="9"/>
  <c r="L66" i="9"/>
  <c r="L24" i="9"/>
  <c r="L75" i="9"/>
  <c r="L73" i="9"/>
  <c r="L60" i="9"/>
  <c r="L58" i="9"/>
  <c r="L56" i="9"/>
  <c r="L43" i="9"/>
  <c r="L41" i="9"/>
  <c r="L19" i="9"/>
  <c r="L12" i="9"/>
  <c r="L81" i="9"/>
  <c r="L68" i="9"/>
  <c r="L49" i="9"/>
  <c r="L36" i="9"/>
  <c r="L33" i="9"/>
  <c r="L28" i="9"/>
  <c r="L26" i="9"/>
  <c r="L11" i="9"/>
  <c r="L84" i="9"/>
  <c r="L82" i="9"/>
  <c r="L80" i="9"/>
  <c r="L67" i="9"/>
  <c r="L65" i="9"/>
  <c r="L52" i="9"/>
  <c r="L50" i="9"/>
  <c r="L48" i="9"/>
  <c r="L35" i="9"/>
  <c r="L34" i="9"/>
  <c r="L32" i="9"/>
  <c r="L27" i="9"/>
  <c r="L25" i="9"/>
  <c r="L20" i="9"/>
  <c r="L18" i="9"/>
  <c r="L16" i="9"/>
  <c r="L10" i="9"/>
  <c r="L9" i="9"/>
  <c r="L83" i="9"/>
  <c r="L64" i="9"/>
  <c r="L51" i="9"/>
  <c r="L17" i="9"/>
  <c r="P9" i="11"/>
  <c r="P28" i="11"/>
  <c r="P26" i="11"/>
  <c r="P25" i="11"/>
  <c r="P22" i="11"/>
  <c r="P18" i="11"/>
  <c r="P17" i="11"/>
  <c r="P14" i="11"/>
  <c r="P12" i="11"/>
  <c r="P7" i="11"/>
  <c r="P24" i="11"/>
  <c r="P15" i="11"/>
  <c r="P13" i="11"/>
  <c r="P11" i="11"/>
  <c r="P8" i="11"/>
  <c r="P8" i="12"/>
  <c r="P29" i="12"/>
  <c r="P28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P10" i="12"/>
  <c r="P9" i="12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8" i="10"/>
  <c r="P7" i="10"/>
  <c r="P10" i="11"/>
  <c r="P16" i="11"/>
  <c r="P19" i="11"/>
  <c r="P20" i="11"/>
  <c r="P21" i="11"/>
  <c r="P23" i="11"/>
  <c r="P27" i="11"/>
  <c r="P29" i="11"/>
  <c r="P7" i="12"/>
  <c r="P9" i="10"/>
  <c r="D44" i="14"/>
  <c r="N7" i="9"/>
  <c r="N23" i="9"/>
  <c r="N31" i="9" s="1"/>
  <c r="N39" i="9" s="1"/>
  <c r="N47" i="9" s="1"/>
  <c r="N55" i="9" s="1"/>
  <c r="N63" i="9" s="1"/>
  <c r="N71" i="9" s="1"/>
  <c r="N79" i="9" s="1"/>
  <c r="AD8" i="12"/>
  <c r="W15" i="9"/>
  <c r="S15" i="9"/>
  <c r="O15" i="9"/>
  <c r="P23" i="9"/>
  <c r="P31" i="9" s="1"/>
  <c r="P39" i="9" s="1"/>
  <c r="P47" i="9" s="1"/>
  <c r="P55" i="9" s="1"/>
  <c r="P63" i="9" s="1"/>
  <c r="P71" i="9" s="1"/>
  <c r="P79" i="9" s="1"/>
  <c r="T23" i="9"/>
  <c r="T31" i="9" s="1"/>
  <c r="T39" i="9" s="1"/>
  <c r="T47" i="9" s="1"/>
  <c r="T55" i="9" s="1"/>
  <c r="T63" i="9" s="1"/>
  <c r="T71" i="9" s="1"/>
  <c r="T79" i="9" s="1"/>
  <c r="AD7" i="12"/>
  <c r="V15" i="9"/>
  <c r="R15" i="9"/>
  <c r="U102" i="14"/>
  <c r="U94" i="14"/>
  <c r="U110" i="14" s="1"/>
  <c r="U118" i="14" s="1"/>
  <c r="M102" i="14"/>
  <c r="M94" i="14"/>
  <c r="M110" i="14" s="1"/>
  <c r="M118" i="14" s="1"/>
  <c r="I104" i="14"/>
  <c r="I96" i="14"/>
  <c r="S94" i="14"/>
  <c r="S110" i="14" s="1"/>
  <c r="S118" i="14" s="1"/>
  <c r="S102" i="14"/>
  <c r="L94" i="14"/>
  <c r="L110" i="14" s="1"/>
  <c r="L118" i="14" s="1"/>
  <c r="L102" i="14"/>
  <c r="O94" i="14"/>
  <c r="O110" i="14" s="1"/>
  <c r="O118" i="14" s="1"/>
  <c r="O102" i="14"/>
  <c r="I106" i="14"/>
  <c r="I98" i="14"/>
  <c r="I103" i="14"/>
  <c r="I95" i="14"/>
  <c r="Q102" i="14"/>
  <c r="Q94" i="14"/>
  <c r="Q110" i="14" s="1"/>
  <c r="Q118" i="14" s="1"/>
  <c r="I105" i="14"/>
  <c r="I97" i="14"/>
  <c r="V43" i="14"/>
  <c r="V51" i="14" s="1"/>
  <c r="V59" i="14" s="1"/>
  <c r="V70" i="14" s="1"/>
  <c r="V78" i="14" s="1"/>
  <c r="V86" i="14" s="1"/>
  <c r="R43" i="14"/>
  <c r="R51" i="14" s="1"/>
  <c r="R59" i="14" s="1"/>
  <c r="R70" i="14" s="1"/>
  <c r="R78" i="14" s="1"/>
  <c r="R86" i="14" s="1"/>
  <c r="N43" i="14"/>
  <c r="N51" i="14" s="1"/>
  <c r="N59" i="14" s="1"/>
  <c r="N70" i="14" s="1"/>
  <c r="N78" i="14" s="1"/>
  <c r="N86" i="14" s="1"/>
  <c r="T43" i="14"/>
  <c r="T51" i="14" s="1"/>
  <c r="T59" i="14" s="1"/>
  <c r="T70" i="14" s="1"/>
  <c r="T78" i="14" s="1"/>
  <c r="T86" i="14" s="1"/>
  <c r="P43" i="14"/>
  <c r="P51" i="14" s="1"/>
  <c r="P59" i="14" s="1"/>
  <c r="P70" i="14" s="1"/>
  <c r="P78" i="14" s="1"/>
  <c r="P86" i="14" s="1"/>
  <c r="I107" i="14"/>
  <c r="I99" i="14"/>
  <c r="X94" i="14"/>
  <c r="Y94" i="14" s="1"/>
  <c r="J96" i="14"/>
  <c r="J98" i="14"/>
  <c r="J107" i="14"/>
  <c r="J103" i="14"/>
  <c r="J105" i="14"/>
  <c r="J99" i="14"/>
  <c r="J104" i="14"/>
  <c r="J106" i="14"/>
  <c r="J95" i="14"/>
  <c r="J97" i="14"/>
  <c r="K97" i="14" l="1"/>
  <c r="K95" i="14"/>
  <c r="K106" i="14"/>
  <c r="K104" i="14"/>
  <c r="K99" i="14"/>
  <c r="K105" i="14"/>
  <c r="K103" i="14"/>
  <c r="K107" i="14"/>
  <c r="K98" i="14"/>
  <c r="K96" i="14"/>
  <c r="T94" i="14"/>
  <c r="T110" i="14" s="1"/>
  <c r="T118" i="14" s="1"/>
  <c r="T102" i="14"/>
  <c r="R7" i="9"/>
  <c r="R23" i="9"/>
  <c r="R31" i="9" s="1"/>
  <c r="R39" i="9" s="1"/>
  <c r="R47" i="9" s="1"/>
  <c r="R55" i="9" s="1"/>
  <c r="R63" i="9" s="1"/>
  <c r="R71" i="9" s="1"/>
  <c r="R79" i="9" s="1"/>
  <c r="S23" i="9"/>
  <c r="S31" i="9" s="1"/>
  <c r="S39" i="9" s="1"/>
  <c r="S47" i="9" s="1"/>
  <c r="S55" i="9" s="1"/>
  <c r="S63" i="9" s="1"/>
  <c r="S71" i="9" s="1"/>
  <c r="S79" i="9" s="1"/>
  <c r="S7" i="9"/>
  <c r="P94" i="14"/>
  <c r="P110" i="14" s="1"/>
  <c r="P118" i="14" s="1"/>
  <c r="P102" i="14"/>
  <c r="V102" i="14"/>
  <c r="V94" i="14"/>
  <c r="V110" i="14" s="1"/>
  <c r="V118" i="14" s="1"/>
  <c r="O23" i="9"/>
  <c r="O31" i="9" s="1"/>
  <c r="O39" i="9" s="1"/>
  <c r="O47" i="9" s="1"/>
  <c r="O55" i="9" s="1"/>
  <c r="O63" i="9" s="1"/>
  <c r="O71" i="9" s="1"/>
  <c r="O79" i="9" s="1"/>
  <c r="O7" i="9"/>
  <c r="N102" i="14"/>
  <c r="N94" i="14"/>
  <c r="N110" i="14" s="1"/>
  <c r="N118" i="14" s="1"/>
  <c r="V7" i="9"/>
  <c r="V23" i="9"/>
  <c r="V31" i="9" s="1"/>
  <c r="V39" i="9" s="1"/>
  <c r="V47" i="9" s="1"/>
  <c r="V55" i="9" s="1"/>
  <c r="V63" i="9" s="1"/>
  <c r="V71" i="9" s="1"/>
  <c r="V79" i="9" s="1"/>
  <c r="W23" i="9"/>
  <c r="W31" i="9" s="1"/>
  <c r="W39" i="9" s="1"/>
  <c r="W47" i="9" s="1"/>
  <c r="W55" i="9" s="1"/>
  <c r="W63" i="9" s="1"/>
  <c r="W71" i="9" s="1"/>
  <c r="W79" i="9" s="1"/>
  <c r="W7" i="9"/>
  <c r="R102" i="14"/>
  <c r="R94" i="14"/>
  <c r="R110" i="14" s="1"/>
  <c r="R118" i="14" s="1"/>
  <c r="Z32" i="12"/>
  <c r="V32" i="12"/>
  <c r="R32" i="12"/>
  <c r="Q32" i="12"/>
  <c r="X32" i="12"/>
  <c r="T32" i="12"/>
  <c r="U32" i="12"/>
  <c r="AA32" i="12"/>
  <c r="W32" i="12"/>
  <c r="S32" i="12"/>
  <c r="Y32" i="12"/>
  <c r="S22" i="11"/>
  <c r="S29" i="11"/>
  <c r="AA29" i="11"/>
  <c r="U29" i="11"/>
  <c r="W20" i="11"/>
  <c r="AA20" i="11"/>
  <c r="V7" i="10"/>
  <c r="X7" i="10"/>
  <c r="S12" i="10"/>
  <c r="X12" i="10"/>
  <c r="S16" i="10"/>
  <c r="Z16" i="10"/>
  <c r="S20" i="10"/>
  <c r="T20" i="10"/>
  <c r="U24" i="10"/>
  <c r="V24" i="10"/>
  <c r="Q28" i="10"/>
  <c r="R8" i="11"/>
  <c r="Y8" i="11"/>
  <c r="S24" i="11"/>
  <c r="AA24" i="11"/>
  <c r="Q24" i="11"/>
  <c r="AA17" i="11"/>
  <c r="U17" i="11"/>
  <c r="S26" i="11"/>
  <c r="Q26" i="11"/>
  <c r="T21" i="11"/>
  <c r="R21" i="11"/>
  <c r="T10" i="11"/>
  <c r="R10" i="11"/>
  <c r="W11" i="10"/>
  <c r="Y11" i="10"/>
  <c r="W15" i="10"/>
  <c r="U15" i="10"/>
  <c r="W19" i="10"/>
  <c r="R19" i="10"/>
  <c r="W23" i="10"/>
  <c r="X23" i="10"/>
  <c r="W27" i="10"/>
  <c r="T27" i="10"/>
  <c r="R15" i="11"/>
  <c r="T14" i="11"/>
  <c r="U14" i="11"/>
  <c r="AA25" i="11"/>
  <c r="U25" i="11"/>
  <c r="T27" i="11"/>
  <c r="Y27" i="11"/>
  <c r="T19" i="11"/>
  <c r="Y19" i="11"/>
  <c r="Y8" i="10"/>
  <c r="W13" i="10"/>
  <c r="T13" i="10"/>
  <c r="X25" i="10"/>
  <c r="V29" i="10"/>
  <c r="Q11" i="11"/>
  <c r="W7" i="11"/>
  <c r="T18" i="11"/>
  <c r="T28" i="11"/>
  <c r="V23" i="11"/>
  <c r="V16" i="11"/>
  <c r="AA10" i="10"/>
  <c r="Z10" i="10"/>
  <c r="Z14" i="10"/>
  <c r="AA18" i="10"/>
  <c r="Q18" i="10"/>
  <c r="X22" i="10"/>
  <c r="AA26" i="10"/>
  <c r="Z26" i="10"/>
  <c r="AA29" i="12"/>
  <c r="X13" i="11"/>
  <c r="U13" i="11"/>
  <c r="R12" i="11"/>
  <c r="R22" i="11"/>
  <c r="U15" i="11"/>
  <c r="R27" i="11"/>
  <c r="V19" i="11"/>
  <c r="S8" i="10"/>
  <c r="Y13" i="10"/>
  <c r="X17" i="10"/>
  <c r="Y21" i="10"/>
  <c r="W25" i="10"/>
  <c r="W29" i="10"/>
  <c r="T11" i="11"/>
  <c r="V7" i="11"/>
  <c r="U18" i="11"/>
  <c r="U28" i="11"/>
  <c r="X9" i="10"/>
  <c r="Y9" i="10"/>
  <c r="AA14" i="10"/>
  <c r="R18" i="10"/>
  <c r="V13" i="11"/>
  <c r="X22" i="11"/>
  <c r="R9" i="11"/>
  <c r="Z29" i="11"/>
  <c r="W29" i="11"/>
  <c r="Q29" i="11"/>
  <c r="Z20" i="11"/>
  <c r="S20" i="11"/>
  <c r="Q20" i="11"/>
  <c r="R7" i="10"/>
  <c r="T7" i="10"/>
  <c r="AA7" i="10"/>
  <c r="Z12" i="10"/>
  <c r="U12" i="10"/>
  <c r="V12" i="10"/>
  <c r="V16" i="10"/>
  <c r="Q16" i="10"/>
  <c r="R16" i="10"/>
  <c r="Z20" i="10"/>
  <c r="U20" i="10"/>
  <c r="R20" i="10"/>
  <c r="Z24" i="10"/>
  <c r="Q24" i="10"/>
  <c r="R24" i="10"/>
  <c r="Z28" i="10"/>
  <c r="T28" i="10"/>
  <c r="U8" i="11"/>
  <c r="AA8" i="11"/>
  <c r="Q8" i="11"/>
  <c r="Z24" i="11"/>
  <c r="W24" i="11"/>
  <c r="Z17" i="11"/>
  <c r="S17" i="11"/>
  <c r="Q17" i="11"/>
  <c r="V26" i="11"/>
  <c r="W26" i="11"/>
  <c r="S21" i="11"/>
  <c r="W21" i="11"/>
  <c r="Q21" i="11"/>
  <c r="W10" i="11"/>
  <c r="AA10" i="11"/>
  <c r="U10" i="11"/>
  <c r="S11" i="10"/>
  <c r="U11" i="10"/>
  <c r="R11" i="10"/>
  <c r="S15" i="10"/>
  <c r="Q15" i="10"/>
  <c r="Z15" i="10"/>
  <c r="S19" i="10"/>
  <c r="U19" i="10"/>
  <c r="X19" i="10"/>
  <c r="S23" i="10"/>
  <c r="Q23" i="10"/>
  <c r="T23" i="10"/>
  <c r="S27" i="10"/>
  <c r="U27" i="10"/>
  <c r="Z27" i="10"/>
  <c r="W15" i="11"/>
  <c r="AA15" i="11"/>
  <c r="Q15" i="11"/>
  <c r="AA14" i="11"/>
  <c r="W14" i="11"/>
  <c r="Q14" i="11"/>
  <c r="Z25" i="11"/>
  <c r="S25" i="11"/>
  <c r="Q25" i="11"/>
  <c r="X29" i="11"/>
  <c r="V29" i="11"/>
  <c r="X20" i="11"/>
  <c r="V20" i="11"/>
  <c r="W7" i="10"/>
  <c r="Y7" i="10"/>
  <c r="S7" i="10"/>
  <c r="AA12" i="10"/>
  <c r="R12" i="10"/>
  <c r="Q12" i="10"/>
  <c r="AA16" i="10"/>
  <c r="X16" i="10"/>
  <c r="AA20" i="10"/>
  <c r="V20" i="10"/>
  <c r="Q20" i="10"/>
  <c r="AA24" i="10"/>
  <c r="X24" i="10"/>
  <c r="AA28" i="10"/>
  <c r="Y28" i="10"/>
  <c r="V28" i="10"/>
  <c r="Z8" i="11"/>
  <c r="X8" i="11"/>
  <c r="W8" i="11"/>
  <c r="X24" i="11"/>
  <c r="V24" i="11"/>
  <c r="Y24" i="11"/>
  <c r="X17" i="11"/>
  <c r="V17" i="11"/>
  <c r="X26" i="11"/>
  <c r="R26" i="11"/>
  <c r="Y26" i="11"/>
  <c r="Z21" i="11"/>
  <c r="AA21" i="11"/>
  <c r="Z10" i="11"/>
  <c r="S10" i="11"/>
  <c r="Q10" i="11"/>
  <c r="V11" i="10"/>
  <c r="Q11" i="10"/>
  <c r="X11" i="10"/>
  <c r="V15" i="10"/>
  <c r="R15" i="10"/>
  <c r="V19" i="10"/>
  <c r="Q19" i="10"/>
  <c r="T19" i="10"/>
  <c r="Z23" i="10"/>
  <c r="V23" i="10"/>
  <c r="R27" i="10"/>
  <c r="Q27" i="10"/>
  <c r="V27" i="10"/>
  <c r="Z15" i="11"/>
  <c r="S15" i="11"/>
  <c r="Z14" i="11"/>
  <c r="S14" i="11"/>
  <c r="V25" i="11"/>
  <c r="W25" i="11"/>
  <c r="Z27" i="11"/>
  <c r="S27" i="11"/>
  <c r="Q27" i="11"/>
  <c r="S19" i="11"/>
  <c r="W19" i="11"/>
  <c r="Q19" i="11"/>
  <c r="AA8" i="10"/>
  <c r="T8" i="10"/>
  <c r="U8" i="10"/>
  <c r="V13" i="10"/>
  <c r="Q13" i="10"/>
  <c r="R13" i="10"/>
  <c r="Z17" i="10"/>
  <c r="U17" i="10"/>
  <c r="V17" i="10"/>
  <c r="V21" i="10"/>
  <c r="Q21" i="10"/>
  <c r="T21" i="10"/>
  <c r="Z25" i="10"/>
  <c r="R25" i="10"/>
  <c r="R29" i="10"/>
  <c r="Q29" i="10"/>
  <c r="T29" i="10"/>
  <c r="V11" i="11"/>
  <c r="Y11" i="11"/>
  <c r="S11" i="11"/>
  <c r="Q7" i="11"/>
  <c r="X7" i="11"/>
  <c r="T7" i="11"/>
  <c r="V18" i="11"/>
  <c r="W18" i="11"/>
  <c r="V28" i="11"/>
  <c r="W28" i="11"/>
  <c r="R9" i="10"/>
  <c r="AA9" i="10"/>
  <c r="S9" i="10"/>
  <c r="S23" i="11"/>
  <c r="AA23" i="11"/>
  <c r="U23" i="11"/>
  <c r="W16" i="11"/>
  <c r="S16" i="11"/>
  <c r="Q16" i="11"/>
  <c r="S10" i="10"/>
  <c r="Q10" i="10"/>
  <c r="R10" i="10"/>
  <c r="S14" i="10"/>
  <c r="U14" i="10"/>
  <c r="X14" i="10"/>
  <c r="S18" i="10"/>
  <c r="Y18" i="10"/>
  <c r="T18" i="10"/>
  <c r="S22" i="10"/>
  <c r="U22" i="10"/>
  <c r="Z22" i="10"/>
  <c r="S26" i="10"/>
  <c r="U26" i="10"/>
  <c r="X26" i="10"/>
  <c r="U29" i="12"/>
  <c r="S29" i="12"/>
  <c r="R29" i="12"/>
  <c r="S13" i="11"/>
  <c r="AA13" i="11"/>
  <c r="Z12" i="11"/>
  <c r="S12" i="11"/>
  <c r="Q12" i="11"/>
  <c r="Z22" i="11"/>
  <c r="W22" i="11"/>
  <c r="U22" i="11"/>
  <c r="S9" i="11"/>
  <c r="Y9" i="11"/>
  <c r="T9" i="11"/>
  <c r="T29" i="11"/>
  <c r="R29" i="11"/>
  <c r="Y29" i="11"/>
  <c r="AO29" i="11" s="1" a="1"/>
  <c r="T20" i="11"/>
  <c r="R20" i="11"/>
  <c r="Y20" i="11"/>
  <c r="Z7" i="10"/>
  <c r="U7" i="10"/>
  <c r="W12" i="10"/>
  <c r="T12" i="10"/>
  <c r="W16" i="10"/>
  <c r="Y16" i="10"/>
  <c r="T16" i="10"/>
  <c r="W20" i="10"/>
  <c r="X20" i="10"/>
  <c r="W24" i="10"/>
  <c r="Y24" i="10"/>
  <c r="T24" i="10"/>
  <c r="W28" i="10"/>
  <c r="U28" i="10"/>
  <c r="R28" i="10"/>
  <c r="V8" i="11"/>
  <c r="T8" i="11"/>
  <c r="S8" i="11"/>
  <c r="T24" i="11"/>
  <c r="R24" i="11"/>
  <c r="U24" i="11"/>
  <c r="AO24" i="11" s="1" a="1"/>
  <c r="T17" i="11"/>
  <c r="R17" i="11"/>
  <c r="Y17" i="11"/>
  <c r="T26" i="11"/>
  <c r="AA26" i="11"/>
  <c r="U26" i="11"/>
  <c r="X21" i="11"/>
  <c r="V21" i="11"/>
  <c r="Y21" i="11"/>
  <c r="X10" i="11"/>
  <c r="V10" i="11"/>
  <c r="AA11" i="10"/>
  <c r="T11" i="10"/>
  <c r="AA15" i="10"/>
  <c r="Y15" i="10"/>
  <c r="X15" i="10"/>
  <c r="AA19" i="10"/>
  <c r="Z19" i="10"/>
  <c r="AA23" i="10"/>
  <c r="Y23" i="10"/>
  <c r="R23" i="10"/>
  <c r="AA27" i="10"/>
  <c r="X27" i="10"/>
  <c r="X15" i="11"/>
  <c r="V15" i="11"/>
  <c r="Y15" i="11"/>
  <c r="X14" i="11"/>
  <c r="V14" i="11"/>
  <c r="Y14" i="11"/>
  <c r="X25" i="11"/>
  <c r="R25" i="11"/>
  <c r="Y25" i="11"/>
  <c r="X27" i="11"/>
  <c r="V27" i="11"/>
  <c r="X19" i="11"/>
  <c r="Z19" i="11"/>
  <c r="W8" i="10"/>
  <c r="Z8" i="10"/>
  <c r="AA13" i="10"/>
  <c r="X13" i="10"/>
  <c r="AA17" i="10"/>
  <c r="R17" i="10"/>
  <c r="Q17" i="10"/>
  <c r="AA21" i="10"/>
  <c r="Z21" i="10"/>
  <c r="AA25" i="10"/>
  <c r="Y25" i="10"/>
  <c r="V25" i="10"/>
  <c r="AA29" i="10"/>
  <c r="Z29" i="10"/>
  <c r="X11" i="11"/>
  <c r="R11" i="11"/>
  <c r="U11" i="11"/>
  <c r="AA7" i="11"/>
  <c r="Z7" i="11"/>
  <c r="X18" i="11"/>
  <c r="R18" i="11"/>
  <c r="Y18" i="11"/>
  <c r="X28" i="11"/>
  <c r="R28" i="11"/>
  <c r="Y28" i="11"/>
  <c r="Q9" i="10"/>
  <c r="W9" i="10"/>
  <c r="Z23" i="11"/>
  <c r="W23" i="11"/>
  <c r="Q23" i="11"/>
  <c r="Z16" i="11"/>
  <c r="AA16" i="11"/>
  <c r="X10" i="10"/>
  <c r="T10" i="10"/>
  <c r="V14" i="10"/>
  <c r="Q14" i="10"/>
  <c r="T14" i="10"/>
  <c r="Z18" i="10"/>
  <c r="U18" i="10"/>
  <c r="V18" i="10"/>
  <c r="V22" i="10"/>
  <c r="Q22" i="10"/>
  <c r="R22" i="10"/>
  <c r="V26" i="10"/>
  <c r="Q26" i="10"/>
  <c r="T26" i="10"/>
  <c r="Q29" i="12"/>
  <c r="T29" i="12"/>
  <c r="X29" i="12"/>
  <c r="Z13" i="11"/>
  <c r="Y13" i="11"/>
  <c r="W13" i="11"/>
  <c r="V12" i="11"/>
  <c r="W12" i="11"/>
  <c r="V22" i="11"/>
  <c r="Q22" i="11"/>
  <c r="Z9" i="11"/>
  <c r="U9" i="11"/>
  <c r="V9" i="11"/>
  <c r="U20" i="11"/>
  <c r="AO20" i="11" s="1" a="1"/>
  <c r="Q7" i="10"/>
  <c r="AO7" i="10" s="1" a="1"/>
  <c r="Y12" i="10"/>
  <c r="AO12" i="10" s="1" a="1"/>
  <c r="U16" i="10"/>
  <c r="AO16" i="10" s="1" a="1"/>
  <c r="Y20" i="10"/>
  <c r="AO20" i="10" s="1" a="1"/>
  <c r="S24" i="10"/>
  <c r="AO24" i="10" s="1" a="1"/>
  <c r="S28" i="10"/>
  <c r="X28" i="10"/>
  <c r="AO28" i="10" s="1" a="1"/>
  <c r="AO8" i="11" a="1"/>
  <c r="W17" i="11"/>
  <c r="AO17" i="11" s="1" a="1"/>
  <c r="Z26" i="11"/>
  <c r="AO26" i="11" s="1" a="1"/>
  <c r="U21" i="11"/>
  <c r="AO21" i="11" s="1" a="1"/>
  <c r="Y10" i="11"/>
  <c r="AO10" i="11" s="1" a="1"/>
  <c r="Z11" i="10"/>
  <c r="AO11" i="10" s="1" a="1"/>
  <c r="T15" i="10"/>
  <c r="AO15" i="10" s="1" a="1"/>
  <c r="Y19" i="10"/>
  <c r="AO19" i="10" s="1" a="1"/>
  <c r="U23" i="10"/>
  <c r="AO23" i="10" s="1" a="1"/>
  <c r="Y27" i="10"/>
  <c r="AO27" i="10" s="1" a="1"/>
  <c r="T15" i="11"/>
  <c r="AO15" i="11" s="1" a="1"/>
  <c r="R14" i="11"/>
  <c r="AO14" i="11" s="1" a="1"/>
  <c r="T25" i="11"/>
  <c r="AO25" i="11" s="1" a="1"/>
  <c r="V8" i="10"/>
  <c r="W17" i="10"/>
  <c r="W21" i="10"/>
  <c r="R21" i="10"/>
  <c r="U25" i="10"/>
  <c r="Y29" i="10"/>
  <c r="W11" i="11"/>
  <c r="Y7" i="11"/>
  <c r="AA18" i="11"/>
  <c r="AA28" i="11"/>
  <c r="Z9" i="10"/>
  <c r="X23" i="11"/>
  <c r="X16" i="11"/>
  <c r="Y16" i="11"/>
  <c r="Y10" i="10"/>
  <c r="AA22" i="10"/>
  <c r="Z29" i="12"/>
  <c r="X12" i="11"/>
  <c r="Y12" i="11"/>
  <c r="AA9" i="11"/>
  <c r="Q9" i="11"/>
  <c r="AA27" i="11"/>
  <c r="U19" i="11"/>
  <c r="S13" i="10"/>
  <c r="Y17" i="10"/>
  <c r="X21" i="10"/>
  <c r="S29" i="10"/>
  <c r="R7" i="11"/>
  <c r="Z28" i="11"/>
  <c r="V9" i="10"/>
  <c r="R23" i="11"/>
  <c r="U16" i="11"/>
  <c r="W14" i="10"/>
  <c r="T22" i="10"/>
  <c r="Y29" i="12"/>
  <c r="R13" i="11"/>
  <c r="U12" i="11"/>
  <c r="W9" i="11"/>
  <c r="AA12" i="11"/>
  <c r="U27" i="11"/>
  <c r="X8" i="10"/>
  <c r="U13" i="10"/>
  <c r="T17" i="10"/>
  <c r="S25" i="10"/>
  <c r="U29" i="10"/>
  <c r="AA11" i="11"/>
  <c r="Z18" i="11"/>
  <c r="S28" i="11"/>
  <c r="T9" i="10"/>
  <c r="Y23" i="11"/>
  <c r="W10" i="10"/>
  <c r="Y14" i="10"/>
  <c r="X18" i="10"/>
  <c r="W26" i="10"/>
  <c r="W29" i="12"/>
  <c r="Q13" i="11"/>
  <c r="T22" i="11"/>
  <c r="T13" i="11"/>
  <c r="AO13" i="11" s="1" a="1"/>
  <c r="AA19" i="11"/>
  <c r="Q8" i="10"/>
  <c r="Z13" i="10"/>
  <c r="AO13" i="10" s="1" a="1"/>
  <c r="S21" i="10"/>
  <c r="Q25" i="10"/>
  <c r="X29" i="10"/>
  <c r="AO29" i="10" s="1" a="1"/>
  <c r="U7" i="11"/>
  <c r="S18" i="11"/>
  <c r="Q28" i="11"/>
  <c r="AO28" i="11" s="1" a="1"/>
  <c r="U9" i="10"/>
  <c r="AO9" i="10" s="1" a="1"/>
  <c r="T16" i="11"/>
  <c r="U10" i="10"/>
  <c r="R14" i="10"/>
  <c r="AO14" i="10" s="1" a="1"/>
  <c r="W22" i="10"/>
  <c r="Y26" i="10"/>
  <c r="V29" i="12"/>
  <c r="AP29" i="12" s="1" a="1"/>
  <c r="T12" i="11"/>
  <c r="AO12" i="11" s="1" a="1"/>
  <c r="AA22" i="11"/>
  <c r="X9" i="11"/>
  <c r="AO9" i="11" s="1" a="1"/>
  <c r="W27" i="11"/>
  <c r="AO27" i="11" s="1" a="1"/>
  <c r="R19" i="11"/>
  <c r="AO19" i="11" s="1" a="1"/>
  <c r="R8" i="10"/>
  <c r="AO8" i="10" s="1" a="1"/>
  <c r="S17" i="10"/>
  <c r="U21" i="10"/>
  <c r="AO21" i="10" s="1" a="1"/>
  <c r="T25" i="10"/>
  <c r="AO25" i="10" s="1" a="1"/>
  <c r="Z11" i="11"/>
  <c r="AO11" i="11" s="1" a="1"/>
  <c r="S7" i="11"/>
  <c r="AO7" i="11" s="1" a="1"/>
  <c r="Q18" i="11"/>
  <c r="T23" i="11"/>
  <c r="AO23" i="11" s="1" a="1"/>
  <c r="R16" i="11"/>
  <c r="AO16" i="11" s="1" a="1"/>
  <c r="V10" i="10"/>
  <c r="AO10" i="10" s="1" a="1"/>
  <c r="W18" i="10"/>
  <c r="AO18" i="10" s="1" a="1"/>
  <c r="Y22" i="10"/>
  <c r="AO22" i="10" s="1" a="1"/>
  <c r="R26" i="10"/>
  <c r="AO26" i="10" s="1" a="1"/>
  <c r="Y22" i="11"/>
  <c r="AO22" i="11" s="1" a="1"/>
  <c r="AO18" i="11" a="1"/>
  <c r="AO18" i="11" l="1"/>
  <c r="AR18" i="11" s="1"/>
  <c r="AO22" i="11"/>
  <c r="AR22" i="11" s="1"/>
  <c r="AO26" i="10"/>
  <c r="AR26" i="10" s="1"/>
  <c r="AO22" i="10"/>
  <c r="AR22" i="10" s="1"/>
  <c r="AO18" i="10"/>
  <c r="AR18" i="10" s="1"/>
  <c r="AO10" i="10"/>
  <c r="AO16" i="11"/>
  <c r="AR16" i="11" s="1"/>
  <c r="AO23" i="11"/>
  <c r="AR23" i="11" s="1"/>
  <c r="E1" i="16" a="1"/>
  <c r="AO7" i="11"/>
  <c r="AR10" i="11" s="1"/>
  <c r="AO11" i="11"/>
  <c r="AR11" i="11" s="1"/>
  <c r="AO25" i="10"/>
  <c r="AR25" i="10" s="1"/>
  <c r="AO21" i="10"/>
  <c r="AR21" i="10" s="1"/>
  <c r="AO8" i="10"/>
  <c r="AO19" i="11"/>
  <c r="AR19" i="11" s="1"/>
  <c r="AO27" i="11"/>
  <c r="AR27" i="11" s="1"/>
  <c r="AO9" i="11"/>
  <c r="AO12" i="11"/>
  <c r="AR12" i="11" s="1"/>
  <c r="AP29" i="12"/>
  <c r="AO14" i="10"/>
  <c r="AR14" i="10" s="1"/>
  <c r="AO9" i="10"/>
  <c r="AO28" i="11"/>
  <c r="AR28" i="11" s="1"/>
  <c r="AO29" i="10"/>
  <c r="AR29" i="10" s="1"/>
  <c r="AO13" i="10"/>
  <c r="AR13" i="10" s="1"/>
  <c r="AO13" i="11"/>
  <c r="AR13" i="11" s="1"/>
  <c r="AO25" i="11"/>
  <c r="AR25" i="11" s="1"/>
  <c r="AO14" i="11"/>
  <c r="AR14" i="11" s="1"/>
  <c r="AO15" i="11"/>
  <c r="AR15" i="11" s="1"/>
  <c r="AO27" i="10"/>
  <c r="AR27" i="10" s="1"/>
  <c r="AO23" i="10"/>
  <c r="AR23" i="10" s="1"/>
  <c r="AO19" i="10"/>
  <c r="AR19" i="10" s="1"/>
  <c r="AO15" i="10"/>
  <c r="AR15" i="10" s="1"/>
  <c r="AO11" i="10"/>
  <c r="AR11" i="10" s="1"/>
  <c r="AO10" i="11"/>
  <c r="AO21" i="11"/>
  <c r="AR21" i="11" s="1"/>
  <c r="AO26" i="11"/>
  <c r="AR26" i="11" s="1"/>
  <c r="AO17" i="11"/>
  <c r="AR17" i="11" s="1"/>
  <c r="AO8" i="11"/>
  <c r="AO28" i="10"/>
  <c r="AR28" i="10" s="1"/>
  <c r="AO24" i="10"/>
  <c r="AR24" i="10" s="1"/>
  <c r="AO20" i="10"/>
  <c r="AR20" i="10" s="1"/>
  <c r="AO16" i="10"/>
  <c r="AR16" i="10" s="1"/>
  <c r="AO12" i="10"/>
  <c r="AR12" i="10" s="1"/>
  <c r="AO7" i="10"/>
  <c r="AR10" i="10" s="1"/>
  <c r="AO20" i="11"/>
  <c r="AR20" i="11" s="1"/>
  <c r="AO24" i="11"/>
  <c r="AR24" i="11" s="1"/>
  <c r="AO29" i="11"/>
  <c r="AR29" i="11" s="1"/>
  <c r="D2" i="16" a="1"/>
  <c r="W33" i="12"/>
  <c r="W8" i="12"/>
  <c r="W28" i="12"/>
  <c r="W27" i="12"/>
  <c r="W26" i="12"/>
  <c r="W25" i="12"/>
  <c r="W24" i="12"/>
  <c r="W23" i="12"/>
  <c r="W22" i="12"/>
  <c r="W21" i="12"/>
  <c r="W20" i="12"/>
  <c r="W19" i="12"/>
  <c r="W18" i="12"/>
  <c r="R40" i="14" s="1"/>
  <c r="R48" i="14" s="1"/>
  <c r="W17" i="12"/>
  <c r="R39" i="14" s="1"/>
  <c r="R47" i="14" s="1"/>
  <c r="W16" i="12"/>
  <c r="R38" i="14" s="1"/>
  <c r="R46" i="14" s="1"/>
  <c r="W15" i="12"/>
  <c r="W14" i="12"/>
  <c r="W13" i="12"/>
  <c r="R37" i="14" s="1"/>
  <c r="R45" i="14" s="1"/>
  <c r="W12" i="12"/>
  <c r="W11" i="12"/>
  <c r="R36" i="14" s="1"/>
  <c r="R44" i="14" s="1"/>
  <c r="W10" i="12"/>
  <c r="W9" i="12"/>
  <c r="W7" i="12"/>
  <c r="X9" i="12"/>
  <c r="X28" i="12"/>
  <c r="X19" i="12"/>
  <c r="X18" i="12"/>
  <c r="S40" i="14" s="1"/>
  <c r="S48" i="14" s="1"/>
  <c r="X16" i="12"/>
  <c r="S38" i="14" s="1"/>
  <c r="S46" i="14" s="1"/>
  <c r="X15" i="12"/>
  <c r="X11" i="12"/>
  <c r="S36" i="14" s="1"/>
  <c r="S44" i="14" s="1"/>
  <c r="X10" i="12"/>
  <c r="X7" i="12"/>
  <c r="X25" i="12"/>
  <c r="X24" i="12"/>
  <c r="X23" i="12"/>
  <c r="X12" i="12"/>
  <c r="X33" i="12"/>
  <c r="X8" i="12"/>
  <c r="X27" i="12"/>
  <c r="X26" i="12"/>
  <c r="X22" i="12"/>
  <c r="X21" i="12"/>
  <c r="X20" i="12"/>
  <c r="X17" i="12"/>
  <c r="S39" i="14" s="1"/>
  <c r="S47" i="14" s="1"/>
  <c r="X14" i="12"/>
  <c r="X13" i="12"/>
  <c r="S37" i="14" s="1"/>
  <c r="S45" i="14" s="1"/>
  <c r="Z7" i="12"/>
  <c r="Z9" i="12"/>
  <c r="Z8" i="12"/>
  <c r="Z28" i="12"/>
  <c r="Z27" i="12"/>
  <c r="Z26" i="12"/>
  <c r="Z25" i="12"/>
  <c r="Z24" i="12"/>
  <c r="Z23" i="12"/>
  <c r="Z22" i="12"/>
  <c r="Z21" i="12"/>
  <c r="Z20" i="12"/>
  <c r="Z19" i="12"/>
  <c r="Z18" i="12"/>
  <c r="U40" i="14" s="1"/>
  <c r="U48" i="14" s="1"/>
  <c r="Z17" i="12"/>
  <c r="U39" i="14" s="1"/>
  <c r="U47" i="14" s="1"/>
  <c r="Z16" i="12"/>
  <c r="U38" i="14" s="1"/>
  <c r="U46" i="14" s="1"/>
  <c r="Z15" i="12"/>
  <c r="Z14" i="12"/>
  <c r="Z13" i="12"/>
  <c r="U37" i="14" s="1"/>
  <c r="U45" i="14" s="1"/>
  <c r="Z12" i="12"/>
  <c r="Z11" i="12"/>
  <c r="U36" i="14" s="1"/>
  <c r="U44" i="14" s="1"/>
  <c r="Z10" i="12"/>
  <c r="Z33" i="12"/>
  <c r="Q28" i="12"/>
  <c r="Q27" i="12"/>
  <c r="Q26" i="12"/>
  <c r="Q25" i="12"/>
  <c r="Q24" i="12"/>
  <c r="Q23" i="12"/>
  <c r="Q22" i="12"/>
  <c r="Q21" i="12"/>
  <c r="Q20" i="12"/>
  <c r="Q19" i="12"/>
  <c r="Q18" i="12"/>
  <c r="L40" i="14" s="1"/>
  <c r="L48" i="14" s="1"/>
  <c r="Q17" i="12"/>
  <c r="L39" i="14" s="1"/>
  <c r="L47" i="14" s="1"/>
  <c r="Q16" i="12"/>
  <c r="L38" i="14" s="1"/>
  <c r="L46" i="14" s="1"/>
  <c r="Q15" i="12"/>
  <c r="Q14" i="12"/>
  <c r="Q13" i="12"/>
  <c r="L37" i="14" s="1"/>
  <c r="L45" i="14" s="1"/>
  <c r="Q12" i="12"/>
  <c r="Q11" i="12"/>
  <c r="L36" i="14" s="1"/>
  <c r="L44" i="14" s="1"/>
  <c r="Q10" i="12"/>
  <c r="Q33" i="12"/>
  <c r="Q8" i="12"/>
  <c r="Q7" i="12"/>
  <c r="Q9" i="12"/>
  <c r="Y28" i="12"/>
  <c r="Y27" i="12"/>
  <c r="Y26" i="12"/>
  <c r="Y25" i="12"/>
  <c r="Y24" i="12"/>
  <c r="Y23" i="12"/>
  <c r="Y22" i="12"/>
  <c r="Y21" i="12"/>
  <c r="Y20" i="12"/>
  <c r="Y19" i="12"/>
  <c r="Y18" i="12"/>
  <c r="T40" i="14" s="1"/>
  <c r="T48" i="14" s="1"/>
  <c r="Y17" i="12"/>
  <c r="T39" i="14" s="1"/>
  <c r="T47" i="14" s="1"/>
  <c r="Y16" i="12"/>
  <c r="T38" i="14" s="1"/>
  <c r="T46" i="14" s="1"/>
  <c r="Y15" i="12"/>
  <c r="Y14" i="12"/>
  <c r="Y13" i="12"/>
  <c r="T37" i="14" s="1"/>
  <c r="T45" i="14" s="1"/>
  <c r="Y12" i="12"/>
  <c r="Y11" i="12"/>
  <c r="T36" i="14" s="1"/>
  <c r="T44" i="14" s="1"/>
  <c r="Y10" i="12"/>
  <c r="Y33" i="12"/>
  <c r="Y8" i="12"/>
  <c r="Y7" i="12"/>
  <c r="Y9" i="12"/>
  <c r="U28" i="12"/>
  <c r="U27" i="12"/>
  <c r="U26" i="12"/>
  <c r="U25" i="12"/>
  <c r="U24" i="12"/>
  <c r="U23" i="12"/>
  <c r="U22" i="12"/>
  <c r="U21" i="12"/>
  <c r="U20" i="12"/>
  <c r="U19" i="12"/>
  <c r="U18" i="12"/>
  <c r="P40" i="14" s="1"/>
  <c r="P48" i="14" s="1"/>
  <c r="U17" i="12"/>
  <c r="P39" i="14" s="1"/>
  <c r="P47" i="14" s="1"/>
  <c r="U16" i="12"/>
  <c r="P38" i="14" s="1"/>
  <c r="P46" i="14" s="1"/>
  <c r="U15" i="12"/>
  <c r="U14" i="12"/>
  <c r="U13" i="12"/>
  <c r="P37" i="14" s="1"/>
  <c r="P45" i="14" s="1"/>
  <c r="U12" i="12"/>
  <c r="U11" i="12"/>
  <c r="P36" i="14" s="1"/>
  <c r="P44" i="14" s="1"/>
  <c r="U10" i="12"/>
  <c r="U33" i="12"/>
  <c r="U8" i="12"/>
  <c r="U7" i="12"/>
  <c r="U9" i="12"/>
  <c r="R7" i="12"/>
  <c r="R33" i="12"/>
  <c r="R9" i="12"/>
  <c r="R8" i="12"/>
  <c r="R28" i="12"/>
  <c r="R27" i="12"/>
  <c r="R26" i="12"/>
  <c r="R25" i="12"/>
  <c r="R24" i="12"/>
  <c r="R23" i="12"/>
  <c r="R22" i="12"/>
  <c r="R21" i="12"/>
  <c r="R20" i="12"/>
  <c r="R19" i="12"/>
  <c r="R18" i="12"/>
  <c r="M40" i="14" s="1"/>
  <c r="M48" i="14" s="1"/>
  <c r="R17" i="12"/>
  <c r="M39" i="14" s="1"/>
  <c r="M47" i="14" s="1"/>
  <c r="R16" i="12"/>
  <c r="M38" i="14" s="1"/>
  <c r="M46" i="14" s="1"/>
  <c r="R15" i="12"/>
  <c r="R14" i="12"/>
  <c r="R13" i="12"/>
  <c r="M37" i="14" s="1"/>
  <c r="M45" i="14" s="1"/>
  <c r="R12" i="12"/>
  <c r="R11" i="12"/>
  <c r="M36" i="14" s="1"/>
  <c r="M44" i="14" s="1"/>
  <c r="R10" i="12"/>
  <c r="S33" i="12"/>
  <c r="S8" i="12"/>
  <c r="S9" i="12"/>
  <c r="S28" i="12"/>
  <c r="S27" i="12"/>
  <c r="S26" i="12"/>
  <c r="S25" i="12"/>
  <c r="S24" i="12"/>
  <c r="S23" i="12"/>
  <c r="S22" i="12"/>
  <c r="S21" i="12"/>
  <c r="S20" i="12"/>
  <c r="S19" i="12"/>
  <c r="S18" i="12"/>
  <c r="N40" i="14" s="1"/>
  <c r="N48" i="14" s="1"/>
  <c r="S17" i="12"/>
  <c r="N39" i="14" s="1"/>
  <c r="N47" i="14" s="1"/>
  <c r="S16" i="12"/>
  <c r="N38" i="14" s="1"/>
  <c r="N46" i="14" s="1"/>
  <c r="S15" i="12"/>
  <c r="S14" i="12"/>
  <c r="S13" i="12"/>
  <c r="N37" i="14" s="1"/>
  <c r="N45" i="14" s="1"/>
  <c r="S12" i="12"/>
  <c r="S11" i="12"/>
  <c r="N36" i="14" s="1"/>
  <c r="N44" i="14" s="1"/>
  <c r="S10" i="12"/>
  <c r="S7" i="12"/>
  <c r="T9" i="12"/>
  <c r="T24" i="12"/>
  <c r="T21" i="12"/>
  <c r="T7" i="12"/>
  <c r="T28" i="12"/>
  <c r="T27" i="12"/>
  <c r="T23" i="12"/>
  <c r="T22" i="12"/>
  <c r="T20" i="12"/>
  <c r="T19" i="12"/>
  <c r="T18" i="12"/>
  <c r="O40" i="14" s="1"/>
  <c r="O48" i="14" s="1"/>
  <c r="T16" i="12"/>
  <c r="O38" i="14" s="1"/>
  <c r="O46" i="14" s="1"/>
  <c r="T15" i="12"/>
  <c r="T14" i="12"/>
  <c r="T12" i="12"/>
  <c r="T11" i="12"/>
  <c r="O36" i="14" s="1"/>
  <c r="O44" i="14" s="1"/>
  <c r="T10" i="12"/>
  <c r="T33" i="12"/>
  <c r="T8" i="12"/>
  <c r="T26" i="12"/>
  <c r="T25" i="12"/>
  <c r="T17" i="12"/>
  <c r="O39" i="14" s="1"/>
  <c r="O47" i="14" s="1"/>
  <c r="T13" i="12"/>
  <c r="O37" i="14" s="1"/>
  <c r="O45" i="14" s="1"/>
  <c r="V7" i="12"/>
  <c r="V9" i="12"/>
  <c r="V33" i="12"/>
  <c r="V28" i="12"/>
  <c r="V27" i="12"/>
  <c r="V26" i="12"/>
  <c r="V25" i="12"/>
  <c r="V24" i="12"/>
  <c r="V23" i="12"/>
  <c r="V22" i="12"/>
  <c r="V21" i="12"/>
  <c r="V20" i="12"/>
  <c r="V19" i="12"/>
  <c r="V18" i="12"/>
  <c r="Q40" i="14" s="1"/>
  <c r="Q48" i="14" s="1"/>
  <c r="V17" i="12"/>
  <c r="Q39" i="14" s="1"/>
  <c r="Q47" i="14" s="1"/>
  <c r="V16" i="12"/>
  <c r="Q38" i="14" s="1"/>
  <c r="Q46" i="14" s="1"/>
  <c r="V15" i="12"/>
  <c r="V14" i="12"/>
  <c r="V13" i="12"/>
  <c r="Q37" i="14" s="1"/>
  <c r="Q45" i="14" s="1"/>
  <c r="V12" i="12"/>
  <c r="V11" i="12"/>
  <c r="Q36" i="14" s="1"/>
  <c r="Q44" i="14" s="1"/>
  <c r="V10" i="12"/>
  <c r="V8" i="12"/>
  <c r="AA33" i="12"/>
  <c r="AA8" i="12"/>
  <c r="AA9" i="12"/>
  <c r="AA28" i="12"/>
  <c r="AA27" i="12"/>
  <c r="AA26" i="12"/>
  <c r="AA25" i="12"/>
  <c r="AA24" i="12"/>
  <c r="AA23" i="12"/>
  <c r="AA22" i="12"/>
  <c r="AA21" i="12"/>
  <c r="AA20" i="12"/>
  <c r="AA19" i="12"/>
  <c r="AA18" i="12"/>
  <c r="V40" i="14" s="1"/>
  <c r="V48" i="14" s="1"/>
  <c r="AA17" i="12"/>
  <c r="V39" i="14" s="1"/>
  <c r="V47" i="14" s="1"/>
  <c r="AA16" i="12"/>
  <c r="V38" i="14" s="1"/>
  <c r="V46" i="14" s="1"/>
  <c r="AA15" i="12"/>
  <c r="AA14" i="12"/>
  <c r="AA13" i="12"/>
  <c r="V37" i="14" s="1"/>
  <c r="V45" i="14" s="1"/>
  <c r="AA12" i="12"/>
  <c r="AA11" i="12"/>
  <c r="V36" i="14" s="1"/>
  <c r="V44" i="14" s="1"/>
  <c r="AA10" i="12"/>
  <c r="AA7" i="12"/>
  <c r="V64" i="14" l="1"/>
  <c r="V56" i="14"/>
  <c r="O52" i="14"/>
  <c r="O60" i="14"/>
  <c r="N61" i="14"/>
  <c r="N53" i="14"/>
  <c r="M60" i="14"/>
  <c r="M52" i="14"/>
  <c r="P62" i="14"/>
  <c r="P54" i="14"/>
  <c r="T61" i="14"/>
  <c r="T53" i="14"/>
  <c r="T63" i="14"/>
  <c r="T55" i="14"/>
  <c r="L64" i="14"/>
  <c r="L56" i="14"/>
  <c r="U64" i="14"/>
  <c r="U56" i="14"/>
  <c r="S63" i="14"/>
  <c r="S55" i="14"/>
  <c r="S54" i="14"/>
  <c r="S62" i="14"/>
  <c r="R60" i="14"/>
  <c r="R52" i="14"/>
  <c r="D2" i="16"/>
  <c r="D6" i="16"/>
  <c r="D10" i="16"/>
  <c r="D14" i="16"/>
  <c r="D18" i="16"/>
  <c r="D22" i="16"/>
  <c r="D5" i="16"/>
  <c r="D11" i="16"/>
  <c r="D16" i="16"/>
  <c r="D21" i="16"/>
  <c r="D3" i="16"/>
  <c r="D8" i="16"/>
  <c r="D13" i="16"/>
  <c r="D19" i="16"/>
  <c r="D7" i="16"/>
  <c r="D12" i="16"/>
  <c r="D17" i="16"/>
  <c r="D4" i="16"/>
  <c r="D9" i="16"/>
  <c r="D15" i="16"/>
  <c r="D20" i="16"/>
  <c r="V60" i="14"/>
  <c r="V52" i="14"/>
  <c r="Q62" i="14"/>
  <c r="Q54" i="14"/>
  <c r="O61" i="14"/>
  <c r="O53" i="14"/>
  <c r="O56" i="14"/>
  <c r="O64" i="14"/>
  <c r="N64" i="14"/>
  <c r="N56" i="14"/>
  <c r="M62" i="14"/>
  <c r="M54" i="14"/>
  <c r="P61" i="14"/>
  <c r="P53" i="14"/>
  <c r="P63" i="14"/>
  <c r="P55" i="14"/>
  <c r="T64" i="14"/>
  <c r="T56" i="14"/>
  <c r="L60" i="14"/>
  <c r="L52" i="14"/>
  <c r="U60" i="14"/>
  <c r="U52" i="14"/>
  <c r="S56" i="14"/>
  <c r="S64" i="14"/>
  <c r="R62" i="14"/>
  <c r="R54" i="14"/>
  <c r="Q52" i="14"/>
  <c r="Q60" i="14"/>
  <c r="O54" i="14"/>
  <c r="O62" i="14"/>
  <c r="N63" i="14"/>
  <c r="N55" i="14"/>
  <c r="V62" i="14"/>
  <c r="V54" i="14"/>
  <c r="Q53" i="14"/>
  <c r="Q61" i="14"/>
  <c r="Q55" i="14"/>
  <c r="Q63" i="14"/>
  <c r="O63" i="14"/>
  <c r="O55" i="14"/>
  <c r="N60" i="14"/>
  <c r="N52" i="14"/>
  <c r="M61" i="14"/>
  <c r="M53" i="14"/>
  <c r="M55" i="14"/>
  <c r="M63" i="14"/>
  <c r="P64" i="14"/>
  <c r="P56" i="14"/>
  <c r="T52" i="14"/>
  <c r="T60" i="14"/>
  <c r="L62" i="14"/>
  <c r="L54" i="14"/>
  <c r="U62" i="14"/>
  <c r="U54" i="14"/>
  <c r="S53" i="14"/>
  <c r="S61" i="14"/>
  <c r="S52" i="14"/>
  <c r="S60" i="14"/>
  <c r="R61" i="14"/>
  <c r="R53" i="14"/>
  <c r="R63" i="14"/>
  <c r="R55" i="14"/>
  <c r="V53" i="14"/>
  <c r="V61" i="14"/>
  <c r="V63" i="14"/>
  <c r="V55" i="14"/>
  <c r="Q64" i="14"/>
  <c r="Q56" i="14"/>
  <c r="N62" i="14"/>
  <c r="N54" i="14"/>
  <c r="M64" i="14"/>
  <c r="M56" i="14"/>
  <c r="P60" i="14"/>
  <c r="P52" i="14"/>
  <c r="T62" i="14"/>
  <c r="T54" i="14"/>
  <c r="L61" i="14"/>
  <c r="L53" i="14"/>
  <c r="L63" i="14"/>
  <c r="L55" i="14"/>
  <c r="U53" i="14"/>
  <c r="U61" i="14"/>
  <c r="U55" i="14"/>
  <c r="U63" i="14"/>
  <c r="R64" i="14"/>
  <c r="R56" i="14"/>
  <c r="G1" i="16"/>
  <c r="K1" i="16"/>
  <c r="O1" i="16"/>
  <c r="H1" i="16"/>
  <c r="M1" i="16"/>
  <c r="E1" i="16"/>
  <c r="J1" i="16"/>
  <c r="P1" i="16"/>
  <c r="F1" i="16"/>
  <c r="L1" i="16"/>
  <c r="Q1" i="16"/>
  <c r="I1" i="16"/>
  <c r="N1" i="16"/>
  <c r="G67" i="14"/>
  <c r="G66" i="14"/>
  <c r="M10" i="9" a="1"/>
  <c r="S12" i="9"/>
  <c r="V11" i="9"/>
  <c r="U10" i="9"/>
  <c r="Q10" i="9"/>
  <c r="M10" i="9"/>
  <c r="U12" i="9"/>
  <c r="Q12" i="9"/>
  <c r="M12" i="9"/>
  <c r="T11" i="9"/>
  <c r="P11" i="9"/>
  <c r="W10" i="9"/>
  <c r="S10" i="9"/>
  <c r="O10" i="9"/>
  <c r="W12" i="9"/>
  <c r="R11" i="9"/>
  <c r="T12" i="9"/>
  <c r="P12" i="9"/>
  <c r="W11" i="9"/>
  <c r="S11" i="9"/>
  <c r="O11" i="9"/>
  <c r="V10" i="9"/>
  <c r="R10" i="9"/>
  <c r="N10" i="9"/>
  <c r="O12" i="9"/>
  <c r="N11" i="9"/>
  <c r="V12" i="9"/>
  <c r="R12" i="9"/>
  <c r="N12" i="9"/>
  <c r="U11" i="9"/>
  <c r="Q11" i="9"/>
  <c r="M11" i="9"/>
  <c r="T10" i="9"/>
  <c r="P10" i="9"/>
  <c r="M9" i="9" a="1"/>
  <c r="U9" i="9"/>
  <c r="Q9" i="9"/>
  <c r="M9" i="9"/>
  <c r="S9" i="9"/>
  <c r="T9" i="9"/>
  <c r="P9" i="9"/>
  <c r="W9" i="9"/>
  <c r="O9" i="9"/>
  <c r="V9" i="9"/>
  <c r="R9" i="9"/>
  <c r="N9" i="9"/>
  <c r="M8" i="9" a="1"/>
  <c r="R8" i="9"/>
  <c r="T8" i="9"/>
  <c r="P8" i="9"/>
  <c r="W8" i="9"/>
  <c r="S8" i="9"/>
  <c r="O8" i="9"/>
  <c r="V8" i="9"/>
  <c r="N8" i="9"/>
  <c r="U8" i="9"/>
  <c r="Q8" i="9"/>
  <c r="M8" i="9"/>
  <c r="AH9" i="10" a="1"/>
  <c r="AH9" i="10"/>
  <c r="AI9" i="10"/>
  <c r="AK9" i="10"/>
  <c r="AM9" i="10"/>
  <c r="AJ9" i="10"/>
  <c r="AL9" i="10"/>
  <c r="AH29" i="11" a="1"/>
  <c r="AH29" i="11"/>
  <c r="AM29" i="11"/>
  <c r="AK29" i="11"/>
  <c r="AL29" i="11"/>
  <c r="AI29" i="11"/>
  <c r="AJ29" i="11"/>
  <c r="AH27" i="11" a="1"/>
  <c r="AH27" i="11"/>
  <c r="AI27" i="11"/>
  <c r="AK27" i="11"/>
  <c r="AM27" i="11"/>
  <c r="AL27" i="11"/>
  <c r="AJ27" i="11"/>
  <c r="AH23" i="11" a="1"/>
  <c r="AH23" i="11"/>
  <c r="AM23" i="11"/>
  <c r="AK23" i="11"/>
  <c r="AL23" i="11"/>
  <c r="AI23" i="11"/>
  <c r="AJ23" i="11"/>
  <c r="AH21" i="11" a="1"/>
  <c r="AH21" i="11"/>
  <c r="AM21" i="11"/>
  <c r="AK21" i="11"/>
  <c r="AI21" i="11"/>
  <c r="AL21" i="11"/>
  <c r="AJ21" i="11"/>
  <c r="AH20" i="11" a="1"/>
  <c r="AH20" i="11"/>
  <c r="AK20" i="11"/>
  <c r="AI20" i="11"/>
  <c r="AM20" i="11"/>
  <c r="AL20" i="11"/>
  <c r="AJ20" i="11"/>
  <c r="AH19" i="11" a="1"/>
  <c r="AH19" i="11"/>
  <c r="AK19" i="11"/>
  <c r="AI19" i="11"/>
  <c r="AL19" i="11"/>
  <c r="AM19" i="11"/>
  <c r="AJ19" i="11"/>
  <c r="AH16" i="11" a="1"/>
  <c r="AH16" i="11"/>
  <c r="AM16" i="11"/>
  <c r="AK16" i="11"/>
  <c r="AI16" i="11"/>
  <c r="AL16" i="11"/>
  <c r="AJ16" i="11"/>
  <c r="AH10" i="11" a="1"/>
  <c r="AH10" i="11"/>
  <c r="AI10" i="11"/>
  <c r="AK10" i="11"/>
  <c r="AL10" i="11"/>
  <c r="AM10" i="11"/>
  <c r="AJ10" i="11"/>
  <c r="AH7" i="10" a="1"/>
  <c r="AH7" i="10"/>
  <c r="AJ7" i="10"/>
  <c r="AI7" i="10"/>
  <c r="AK7" i="10"/>
  <c r="AL7" i="10"/>
  <c r="AM7" i="10"/>
  <c r="AH8" i="10" a="1"/>
  <c r="AH8" i="10"/>
  <c r="AL8" i="10"/>
  <c r="AJ8" i="10"/>
  <c r="AI8" i="10"/>
  <c r="AM8" i="10"/>
  <c r="AK8" i="10"/>
  <c r="AH10" i="10" a="1"/>
  <c r="AH10" i="10"/>
  <c r="AL10" i="10"/>
  <c r="AJ10" i="10"/>
  <c r="AK10" i="10"/>
  <c r="AI10" i="10"/>
  <c r="AM10" i="10"/>
  <c r="AH11" i="10" a="1"/>
  <c r="AH11" i="10"/>
  <c r="AJ11" i="10"/>
  <c r="AK11" i="10"/>
  <c r="AL11" i="10"/>
  <c r="AI11" i="10"/>
  <c r="AM11" i="10"/>
  <c r="AH12" i="10" a="1"/>
  <c r="AH12" i="10"/>
  <c r="AL12" i="10"/>
  <c r="AJ12" i="10"/>
  <c r="AK12" i="10"/>
  <c r="AI12" i="10"/>
  <c r="AM12" i="10"/>
  <c r="AH13" i="10" a="1"/>
  <c r="AH13" i="10"/>
  <c r="AJ13" i="10"/>
  <c r="AK13" i="10"/>
  <c r="AL13" i="10"/>
  <c r="AI13" i="10"/>
  <c r="AM13" i="10"/>
  <c r="AH14" i="10" a="1"/>
  <c r="AH14" i="10"/>
  <c r="AJ14" i="10"/>
  <c r="AL14" i="10"/>
  <c r="AK14" i="10"/>
  <c r="AI14" i="10"/>
  <c r="AM14" i="10"/>
  <c r="AH15" i="10" a="1"/>
  <c r="AH15" i="10"/>
  <c r="AL15" i="10"/>
  <c r="AJ15" i="10"/>
  <c r="AK15" i="10"/>
  <c r="AI15" i="10"/>
  <c r="AM15" i="10"/>
  <c r="AH16" i="10" a="1"/>
  <c r="AH16" i="10"/>
  <c r="AJ16" i="10"/>
  <c r="AK16" i="10"/>
  <c r="AL16" i="10"/>
  <c r="AI16" i="10"/>
  <c r="AM16" i="10"/>
  <c r="AH17" i="10" a="1"/>
  <c r="AH17" i="10"/>
  <c r="AL17" i="10"/>
  <c r="AJ17" i="10"/>
  <c r="AK17" i="10"/>
  <c r="AI17" i="10"/>
  <c r="AM17" i="10"/>
  <c r="AH18" i="10" a="1"/>
  <c r="AH18" i="10"/>
  <c r="AJ18" i="10"/>
  <c r="AK18" i="10"/>
  <c r="AL18" i="10"/>
  <c r="AI18" i="10"/>
  <c r="AM18" i="10"/>
  <c r="AH19" i="10" a="1"/>
  <c r="AH19" i="10"/>
  <c r="AJ19" i="10"/>
  <c r="AL19" i="10"/>
  <c r="AK19" i="10"/>
  <c r="AI19" i="10"/>
  <c r="AM19" i="10"/>
  <c r="AH20" i="10" a="1"/>
  <c r="AH20" i="10"/>
  <c r="AJ20" i="10"/>
  <c r="AL20" i="10"/>
  <c r="AK20" i="10"/>
  <c r="AI20" i="10"/>
  <c r="AM20" i="10"/>
  <c r="AH21" i="10" a="1"/>
  <c r="AH21" i="10"/>
  <c r="AJ21" i="10"/>
  <c r="AK21" i="10"/>
  <c r="AL21" i="10"/>
  <c r="AI21" i="10"/>
  <c r="AM21" i="10"/>
  <c r="AH22" i="10" a="1"/>
  <c r="AH22" i="10"/>
  <c r="AJ22" i="10"/>
  <c r="AL22" i="10"/>
  <c r="AK22" i="10"/>
  <c r="AI22" i="10"/>
  <c r="AM22" i="10"/>
  <c r="AH23" i="10" a="1"/>
  <c r="AH23" i="10"/>
  <c r="AL23" i="10"/>
  <c r="AJ23" i="10"/>
  <c r="AK23" i="10"/>
  <c r="AI23" i="10"/>
  <c r="AM23" i="10"/>
  <c r="AH24" i="10" a="1"/>
  <c r="AH24" i="10"/>
  <c r="AL24" i="10"/>
  <c r="AJ24" i="10"/>
  <c r="AK24" i="10"/>
  <c r="AI24" i="10"/>
  <c r="AM24" i="10"/>
  <c r="AH25" i="10" a="1"/>
  <c r="AH25" i="10"/>
  <c r="AJ25" i="10"/>
  <c r="AL25" i="10"/>
  <c r="AK25" i="10"/>
  <c r="AI25" i="10"/>
  <c r="AM25" i="10"/>
  <c r="AH26" i="10" a="1"/>
  <c r="AH26" i="10"/>
  <c r="AJ26" i="10"/>
  <c r="AK26" i="10"/>
  <c r="AL26" i="10"/>
  <c r="AI26" i="10"/>
  <c r="AM26" i="10"/>
  <c r="AH27" i="10" a="1"/>
  <c r="AH27" i="10"/>
  <c r="AL27" i="10"/>
  <c r="AJ27" i="10"/>
  <c r="AK27" i="10"/>
  <c r="AI27" i="10"/>
  <c r="AM27" i="10"/>
  <c r="AH28" i="10" a="1"/>
  <c r="AH28" i="10"/>
  <c r="AJ28" i="10"/>
  <c r="AL28" i="10"/>
  <c r="AK28" i="10"/>
  <c r="AI28" i="10"/>
  <c r="AM28" i="10"/>
  <c r="AH29" i="10" a="1"/>
  <c r="AH29" i="10"/>
  <c r="AJ29" i="10"/>
  <c r="AK29" i="10"/>
  <c r="AL29" i="10"/>
  <c r="AI29" i="10"/>
  <c r="AM29" i="10"/>
  <c r="AI9" i="12" a="1"/>
  <c r="AI9" i="12"/>
  <c r="AJ9" i="12"/>
  <c r="AL9" i="12"/>
  <c r="AN9" i="12"/>
  <c r="AM9" i="12"/>
  <c r="AK9" i="12"/>
  <c r="AI10" i="12" a="1"/>
  <c r="AI10" i="12"/>
  <c r="AK10" i="12"/>
  <c r="AM10" i="12"/>
  <c r="AJ10" i="12"/>
  <c r="AN10" i="12"/>
  <c r="AL10" i="12"/>
  <c r="AI11" i="12" a="1"/>
  <c r="AI11" i="12"/>
  <c r="AK11" i="12"/>
  <c r="AM11" i="12"/>
  <c r="AJ11" i="12"/>
  <c r="AN11" i="12"/>
  <c r="AL11" i="12"/>
  <c r="AS11" i="12"/>
  <c r="AI12" i="12" a="1"/>
  <c r="AI12" i="12"/>
  <c r="AK12" i="12"/>
  <c r="AM12" i="12"/>
  <c r="AJ12" i="12"/>
  <c r="AN12" i="12"/>
  <c r="AL12" i="12"/>
  <c r="AS12" i="12"/>
  <c r="AI13" i="12" a="1"/>
  <c r="AI13" i="12"/>
  <c r="AM13" i="12"/>
  <c r="AK13" i="12"/>
  <c r="AJ13" i="12"/>
  <c r="AN13" i="12"/>
  <c r="AL13" i="12"/>
  <c r="AS13" i="12"/>
  <c r="AI14" i="12" a="1"/>
  <c r="AI14" i="12"/>
  <c r="AM14" i="12"/>
  <c r="AK14" i="12"/>
  <c r="AJ14" i="12"/>
  <c r="AN14" i="12"/>
  <c r="AL14" i="12"/>
  <c r="AS14" i="12"/>
  <c r="AI15" i="12" a="1"/>
  <c r="AI15" i="12"/>
  <c r="AK15" i="12"/>
  <c r="AM15" i="12"/>
  <c r="AJ15" i="12"/>
  <c r="AN15" i="12"/>
  <c r="AL15" i="12"/>
  <c r="AS15" i="12"/>
  <c r="AI16" i="12" a="1"/>
  <c r="AI16" i="12"/>
  <c r="AK16" i="12"/>
  <c r="AM16" i="12"/>
  <c r="AJ16" i="12"/>
  <c r="AN16" i="12"/>
  <c r="AL16" i="12"/>
  <c r="AS16" i="12"/>
  <c r="AI17" i="12" a="1"/>
  <c r="AI17" i="12"/>
  <c r="AM17" i="12"/>
  <c r="AK17" i="12"/>
  <c r="AJ17" i="12"/>
  <c r="AN17" i="12"/>
  <c r="AL17" i="12"/>
  <c r="AS17" i="12"/>
  <c r="AI18" i="12" a="1"/>
  <c r="AI18" i="12"/>
  <c r="AM18" i="12"/>
  <c r="AK18" i="12"/>
  <c r="AJ18" i="12"/>
  <c r="AN18" i="12"/>
  <c r="AL18" i="12"/>
  <c r="AS18" i="12"/>
  <c r="AI19" i="12" a="1"/>
  <c r="AI19" i="12"/>
  <c r="AM19" i="12"/>
  <c r="AK19" i="12"/>
  <c r="AJ19" i="12"/>
  <c r="AN19" i="12"/>
  <c r="AL19" i="12"/>
  <c r="AS19" i="12"/>
  <c r="AI20" i="12" a="1"/>
  <c r="AI20" i="12"/>
  <c r="AM20" i="12"/>
  <c r="AJ20" i="12"/>
  <c r="AN20" i="12"/>
  <c r="AK20" i="12"/>
  <c r="AL20" i="12"/>
  <c r="AS20" i="12"/>
  <c r="AI21" i="12" a="1"/>
  <c r="AI21" i="12"/>
  <c r="AM21" i="12"/>
  <c r="AK21" i="12"/>
  <c r="AJ21" i="12"/>
  <c r="AN21" i="12"/>
  <c r="AL21" i="12"/>
  <c r="AS21" i="12"/>
  <c r="AI22" i="12" a="1"/>
  <c r="AI22" i="12"/>
  <c r="AM22" i="12"/>
  <c r="AK22" i="12"/>
  <c r="AJ22" i="12"/>
  <c r="AN22" i="12"/>
  <c r="AL22" i="12"/>
  <c r="AS22" i="12"/>
  <c r="AI23" i="12" a="1"/>
  <c r="AI23" i="12"/>
  <c r="AM23" i="12"/>
  <c r="AJ23" i="12"/>
  <c r="AN23" i="12"/>
  <c r="AK23" i="12"/>
  <c r="AL23" i="12"/>
  <c r="AS23" i="12"/>
  <c r="AI24" i="12" a="1"/>
  <c r="AI24" i="12"/>
  <c r="AK24" i="12"/>
  <c r="AM24" i="12"/>
  <c r="AJ24" i="12"/>
  <c r="AN24" i="12"/>
  <c r="AL24" i="12"/>
  <c r="AS24" i="12"/>
  <c r="AI25" i="12" a="1"/>
  <c r="AI25" i="12"/>
  <c r="AM25" i="12"/>
  <c r="AJ25" i="12"/>
  <c r="AN25" i="12"/>
  <c r="AK25" i="12"/>
  <c r="AL25" i="12"/>
  <c r="AS25" i="12"/>
  <c r="AI26" i="12" a="1"/>
  <c r="AI26" i="12"/>
  <c r="AM26" i="12"/>
  <c r="AJ26" i="12"/>
  <c r="AN26" i="12"/>
  <c r="AK26" i="12"/>
  <c r="AL26" i="12"/>
  <c r="AS26" i="12"/>
  <c r="AI27" i="12" a="1"/>
  <c r="AI27" i="12"/>
  <c r="AM27" i="12"/>
  <c r="AK27" i="12"/>
  <c r="AJ27" i="12"/>
  <c r="AN27" i="12"/>
  <c r="AL27" i="12"/>
  <c r="AS27" i="12"/>
  <c r="AI28" i="12" a="1"/>
  <c r="AI28" i="12"/>
  <c r="AM28" i="12"/>
  <c r="AK28" i="12"/>
  <c r="AJ28" i="12"/>
  <c r="AN28" i="12"/>
  <c r="AL28" i="12"/>
  <c r="AS28" i="12"/>
  <c r="AI29" i="12" a="1"/>
  <c r="AI29" i="12"/>
  <c r="AM29" i="12"/>
  <c r="AK29" i="12"/>
  <c r="AJ29" i="12"/>
  <c r="AN29" i="12"/>
  <c r="AL29" i="12"/>
  <c r="AS29" i="12"/>
  <c r="AH8" i="11" a="1"/>
  <c r="AH8" i="11"/>
  <c r="AI8" i="11"/>
  <c r="AM8" i="11"/>
  <c r="AJ8" i="11"/>
  <c r="AK8" i="11"/>
  <c r="AL8" i="11"/>
  <c r="AH11" i="11" a="1"/>
  <c r="AH11" i="11"/>
  <c r="AM11" i="11"/>
  <c r="AK11" i="11"/>
  <c r="AI11" i="11"/>
  <c r="AL11" i="11"/>
  <c r="AJ11" i="11"/>
  <c r="AH13" i="11" a="1"/>
  <c r="AH13" i="11"/>
  <c r="AM13" i="11"/>
  <c r="AK13" i="11"/>
  <c r="AI13" i="11"/>
  <c r="AL13" i="11"/>
  <c r="AJ13" i="11"/>
  <c r="AH15" i="11" a="1"/>
  <c r="AH15" i="11"/>
  <c r="AK15" i="11"/>
  <c r="AI15" i="11"/>
  <c r="AL15" i="11"/>
  <c r="AM15" i="11"/>
  <c r="AJ15" i="11"/>
  <c r="AH24" i="11" a="1"/>
  <c r="AH24" i="11"/>
  <c r="AM24" i="11"/>
  <c r="AK24" i="11"/>
  <c r="AI24" i="11"/>
  <c r="AL24" i="11"/>
  <c r="AJ24" i="11"/>
  <c r="AH7" i="11" a="1"/>
  <c r="AH7" i="11"/>
  <c r="AL7" i="11"/>
  <c r="AJ7" i="11"/>
  <c r="AI7" i="11"/>
  <c r="AM7" i="11"/>
  <c r="AK7" i="11"/>
  <c r="AH12" i="11" a="1"/>
  <c r="AH12" i="11"/>
  <c r="AM12" i="11"/>
  <c r="AK12" i="11"/>
  <c r="AL12" i="11"/>
  <c r="AI12" i="11"/>
  <c r="AJ12" i="11"/>
  <c r="AH14" i="11" a="1"/>
  <c r="AH14" i="11"/>
  <c r="AI14" i="11"/>
  <c r="AK14" i="11"/>
  <c r="AL14" i="11"/>
  <c r="AM14" i="11"/>
  <c r="AJ14" i="11"/>
  <c r="AH17" i="11" a="1"/>
  <c r="AH17" i="11"/>
  <c r="AI17" i="11"/>
  <c r="AK17" i="11"/>
  <c r="AM17" i="11"/>
  <c r="AL17" i="11"/>
  <c r="AJ17" i="11"/>
  <c r="AH18" i="11" a="1"/>
  <c r="AH18" i="11"/>
  <c r="AK18" i="11"/>
  <c r="AM18" i="11"/>
  <c r="AL18" i="11"/>
  <c r="AI18" i="11"/>
  <c r="AJ18" i="11"/>
  <c r="AH22" i="11" a="1"/>
  <c r="AH22" i="11"/>
  <c r="AK22" i="11"/>
  <c r="AM22" i="11"/>
  <c r="AL22" i="11"/>
  <c r="AI22" i="11"/>
  <c r="AJ22" i="11"/>
  <c r="AH25" i="11" a="1"/>
  <c r="AH25" i="11"/>
  <c r="AM25" i="11"/>
  <c r="AK25" i="11"/>
  <c r="AI25" i="11"/>
  <c r="AL25" i="11"/>
  <c r="AJ25" i="11"/>
  <c r="AH26" i="11" a="1"/>
  <c r="AH26" i="11"/>
  <c r="AK26" i="11"/>
  <c r="AM26" i="11"/>
  <c r="AL26" i="11"/>
  <c r="AI26" i="11"/>
  <c r="AJ26" i="11"/>
  <c r="AH28" i="11" a="1"/>
  <c r="AH28" i="11"/>
  <c r="AK28" i="11"/>
  <c r="AM28" i="11"/>
  <c r="AL28" i="11"/>
  <c r="AI28" i="11"/>
  <c r="AJ28" i="11"/>
  <c r="AH9" i="11" a="1"/>
  <c r="AH9" i="11"/>
  <c r="AJ9" i="11"/>
  <c r="AK9" i="11"/>
  <c r="AL9" i="11"/>
  <c r="AI9" i="11"/>
  <c r="AM9" i="11"/>
  <c r="S19" i="9"/>
  <c r="Q19" i="9"/>
  <c r="P19" i="9"/>
  <c r="S17" i="9"/>
  <c r="U17" i="9"/>
  <c r="T17" i="9"/>
  <c r="P18" i="9"/>
  <c r="R18" i="9"/>
  <c r="Q18" i="9"/>
  <c r="M20" i="9"/>
  <c r="O20" i="9"/>
  <c r="R20" i="9"/>
  <c r="M18" i="9"/>
  <c r="O18" i="9"/>
  <c r="N18" i="9"/>
  <c r="M16" i="9"/>
  <c r="O16" i="9"/>
  <c r="N16" i="9"/>
  <c r="P20" i="9"/>
  <c r="N20" i="9"/>
  <c r="U20" i="9"/>
  <c r="V19" i="9"/>
  <c r="T19" i="9"/>
  <c r="V17" i="9"/>
  <c r="P17" i="9"/>
  <c r="W17" i="9"/>
  <c r="AP25" i="12" a="1"/>
  <c r="AP25" i="12"/>
  <c r="AP21" i="12" a="1"/>
  <c r="AP21" i="12"/>
  <c r="AP17" i="12" a="1"/>
  <c r="AP17" i="12"/>
  <c r="AP13" i="12" a="1"/>
  <c r="AP13" i="12"/>
  <c r="AP9" i="12" a="1"/>
  <c r="AP9" i="12"/>
  <c r="AI8" i="12" a="1"/>
  <c r="AI8" i="12"/>
  <c r="AM8" i="12"/>
  <c r="AK8" i="12"/>
  <c r="AL8" i="12"/>
  <c r="AJ8" i="12"/>
  <c r="AN8" i="12"/>
  <c r="AI7" i="12" a="1"/>
  <c r="AI7" i="12"/>
  <c r="AJ7" i="12"/>
  <c r="AN7" i="12"/>
  <c r="AL7" i="12"/>
  <c r="AK7" i="12"/>
  <c r="AI3" i="12"/>
  <c r="AM7" i="12"/>
  <c r="S16" i="9"/>
  <c r="W16" i="9"/>
  <c r="AP28" i="12" a="1"/>
  <c r="AP28" i="12"/>
  <c r="AP24" i="12" a="1"/>
  <c r="AP24" i="12"/>
  <c r="AP20" i="12" a="1"/>
  <c r="AP20" i="12"/>
  <c r="AP16" i="12" a="1"/>
  <c r="AP16" i="12"/>
  <c r="AP12" i="12" a="1"/>
  <c r="AP12" i="12"/>
  <c r="W18" i="9"/>
  <c r="S18" i="9"/>
  <c r="W20" i="9"/>
  <c r="U19" i="9"/>
  <c r="N17" i="9"/>
  <c r="O17" i="9"/>
  <c r="T16" i="9"/>
  <c r="V16" i="9"/>
  <c r="U16" i="9"/>
  <c r="O19" i="9"/>
  <c r="M19" i="9"/>
  <c r="Q17" i="9"/>
  <c r="T20" i="9"/>
  <c r="T18" i="9"/>
  <c r="P16" i="9"/>
  <c r="Q20" i="9"/>
  <c r="R19" i="9"/>
  <c r="R17" i="9"/>
  <c r="V20" i="9"/>
  <c r="S20" i="9"/>
  <c r="N19" i="9"/>
  <c r="W19" i="9"/>
  <c r="V18" i="9"/>
  <c r="U18" i="9"/>
  <c r="Q16" i="9"/>
  <c r="R16" i="9"/>
  <c r="M17" i="9"/>
  <c r="AP8" i="12" a="1"/>
  <c r="AP8" i="12"/>
  <c r="AP26" i="12" a="1"/>
  <c r="AP26" i="12"/>
  <c r="AP22" i="12" a="1"/>
  <c r="AP22" i="12"/>
  <c r="AP18" i="12" a="1"/>
  <c r="AP18" i="12"/>
  <c r="AP14" i="12" a="1"/>
  <c r="AP14" i="12"/>
  <c r="AP10" i="12" a="1"/>
  <c r="AP10" i="12"/>
  <c r="AP7" i="12" a="1"/>
  <c r="AP7" i="12"/>
  <c r="AS10" i="12"/>
  <c r="AP27" i="12" a="1"/>
  <c r="AP27" i="12"/>
  <c r="AP23" i="12" a="1"/>
  <c r="AP23" i="12"/>
  <c r="AP19" i="12" a="1"/>
  <c r="AP19" i="12"/>
  <c r="AP15" i="12" a="1"/>
  <c r="AP15" i="12"/>
  <c r="AP11" i="12" a="1"/>
  <c r="AP11" i="12"/>
  <c r="Q26" i="9"/>
  <c r="Q34" i="9"/>
  <c r="N33" i="9"/>
  <c r="N25" i="9"/>
  <c r="T28" i="9"/>
  <c r="T36" i="9"/>
  <c r="N27" i="9"/>
  <c r="N35" i="9"/>
  <c r="M24" i="9"/>
  <c r="M32" i="9"/>
  <c r="V28" i="9"/>
  <c r="V36" i="9"/>
  <c r="O36" i="9"/>
  <c r="O28" i="9"/>
  <c r="Q35" i="9"/>
  <c r="Q27" i="9"/>
  <c r="T34" i="9"/>
  <c r="T26" i="9"/>
  <c r="W34" i="9"/>
  <c r="W26" i="9"/>
  <c r="O25" i="9"/>
  <c r="O33" i="9"/>
  <c r="V26" i="9"/>
  <c r="V34" i="9"/>
  <c r="P34" i="9"/>
  <c r="P26" i="9"/>
  <c r="S34" i="9"/>
  <c r="S26" i="9"/>
  <c r="V33" i="9"/>
  <c r="V25" i="9"/>
  <c r="U33" i="9"/>
  <c r="U25" i="9"/>
  <c r="R24" i="9"/>
  <c r="R32" i="9"/>
  <c r="P32" i="9"/>
  <c r="P24" i="9"/>
  <c r="S32" i="9"/>
  <c r="S24" i="9"/>
  <c r="N28" i="9"/>
  <c r="N36" i="9"/>
  <c r="W28" i="9"/>
  <c r="W36" i="9"/>
  <c r="M28" i="9"/>
  <c r="M36" i="9"/>
  <c r="W27" i="9"/>
  <c r="W35" i="9"/>
  <c r="V27" i="9"/>
  <c r="V35" i="9"/>
  <c r="R26" i="9"/>
  <c r="R34" i="9"/>
  <c r="U26" i="9"/>
  <c r="U34" i="9"/>
  <c r="O26" i="9"/>
  <c r="O34" i="9"/>
  <c r="T25" i="9"/>
  <c r="T33" i="9"/>
  <c r="R33" i="9"/>
  <c r="R25" i="9"/>
  <c r="Q25" i="9"/>
  <c r="Q33" i="9"/>
  <c r="N24" i="9"/>
  <c r="N32" i="9"/>
  <c r="U24" i="9"/>
  <c r="U32" i="9"/>
  <c r="O32" i="9"/>
  <c r="O24" i="9"/>
  <c r="Q28" i="9"/>
  <c r="Q36" i="9"/>
  <c r="S28" i="9"/>
  <c r="S36" i="9"/>
  <c r="U27" i="9"/>
  <c r="U35" i="9"/>
  <c r="S27" i="9"/>
  <c r="S35" i="9"/>
  <c r="R27" i="9"/>
  <c r="R35" i="9"/>
  <c r="N26" i="9"/>
  <c r="N34" i="9"/>
  <c r="M26" i="9"/>
  <c r="M34" i="9"/>
  <c r="P25" i="9"/>
  <c r="P33" i="9"/>
  <c r="M33" i="9"/>
  <c r="M25" i="9"/>
  <c r="Q32" i="9"/>
  <c r="Q24" i="9"/>
  <c r="O27" i="9"/>
  <c r="O35" i="9"/>
  <c r="W24" i="9"/>
  <c r="W32" i="9"/>
  <c r="P28" i="9"/>
  <c r="P36" i="9"/>
  <c r="T27" i="9"/>
  <c r="T35" i="9"/>
  <c r="U28" i="9"/>
  <c r="U36" i="9"/>
  <c r="P27" i="9"/>
  <c r="P35" i="9"/>
  <c r="R28" i="9"/>
  <c r="R36" i="9"/>
  <c r="S25" i="9"/>
  <c r="S33" i="9"/>
  <c r="V24" i="9"/>
  <c r="V32" i="9"/>
  <c r="M27" i="9"/>
  <c r="M35" i="9"/>
  <c r="W25" i="9"/>
  <c r="W33" i="9"/>
  <c r="T32" i="9"/>
  <c r="T24" i="9"/>
  <c r="AO17" i="10" a="1"/>
  <c r="AO17" i="10"/>
  <c r="AR17" i="10"/>
  <c r="H38" i="9"/>
  <c r="H39" i="9"/>
  <c r="C32" i="12"/>
  <c r="D11" i="9"/>
  <c r="D22" i="9"/>
  <c r="C31" i="10"/>
  <c r="D9" i="9"/>
  <c r="R72" i="9"/>
  <c r="T73" i="9"/>
  <c r="V74" i="9"/>
  <c r="R76" i="9"/>
  <c r="D32" i="11"/>
  <c r="D18" i="14"/>
  <c r="E18" i="14"/>
  <c r="D17" i="14"/>
  <c r="E17" i="14"/>
  <c r="D22" i="14"/>
  <c r="D24" i="14"/>
  <c r="E2" i="16" a="1"/>
  <c r="N12" i="16"/>
  <c r="H12" i="16"/>
  <c r="N11" i="16"/>
  <c r="I11" i="16"/>
  <c r="N10" i="16"/>
  <c r="I10" i="16"/>
  <c r="O9" i="16"/>
  <c r="I9" i="16"/>
  <c r="O8" i="16"/>
  <c r="J8" i="16"/>
  <c r="O7" i="16"/>
  <c r="J7" i="16"/>
  <c r="E7" i="16"/>
  <c r="J6" i="16"/>
  <c r="E6" i="16"/>
  <c r="K5" i="16"/>
  <c r="E5" i="16"/>
  <c r="K4" i="16"/>
  <c r="F4" i="16"/>
  <c r="K3" i="16"/>
  <c r="F3" i="16"/>
  <c r="L2" i="16"/>
  <c r="F2" i="16"/>
  <c r="K12" i="16"/>
  <c r="K11" i="16"/>
  <c r="L10" i="16"/>
  <c r="L9" i="16"/>
  <c r="G9" i="16"/>
  <c r="G8" i="16"/>
  <c r="G7" i="16"/>
  <c r="H6" i="16"/>
  <c r="H5" i="16"/>
  <c r="H4" i="16"/>
  <c r="I3" i="16"/>
  <c r="I2" i="16"/>
  <c r="L12" i="16"/>
  <c r="G12" i="16"/>
  <c r="M11" i="16"/>
  <c r="G11" i="16"/>
  <c r="M10" i="16"/>
  <c r="H10" i="16"/>
  <c r="M9" i="16"/>
  <c r="H9" i="16"/>
  <c r="N8" i="16"/>
  <c r="H8" i="16"/>
  <c r="N7" i="16"/>
  <c r="I7" i="16"/>
  <c r="N6" i="16"/>
  <c r="I6" i="16"/>
  <c r="O5" i="16"/>
  <c r="I5" i="16"/>
  <c r="O4" i="16"/>
  <c r="J4" i="16"/>
  <c r="O3" i="16"/>
  <c r="J3" i="16"/>
  <c r="E3" i="16"/>
  <c r="J2" i="16"/>
  <c r="E2" i="16"/>
  <c r="F12" i="16"/>
  <c r="F11" i="16"/>
  <c r="F10" i="16"/>
  <c r="L8" i="16"/>
  <c r="M7" i="16"/>
  <c r="M6" i="16"/>
  <c r="M5" i="16"/>
  <c r="N4" i="16"/>
  <c r="N3" i="16"/>
  <c r="N2" i="16"/>
  <c r="O12" i="16"/>
  <c r="J12" i="16"/>
  <c r="O11" i="16"/>
  <c r="J11" i="16"/>
  <c r="E11" i="16"/>
  <c r="J10" i="16"/>
  <c r="E10" i="16"/>
  <c r="K9" i="16"/>
  <c r="E9" i="16"/>
  <c r="K8" i="16"/>
  <c r="F8" i="16"/>
  <c r="K7" i="16"/>
  <c r="F7" i="16"/>
  <c r="L6" i="16"/>
  <c r="F6" i="16"/>
  <c r="L5" i="16"/>
  <c r="G5" i="16"/>
  <c r="L4" i="16"/>
  <c r="G4" i="16"/>
  <c r="M3" i="16"/>
  <c r="G3" i="16"/>
  <c r="M2" i="16"/>
  <c r="H2" i="16"/>
  <c r="M12" i="16"/>
  <c r="I12" i="16"/>
  <c r="E12" i="16"/>
  <c r="L11" i="16"/>
  <c r="H11" i="16"/>
  <c r="O10" i="16"/>
  <c r="K10" i="16"/>
  <c r="G10" i="16"/>
  <c r="N9" i="16"/>
  <c r="J9" i="16"/>
  <c r="F9" i="16"/>
  <c r="M8" i="16"/>
  <c r="I8" i="16"/>
  <c r="E8" i="16"/>
  <c r="L7" i="16"/>
  <c r="H7" i="16"/>
  <c r="O6" i="16"/>
  <c r="K6" i="16"/>
  <c r="G6" i="16"/>
  <c r="N5" i="16"/>
  <c r="J5" i="16"/>
  <c r="F5" i="16"/>
  <c r="M4" i="16"/>
  <c r="I4" i="16"/>
  <c r="E4" i="16"/>
  <c r="L3" i="16"/>
  <c r="H3" i="16"/>
  <c r="O2" i="16"/>
  <c r="K2" i="16"/>
  <c r="G2" i="16"/>
  <c r="P72" i="9"/>
  <c r="T72" i="9"/>
  <c r="N73" i="9"/>
  <c r="R73" i="9"/>
  <c r="V73" i="9"/>
  <c r="P74" i="9"/>
  <c r="T74" i="9"/>
  <c r="N75" i="9"/>
  <c r="R75" i="9"/>
  <c r="V75" i="9"/>
  <c r="P76" i="9"/>
  <c r="T76" i="9"/>
  <c r="A1" i="18" a="1"/>
  <c r="CW199" i="18"/>
  <c r="BA199" i="18"/>
  <c r="EN198" i="18"/>
  <c r="BL198" i="18"/>
  <c r="AF198" i="18"/>
  <c r="EI197" i="18"/>
  <c r="BW197" i="18"/>
  <c r="K197" i="18"/>
  <c r="CX196" i="18"/>
  <c r="BB196" i="18"/>
  <c r="F196" i="18"/>
  <c r="CC195" i="18"/>
  <c r="AG195" i="18"/>
  <c r="DT194" i="18"/>
  <c r="BX194" i="18"/>
  <c r="AB194" i="18"/>
  <c r="EE193" i="18"/>
  <c r="CY193" i="18"/>
  <c r="BC193" i="18"/>
  <c r="EP192" i="18"/>
  <c r="CD192" i="18"/>
  <c r="R192" i="18"/>
  <c r="DE191" i="18"/>
  <c r="AS191" i="18"/>
  <c r="EV190" i="18"/>
  <c r="CZ190" i="18"/>
  <c r="AN190" i="18"/>
  <c r="EA189" i="18"/>
  <c r="BO189" i="18"/>
  <c r="C189" i="18"/>
  <c r="CP188" i="18"/>
  <c r="AD188" i="18"/>
  <c r="DQ187" i="18"/>
  <c r="BE187" i="18"/>
  <c r="ER186" i="18"/>
  <c r="CF186" i="18"/>
  <c r="T186" i="18"/>
  <c r="DG185" i="18"/>
  <c r="AU185" i="18"/>
  <c r="EH184" i="18"/>
  <c r="DB184" i="18"/>
  <c r="BF184" i="18"/>
  <c r="J184" i="18"/>
  <c r="CW183" i="18"/>
  <c r="AK183" i="18"/>
  <c r="DX182" i="18"/>
  <c r="BL182" i="18"/>
  <c r="EY181" i="18"/>
  <c r="CM181" i="18"/>
  <c r="AA181" i="18"/>
  <c r="DN180" i="18"/>
  <c r="BB180" i="18"/>
  <c r="EO179" i="18"/>
  <c r="CC179" i="18"/>
  <c r="Q179" i="18"/>
  <c r="DD178" i="18"/>
  <c r="AR178" i="18"/>
  <c r="EE177" i="18"/>
  <c r="BS177" i="18"/>
  <c r="G177" i="18"/>
  <c r="CT176" i="18"/>
  <c r="AH176" i="18"/>
  <c r="DU175" i="18"/>
  <c r="BI175" i="18"/>
  <c r="M175" i="18"/>
  <c r="CZ174" i="18"/>
  <c r="AN174" i="18"/>
  <c r="EA173" i="18"/>
  <c r="CE173" i="18"/>
  <c r="AI173" i="18"/>
  <c r="DV172" i="18"/>
  <c r="BJ172" i="18"/>
  <c r="N172" i="18"/>
  <c r="CK171" i="18"/>
  <c r="Y171" i="18"/>
  <c r="DL170" i="18"/>
  <c r="BP170" i="18"/>
  <c r="D170" i="18"/>
  <c r="DW169" i="18"/>
  <c r="CA169" i="18"/>
  <c r="AE169" i="18"/>
  <c r="DR168" i="18"/>
  <c r="BV168" i="18"/>
  <c r="Z168" i="18"/>
  <c r="ES167" i="18"/>
  <c r="CW167" i="18"/>
  <c r="BA167" i="18"/>
  <c r="E167" i="18"/>
  <c r="DH166" i="18"/>
  <c r="BL166" i="18"/>
  <c r="EY165" i="18"/>
  <c r="DC165" i="18"/>
  <c r="BW165" i="18"/>
  <c r="AA165" i="18"/>
  <c r="ED164" i="18"/>
  <c r="CH164" i="18"/>
  <c r="V164" i="18"/>
  <c r="DI163" i="18"/>
  <c r="AW163" i="18"/>
  <c r="EJ162" i="18"/>
  <c r="BX162" i="18"/>
  <c r="L162" i="18"/>
  <c r="CY161" i="18"/>
  <c r="BC161" i="18"/>
  <c r="G161" i="18"/>
  <c r="DJ160" i="18"/>
  <c r="AX160" i="18"/>
  <c r="EK159" i="18"/>
  <c r="BS159" i="18"/>
  <c r="EK158" i="18"/>
  <c r="AH158" i="18"/>
  <c r="DU157" i="18"/>
  <c r="AN157" i="18"/>
  <c r="DE156" i="18"/>
  <c r="EP155" i="18"/>
  <c r="AX155" i="18"/>
  <c r="BY154" i="18"/>
  <c r="BN153" i="18"/>
  <c r="DP151" i="18"/>
  <c r="CE150" i="18"/>
  <c r="EG148" i="18"/>
  <c r="AJ147" i="18"/>
  <c r="CL145" i="18"/>
  <c r="EN143" i="18"/>
  <c r="AQ142" i="18"/>
  <c r="CS140" i="18"/>
  <c r="BH139" i="18"/>
  <c r="W138" i="18"/>
  <c r="EK136" i="18"/>
  <c r="M136" i="18"/>
  <c r="DL134" i="18"/>
  <c r="CV133" i="18"/>
  <c r="EX131" i="18"/>
  <c r="BA130" i="18"/>
  <c r="AK129" i="18"/>
  <c r="DQ125" i="18"/>
  <c r="DX120" i="18"/>
  <c r="EE115" i="18"/>
  <c r="CJ112" i="18"/>
  <c r="CQ107" i="18"/>
  <c r="DH103" i="18"/>
  <c r="AW99" i="18"/>
  <c r="BS88" i="18"/>
  <c r="EC73" i="18"/>
  <c r="EK199" i="18"/>
  <c r="DU199" i="18"/>
  <c r="DE199" i="18"/>
  <c r="CO199" i="18"/>
  <c r="BY199" i="18"/>
  <c r="BI199" i="18"/>
  <c r="AS199" i="18"/>
  <c r="AC199" i="18"/>
  <c r="M199" i="18"/>
  <c r="EV198" i="18"/>
  <c r="EF198" i="18"/>
  <c r="DP198" i="18"/>
  <c r="CZ198" i="18"/>
  <c r="CJ198" i="18"/>
  <c r="BT198" i="18"/>
  <c r="BD198" i="18"/>
  <c r="AN198" i="18"/>
  <c r="X198" i="18"/>
  <c r="H198" i="18"/>
  <c r="EQ197" i="18"/>
  <c r="EA197" i="18"/>
  <c r="DK197" i="18"/>
  <c r="CU197" i="18"/>
  <c r="CE197" i="18"/>
  <c r="BO197" i="18"/>
  <c r="AY197" i="18"/>
  <c r="AI197" i="18"/>
  <c r="S197" i="18"/>
  <c r="C197" i="18"/>
  <c r="EL196" i="18"/>
  <c r="DV196" i="18"/>
  <c r="DF196" i="18"/>
  <c r="CP196" i="18"/>
  <c r="BZ196" i="18"/>
  <c r="BJ196" i="18"/>
  <c r="AT196" i="18"/>
  <c r="AD196" i="18"/>
  <c r="N196" i="18"/>
  <c r="EW195" i="18"/>
  <c r="EG195" i="18"/>
  <c r="DQ195" i="18"/>
  <c r="DA195" i="18"/>
  <c r="CK195" i="18"/>
  <c r="BU195" i="18"/>
  <c r="BE195" i="18"/>
  <c r="AO195" i="18"/>
  <c r="Y195" i="18"/>
  <c r="I195" i="18"/>
  <c r="ER194" i="18"/>
  <c r="EB194" i="18"/>
  <c r="DL194" i="18"/>
  <c r="CV194" i="18"/>
  <c r="CF194" i="18"/>
  <c r="BP194" i="18"/>
  <c r="AZ194" i="18"/>
  <c r="AJ194" i="18"/>
  <c r="T194" i="18"/>
  <c r="D194" i="18"/>
  <c r="EM193" i="18"/>
  <c r="DW193" i="18"/>
  <c r="DG193" i="18"/>
  <c r="CQ193" i="18"/>
  <c r="CA193" i="18"/>
  <c r="BK193" i="18"/>
  <c r="AU193" i="18"/>
  <c r="AE193" i="18"/>
  <c r="O193" i="18"/>
  <c r="EX192" i="18"/>
  <c r="EH192" i="18"/>
  <c r="DR192" i="18"/>
  <c r="DB192" i="18"/>
  <c r="CL192" i="18"/>
  <c r="BV192" i="18"/>
  <c r="BF192" i="18"/>
  <c r="AP192" i="18"/>
  <c r="Z192" i="18"/>
  <c r="J192" i="18"/>
  <c r="ES191" i="18"/>
  <c r="EC191" i="18"/>
  <c r="DM191" i="18"/>
  <c r="CW191" i="18"/>
  <c r="CG191" i="18"/>
  <c r="BQ191" i="18"/>
  <c r="BA191" i="18"/>
  <c r="AK191" i="18"/>
  <c r="U191" i="18"/>
  <c r="E191" i="18"/>
  <c r="EN190" i="18"/>
  <c r="DX190" i="18"/>
  <c r="DH190" i="18"/>
  <c r="CR190" i="18"/>
  <c r="CB190" i="18"/>
  <c r="BL190" i="18"/>
  <c r="AV190" i="18"/>
  <c r="AF190" i="18"/>
  <c r="P190" i="18"/>
  <c r="EY189" i="18"/>
  <c r="EI189" i="18"/>
  <c r="DS189" i="18"/>
  <c r="DC189" i="18"/>
  <c r="CM189" i="18"/>
  <c r="BW189" i="18"/>
  <c r="BG189" i="18"/>
  <c r="AQ189" i="18"/>
  <c r="AA189" i="18"/>
  <c r="K189" i="18"/>
  <c r="ET188" i="18"/>
  <c r="ED188" i="18"/>
  <c r="DN188" i="18"/>
  <c r="CX188" i="18"/>
  <c r="CH188" i="18"/>
  <c r="BR188" i="18"/>
  <c r="BB188" i="18"/>
  <c r="AL188" i="18"/>
  <c r="V188" i="18"/>
  <c r="F188" i="18"/>
  <c r="EO187" i="18"/>
  <c r="DY187" i="18"/>
  <c r="DI187" i="18"/>
  <c r="CS187" i="18"/>
  <c r="CC187" i="18"/>
  <c r="BM187" i="18"/>
  <c r="AW187" i="18"/>
  <c r="AG187" i="18"/>
  <c r="Q187" i="18"/>
  <c r="A187" i="18"/>
  <c r="EJ186" i="18"/>
  <c r="DT186" i="18"/>
  <c r="DD186" i="18"/>
  <c r="CN186" i="18"/>
  <c r="BX186" i="18"/>
  <c r="BH186" i="18"/>
  <c r="AR186" i="18"/>
  <c r="AB186" i="18"/>
  <c r="L186" i="18"/>
  <c r="EU185" i="18"/>
  <c r="EE185" i="18"/>
  <c r="DO185" i="18"/>
  <c r="CY185" i="18"/>
  <c r="CI185" i="18"/>
  <c r="BS185" i="18"/>
  <c r="BC185" i="18"/>
  <c r="AM185" i="18"/>
  <c r="W185" i="18"/>
  <c r="G185" i="18"/>
  <c r="EP184" i="18"/>
  <c r="DZ184" i="18"/>
  <c r="DJ184" i="18"/>
  <c r="CT184" i="18"/>
  <c r="CD184" i="18"/>
  <c r="BN184" i="18"/>
  <c r="AX184" i="18"/>
  <c r="AH184" i="18"/>
  <c r="R184" i="18"/>
  <c r="B184" i="18"/>
  <c r="EK183" i="18"/>
  <c r="DU183" i="18"/>
  <c r="DE183" i="18"/>
  <c r="CO183" i="18"/>
  <c r="BY183" i="18"/>
  <c r="BI183" i="18"/>
  <c r="AS183" i="18"/>
  <c r="AC183" i="18"/>
  <c r="M183" i="18"/>
  <c r="EV182" i="18"/>
  <c r="EF182" i="18"/>
  <c r="DP182" i="18"/>
  <c r="CZ182" i="18"/>
  <c r="CJ182" i="18"/>
  <c r="BT182" i="18"/>
  <c r="BD182" i="18"/>
  <c r="AN182" i="18"/>
  <c r="X182" i="18"/>
  <c r="H182" i="18"/>
  <c r="EQ181" i="18"/>
  <c r="EA181" i="18"/>
  <c r="DK181" i="18"/>
  <c r="CU181" i="18"/>
  <c r="CE181" i="18"/>
  <c r="BO181" i="18"/>
  <c r="AY181" i="18"/>
  <c r="AI181" i="18"/>
  <c r="S181" i="18"/>
  <c r="C181" i="18"/>
  <c r="EL180" i="18"/>
  <c r="DV180" i="18"/>
  <c r="DF180" i="18"/>
  <c r="CP180" i="18"/>
  <c r="BZ180" i="18"/>
  <c r="BJ180" i="18"/>
  <c r="AT180" i="18"/>
  <c r="AD180" i="18"/>
  <c r="N180" i="18"/>
  <c r="EW179" i="18"/>
  <c r="EG179" i="18"/>
  <c r="DQ179" i="18"/>
  <c r="DA179" i="18"/>
  <c r="CK179" i="18"/>
  <c r="BU179" i="18"/>
  <c r="BE179" i="18"/>
  <c r="AO179" i="18"/>
  <c r="Y179" i="18"/>
  <c r="I179" i="18"/>
  <c r="ER178" i="18"/>
  <c r="EB178" i="18"/>
  <c r="DL178" i="18"/>
  <c r="CV178" i="18"/>
  <c r="CF178" i="18"/>
  <c r="BP178" i="18"/>
  <c r="AZ178" i="18"/>
  <c r="AJ178" i="18"/>
  <c r="T178" i="18"/>
  <c r="D178" i="18"/>
  <c r="EM177" i="18"/>
  <c r="DW177" i="18"/>
  <c r="DG177" i="18"/>
  <c r="CQ177" i="18"/>
  <c r="CA177" i="18"/>
  <c r="BK177" i="18"/>
  <c r="AU177" i="18"/>
  <c r="AE177" i="18"/>
  <c r="O177" i="18"/>
  <c r="EX176" i="18"/>
  <c r="EH176" i="18"/>
  <c r="DR176" i="18"/>
  <c r="DB176" i="18"/>
  <c r="CL176" i="18"/>
  <c r="BV176" i="18"/>
  <c r="BF176" i="18"/>
  <c r="AP176" i="18"/>
  <c r="Z176" i="18"/>
  <c r="J176" i="18"/>
  <c r="ES175" i="18"/>
  <c r="EC175" i="18"/>
  <c r="DM175" i="18"/>
  <c r="CW175" i="18"/>
  <c r="CG175" i="18"/>
  <c r="BQ175" i="18"/>
  <c r="BA175" i="18"/>
  <c r="AK175" i="18"/>
  <c r="U175" i="18"/>
  <c r="E175" i="18"/>
  <c r="EN174" i="18"/>
  <c r="DX174" i="18"/>
  <c r="DH174" i="18"/>
  <c r="CR174" i="18"/>
  <c r="CB174" i="18"/>
  <c r="BL174" i="18"/>
  <c r="AV174" i="18"/>
  <c r="AF174" i="18"/>
  <c r="P174" i="18"/>
  <c r="EY173" i="18"/>
  <c r="EI173" i="18"/>
  <c r="DS173" i="18"/>
  <c r="DC173" i="18"/>
  <c r="CM173" i="18"/>
  <c r="BW173" i="18"/>
  <c r="BG173" i="18"/>
  <c r="AQ173" i="18"/>
  <c r="AA173" i="18"/>
  <c r="K173" i="18"/>
  <c r="ET172" i="18"/>
  <c r="ED172" i="18"/>
  <c r="DN172" i="18"/>
  <c r="CX172" i="18"/>
  <c r="CH172" i="18"/>
  <c r="BR172" i="18"/>
  <c r="BB172" i="18"/>
  <c r="AL172" i="18"/>
  <c r="V172" i="18"/>
  <c r="F172" i="18"/>
  <c r="EO171" i="18"/>
  <c r="DY171" i="18"/>
  <c r="DI171" i="18"/>
  <c r="CS171" i="18"/>
  <c r="CC171" i="18"/>
  <c r="BM171" i="18"/>
  <c r="AW171" i="18"/>
  <c r="AG171" i="18"/>
  <c r="Q171" i="18"/>
  <c r="A171" i="18"/>
  <c r="EJ170" i="18"/>
  <c r="DT170" i="18"/>
  <c r="DD170" i="18"/>
  <c r="CN170" i="18"/>
  <c r="BX170" i="18"/>
  <c r="BH170" i="18"/>
  <c r="AR170" i="18"/>
  <c r="AB170" i="18"/>
  <c r="L170" i="18"/>
  <c r="EU169" i="18"/>
  <c r="EE169" i="18"/>
  <c r="DO169" i="18"/>
  <c r="CY169" i="18"/>
  <c r="CI169" i="18"/>
  <c r="BS169" i="18"/>
  <c r="BC169" i="18"/>
  <c r="AM169" i="18"/>
  <c r="W169" i="18"/>
  <c r="G169" i="18"/>
  <c r="EP168" i="18"/>
  <c r="DZ168" i="18"/>
  <c r="DJ168" i="18"/>
  <c r="CT168" i="18"/>
  <c r="CD168" i="18"/>
  <c r="BN168" i="18"/>
  <c r="AX168" i="18"/>
  <c r="AH168" i="18"/>
  <c r="R168" i="18"/>
  <c r="B168" i="18"/>
  <c r="EK167" i="18"/>
  <c r="DU167" i="18"/>
  <c r="DE167" i="18"/>
  <c r="CO167" i="18"/>
  <c r="BY167" i="18"/>
  <c r="BI167" i="18"/>
  <c r="AS167" i="18"/>
  <c r="AC167" i="18"/>
  <c r="M167" i="18"/>
  <c r="EV166" i="18"/>
  <c r="EF166" i="18"/>
  <c r="DP166" i="18"/>
  <c r="CZ166" i="18"/>
  <c r="CJ166" i="18"/>
  <c r="BT166" i="18"/>
  <c r="BD166" i="18"/>
  <c r="AN166" i="18"/>
  <c r="X166" i="18"/>
  <c r="H166" i="18"/>
  <c r="EQ165" i="18"/>
  <c r="EA165" i="18"/>
  <c r="DK165" i="18"/>
  <c r="CU165" i="18"/>
  <c r="CE165" i="18"/>
  <c r="BO165" i="18"/>
  <c r="AY165" i="18"/>
  <c r="AI165" i="18"/>
  <c r="S165" i="18"/>
  <c r="C165" i="18"/>
  <c r="EL164" i="18"/>
  <c r="DV164" i="18"/>
  <c r="DF164" i="18"/>
  <c r="CP164" i="18"/>
  <c r="BZ164" i="18"/>
  <c r="BJ164" i="18"/>
  <c r="AT164" i="18"/>
  <c r="AD164" i="18"/>
  <c r="N164" i="18"/>
  <c r="EW163" i="18"/>
  <c r="EG163" i="18"/>
  <c r="DQ163" i="18"/>
  <c r="DA163" i="18"/>
  <c r="CK163" i="18"/>
  <c r="BU163" i="18"/>
  <c r="BE163" i="18"/>
  <c r="AO163" i="18"/>
  <c r="Y163" i="18"/>
  <c r="I163" i="18"/>
  <c r="ER162" i="18"/>
  <c r="EB162" i="18"/>
  <c r="DL162" i="18"/>
  <c r="CV162" i="18"/>
  <c r="CF162" i="18"/>
  <c r="BP162" i="18"/>
  <c r="AZ162" i="18"/>
  <c r="AJ162" i="18"/>
  <c r="T162" i="18"/>
  <c r="D162" i="18"/>
  <c r="EM161" i="18"/>
  <c r="DW161" i="18"/>
  <c r="DG161" i="18"/>
  <c r="CQ161" i="18"/>
  <c r="CA161" i="18"/>
  <c r="BK161" i="18"/>
  <c r="AU161" i="18"/>
  <c r="AE161" i="18"/>
  <c r="O161" i="18"/>
  <c r="EX160" i="18"/>
  <c r="EH160" i="18"/>
  <c r="DR160" i="18"/>
  <c r="DB160" i="18"/>
  <c r="CL160" i="18"/>
  <c r="BV160" i="18"/>
  <c r="BF160" i="18"/>
  <c r="AP160" i="18"/>
  <c r="Z160" i="18"/>
  <c r="J160" i="18"/>
  <c r="ES159" i="18"/>
  <c r="EC159" i="18"/>
  <c r="DM159" i="18"/>
  <c r="CW159" i="18"/>
  <c r="CD159" i="18"/>
  <c r="BH159" i="18"/>
  <c r="AM159" i="18"/>
  <c r="R159" i="18"/>
  <c r="EU158" i="18"/>
  <c r="DZ158" i="18"/>
  <c r="DE158" i="18"/>
  <c r="CI158" i="18"/>
  <c r="BN158" i="18"/>
  <c r="AS158" i="18"/>
  <c r="W158" i="18"/>
  <c r="B158" i="18"/>
  <c r="EF157" i="18"/>
  <c r="DJ157" i="18"/>
  <c r="CO157" i="18"/>
  <c r="BT157" i="18"/>
  <c r="AX157" i="18"/>
  <c r="AC157" i="18"/>
  <c r="H157" i="18"/>
  <c r="EK156" i="18"/>
  <c r="DP156" i="18"/>
  <c r="CU156" i="18"/>
  <c r="BS156" i="18"/>
  <c r="AM156" i="18"/>
  <c r="G156" i="18"/>
  <c r="DZ155" i="18"/>
  <c r="CT155" i="18"/>
  <c r="BN155" i="18"/>
  <c r="AH155" i="18"/>
  <c r="B155" i="18"/>
  <c r="DU154" i="18"/>
  <c r="CO154" i="18"/>
  <c r="BI154" i="18"/>
  <c r="AC154" i="18"/>
  <c r="EV153" i="18"/>
  <c r="DP153" i="18"/>
  <c r="CJ153" i="18"/>
  <c r="AH153" i="18"/>
  <c r="DU152" i="18"/>
  <c r="BI152" i="18"/>
  <c r="EV151" i="18"/>
  <c r="CJ151" i="18"/>
  <c r="X151" i="18"/>
  <c r="DK150" i="18"/>
  <c r="AY150" i="18"/>
  <c r="EL149" i="18"/>
  <c r="BZ149" i="18"/>
  <c r="N149" i="18"/>
  <c r="DA148" i="18"/>
  <c r="AO148" i="18"/>
  <c r="EB147" i="18"/>
  <c r="BP147" i="18"/>
  <c r="D147" i="18"/>
  <c r="CQ146" i="18"/>
  <c r="AE146" i="18"/>
  <c r="DR145" i="18"/>
  <c r="BF145" i="18"/>
  <c r="ES144" i="18"/>
  <c r="CG144" i="18"/>
  <c r="U144" i="18"/>
  <c r="DH143" i="18"/>
  <c r="AV143" i="18"/>
  <c r="EI142" i="18"/>
  <c r="BW142" i="18"/>
  <c r="K142" i="18"/>
  <c r="CX141" i="18"/>
  <c r="AL141" i="18"/>
  <c r="DY140" i="18"/>
  <c r="BM140" i="18"/>
  <c r="A140" i="18"/>
  <c r="CN139" i="18"/>
  <c r="AB139" i="18"/>
  <c r="DO138" i="18"/>
  <c r="BC138" i="18"/>
  <c r="EP137" i="18"/>
  <c r="CD137" i="18"/>
  <c r="R137" i="18"/>
  <c r="DE136" i="18"/>
  <c r="AS136" i="18"/>
  <c r="EF135" i="18"/>
  <c r="BT135" i="18"/>
  <c r="C135" i="18"/>
  <c r="BU134" i="18"/>
  <c r="EM133" i="18"/>
  <c r="BE133" i="18"/>
  <c r="DW132" i="18"/>
  <c r="AP132" i="18"/>
  <c r="DG131" i="18"/>
  <c r="Z131" i="18"/>
  <c r="CR130" i="18"/>
  <c r="J130" i="18"/>
  <c r="CB129" i="18"/>
  <c r="ET128" i="18"/>
  <c r="AN128" i="18"/>
  <c r="CP126" i="18"/>
  <c r="ER124" i="18"/>
  <c r="AU123" i="18"/>
  <c r="CW121" i="18"/>
  <c r="EY119" i="18"/>
  <c r="BB118" i="18"/>
  <c r="DD116" i="18"/>
  <c r="G115" i="18"/>
  <c r="BI113" i="18"/>
  <c r="DK111" i="18"/>
  <c r="N110" i="18"/>
  <c r="BP108" i="18"/>
  <c r="DR106" i="18"/>
  <c r="DW104" i="18"/>
  <c r="CR102" i="18"/>
  <c r="BM100" i="18"/>
  <c r="AG98" i="18"/>
  <c r="DN91" i="18"/>
  <c r="X85" i="18"/>
  <c r="AQ78" i="18"/>
  <c r="BT59" i="18"/>
  <c r="ES199" i="18"/>
  <c r="DM199" i="18"/>
  <c r="BQ199" i="18"/>
  <c r="AK199" i="18"/>
  <c r="E199" i="18"/>
  <c r="DX198" i="18"/>
  <c r="CR198" i="18"/>
  <c r="AV198" i="18"/>
  <c r="EY197" i="18"/>
  <c r="DS197" i="18"/>
  <c r="CM197" i="18"/>
  <c r="AQ197" i="18"/>
  <c r="AA197" i="18"/>
  <c r="ED196" i="18"/>
  <c r="DN196" i="18"/>
  <c r="BR196" i="18"/>
  <c r="AL196" i="18"/>
  <c r="EO195" i="18"/>
  <c r="DY195" i="18"/>
  <c r="CS195" i="18"/>
  <c r="AW195" i="18"/>
  <c r="Q195" i="18"/>
  <c r="EJ194" i="18"/>
  <c r="DD194" i="18"/>
  <c r="BH194" i="18"/>
  <c r="AR194" i="18"/>
  <c r="EU193" i="18"/>
  <c r="DO193" i="18"/>
  <c r="BS193" i="18"/>
  <c r="AM193" i="18"/>
  <c r="G193" i="18"/>
  <c r="DZ192" i="18"/>
  <c r="CT192" i="18"/>
  <c r="BN192" i="18"/>
  <c r="AH192" i="18"/>
  <c r="B192" i="18"/>
  <c r="DU191" i="18"/>
  <c r="CO191" i="18"/>
  <c r="BI191" i="18"/>
  <c r="M191" i="18"/>
  <c r="EF190" i="18"/>
  <c r="CJ190" i="18"/>
  <c r="BT190" i="18"/>
  <c r="X190" i="18"/>
  <c r="EQ189" i="18"/>
  <c r="CU189" i="18"/>
  <c r="CE189" i="18"/>
  <c r="AY189" i="18"/>
  <c r="S189" i="18"/>
  <c r="EL188" i="18"/>
  <c r="DF188" i="18"/>
  <c r="BZ188" i="18"/>
  <c r="AT188" i="18"/>
  <c r="N188" i="18"/>
  <c r="EG187" i="18"/>
  <c r="DA187" i="18"/>
  <c r="BU187" i="18"/>
  <c r="AO187" i="18"/>
  <c r="I187" i="18"/>
  <c r="EB186" i="18"/>
  <c r="CV186" i="18"/>
  <c r="BP186" i="18"/>
  <c r="AJ186" i="18"/>
  <c r="D186" i="18"/>
  <c r="DW185" i="18"/>
  <c r="CQ185" i="18"/>
  <c r="BK185" i="18"/>
  <c r="AE185" i="18"/>
  <c r="EX184" i="18"/>
  <c r="DR184" i="18"/>
  <c r="BV184" i="18"/>
  <c r="Z184" i="18"/>
  <c r="ES183" i="18"/>
  <c r="DM183" i="18"/>
  <c r="BQ183" i="18"/>
  <c r="BA183" i="18"/>
  <c r="E183" i="18"/>
  <c r="EN182" i="18"/>
  <c r="DH182" i="18"/>
  <c r="CB182" i="18"/>
  <c r="AV182" i="18"/>
  <c r="P182" i="18"/>
  <c r="EI181" i="18"/>
  <c r="DC181" i="18"/>
  <c r="BW181" i="18"/>
  <c r="AQ181" i="18"/>
  <c r="K181" i="18"/>
  <c r="ED180" i="18"/>
  <c r="CX180" i="18"/>
  <c r="BR180" i="18"/>
  <c r="AL180" i="18"/>
  <c r="F180" i="18"/>
  <c r="DY179" i="18"/>
  <c r="CS179" i="18"/>
  <c r="BM179" i="18"/>
  <c r="AG179" i="18"/>
  <c r="A179" i="18"/>
  <c r="DT178" i="18"/>
  <c r="CN178" i="18"/>
  <c r="BH178" i="18"/>
  <c r="AB178" i="18"/>
  <c r="EU177" i="18"/>
  <c r="DO177" i="18"/>
  <c r="CI177" i="18"/>
  <c r="BC177" i="18"/>
  <c r="W177" i="18"/>
  <c r="EP176" i="18"/>
  <c r="DJ176" i="18"/>
  <c r="CD176" i="18"/>
  <c r="AX176" i="18"/>
  <c r="R176" i="18"/>
  <c r="EK175" i="18"/>
  <c r="DE175" i="18"/>
  <c r="BY175" i="18"/>
  <c r="AS175" i="18"/>
  <c r="EV174" i="18"/>
  <c r="DP174" i="18"/>
  <c r="BT174" i="18"/>
  <c r="BD174" i="18"/>
  <c r="H174" i="18"/>
  <c r="EQ173" i="18"/>
  <c r="CU173" i="18"/>
  <c r="AY173" i="18"/>
  <c r="S173" i="18"/>
  <c r="EL172" i="18"/>
  <c r="DF172" i="18"/>
  <c r="BZ172" i="18"/>
  <c r="AT172" i="18"/>
  <c r="EW171" i="18"/>
  <c r="DQ171" i="18"/>
  <c r="BU171" i="18"/>
  <c r="AO171" i="18"/>
  <c r="I171" i="18"/>
  <c r="EB170" i="18"/>
  <c r="CV170" i="18"/>
  <c r="AZ170" i="18"/>
  <c r="T170" i="18"/>
  <c r="EM169" i="18"/>
  <c r="CQ169" i="18"/>
  <c r="BK169" i="18"/>
  <c r="O169" i="18"/>
  <c r="EH168" i="18"/>
  <c r="CL168" i="18"/>
  <c r="AP168" i="18"/>
  <c r="J168" i="18"/>
  <c r="DM167" i="18"/>
  <c r="CG167" i="18"/>
  <c r="AK167" i="18"/>
  <c r="EN166" i="18"/>
  <c r="CR166" i="18"/>
  <c r="AV166" i="18"/>
  <c r="P166" i="18"/>
  <c r="DS165" i="18"/>
  <c r="CM165" i="18"/>
  <c r="AQ165" i="18"/>
  <c r="ET164" i="18"/>
  <c r="CX164" i="18"/>
  <c r="BB164" i="18"/>
  <c r="AL164" i="18"/>
  <c r="F164" i="18"/>
  <c r="DY163" i="18"/>
  <c r="CS163" i="18"/>
  <c r="BM163" i="18"/>
  <c r="AG163" i="18"/>
  <c r="A163" i="18"/>
  <c r="DT162" i="18"/>
  <c r="CN162" i="18"/>
  <c r="BH162" i="18"/>
  <c r="AB162" i="18"/>
  <c r="EU161" i="18"/>
  <c r="DO161" i="18"/>
  <c r="BS161" i="18"/>
  <c r="W161" i="18"/>
  <c r="DZ160" i="18"/>
  <c r="CT160" i="18"/>
  <c r="BN160" i="18"/>
  <c r="AH160" i="18"/>
  <c r="B160" i="18"/>
  <c r="DU159" i="18"/>
  <c r="CN159" i="18"/>
  <c r="AX159" i="18"/>
  <c r="G159" i="18"/>
  <c r="DO158" i="18"/>
  <c r="BY158" i="18"/>
  <c r="M158" i="18"/>
  <c r="CZ157" i="18"/>
  <c r="BI157" i="18"/>
  <c r="R157" i="18"/>
  <c r="EA156" i="18"/>
  <c r="CI156" i="18"/>
  <c r="W156" i="18"/>
  <c r="DJ155" i="18"/>
  <c r="R155" i="18"/>
  <c r="DE154" i="18"/>
  <c r="AS154" i="18"/>
  <c r="EF153" i="18"/>
  <c r="B153" i="18"/>
  <c r="AC152" i="18"/>
  <c r="EQ150" i="18"/>
  <c r="S150" i="18"/>
  <c r="AT149" i="18"/>
  <c r="BU148" i="18"/>
  <c r="CV147" i="18"/>
  <c r="DW146" i="18"/>
  <c r="EX145" i="18"/>
  <c r="Z145" i="18"/>
  <c r="BA144" i="18"/>
  <c r="CB143" i="18"/>
  <c r="DC142" i="18"/>
  <c r="ED141" i="18"/>
  <c r="F141" i="18"/>
  <c r="DT139" i="18"/>
  <c r="EU138" i="18"/>
  <c r="DJ137" i="18"/>
  <c r="AX137" i="18"/>
  <c r="BY136" i="18"/>
  <c r="CZ135" i="18"/>
  <c r="AD134" i="18"/>
  <c r="O133" i="18"/>
  <c r="CF132" i="18"/>
  <c r="BQ131" i="18"/>
  <c r="EH130" i="18"/>
  <c r="DS129" i="18"/>
  <c r="DC128" i="18"/>
  <c r="BO127" i="18"/>
  <c r="BV122" i="18"/>
  <c r="AA119" i="18"/>
  <c r="CC117" i="18"/>
  <c r="AH114" i="18"/>
  <c r="EL110" i="18"/>
  <c r="AO109" i="18"/>
  <c r="EM105" i="18"/>
  <c r="CB101" i="18"/>
  <c r="J95" i="18"/>
  <c r="EB81" i="18"/>
  <c r="EW199" i="18"/>
  <c r="EG199" i="18"/>
  <c r="DQ199" i="18"/>
  <c r="DA199" i="18"/>
  <c r="CK199" i="18"/>
  <c r="BU199" i="18"/>
  <c r="BE199" i="18"/>
  <c r="AO199" i="18"/>
  <c r="Y199" i="18"/>
  <c r="I199" i="18"/>
  <c r="ER198" i="18"/>
  <c r="EB198" i="18"/>
  <c r="DL198" i="18"/>
  <c r="CV198" i="18"/>
  <c r="CF198" i="18"/>
  <c r="BP198" i="18"/>
  <c r="AZ198" i="18"/>
  <c r="AJ198" i="18"/>
  <c r="T198" i="18"/>
  <c r="D198" i="18"/>
  <c r="EM197" i="18"/>
  <c r="DW197" i="18"/>
  <c r="DG197" i="18"/>
  <c r="CQ197" i="18"/>
  <c r="CA197" i="18"/>
  <c r="BK197" i="18"/>
  <c r="AU197" i="18"/>
  <c r="AE197" i="18"/>
  <c r="O197" i="18"/>
  <c r="EX196" i="18"/>
  <c r="EH196" i="18"/>
  <c r="DR196" i="18"/>
  <c r="DB196" i="18"/>
  <c r="CL196" i="18"/>
  <c r="BV196" i="18"/>
  <c r="BF196" i="18"/>
  <c r="AP196" i="18"/>
  <c r="Z196" i="18"/>
  <c r="J196" i="18"/>
  <c r="ES195" i="18"/>
  <c r="EC195" i="18"/>
  <c r="DM195" i="18"/>
  <c r="CW195" i="18"/>
  <c r="CG195" i="18"/>
  <c r="BQ195" i="18"/>
  <c r="BA195" i="18"/>
  <c r="AK195" i="18"/>
  <c r="U195" i="18"/>
  <c r="E195" i="18"/>
  <c r="EN194" i="18"/>
  <c r="DX194" i="18"/>
  <c r="DH194" i="18"/>
  <c r="CR194" i="18"/>
  <c r="CB194" i="18"/>
  <c r="BL194" i="18"/>
  <c r="AV194" i="18"/>
  <c r="AF194" i="18"/>
  <c r="P194" i="18"/>
  <c r="EY193" i="18"/>
  <c r="EI193" i="18"/>
  <c r="DS193" i="18"/>
  <c r="DC193" i="18"/>
  <c r="CM193" i="18"/>
  <c r="BW193" i="18"/>
  <c r="BG193" i="18"/>
  <c r="AQ193" i="18"/>
  <c r="AA193" i="18"/>
  <c r="K193" i="18"/>
  <c r="ET192" i="18"/>
  <c r="ED192" i="18"/>
  <c r="DN192" i="18"/>
  <c r="CX192" i="18"/>
  <c r="CH192" i="18"/>
  <c r="BR192" i="18"/>
  <c r="BB192" i="18"/>
  <c r="AL192" i="18"/>
  <c r="V192" i="18"/>
  <c r="F192" i="18"/>
  <c r="EO191" i="18"/>
  <c r="DY191" i="18"/>
  <c r="DI191" i="18"/>
  <c r="CS191" i="18"/>
  <c r="CC191" i="18"/>
  <c r="BM191" i="18"/>
  <c r="AW191" i="18"/>
  <c r="AG191" i="18"/>
  <c r="Q191" i="18"/>
  <c r="A191" i="18"/>
  <c r="EJ190" i="18"/>
  <c r="DT190" i="18"/>
  <c r="DD190" i="18"/>
  <c r="CN190" i="18"/>
  <c r="BX190" i="18"/>
  <c r="BH190" i="18"/>
  <c r="AR190" i="18"/>
  <c r="AB190" i="18"/>
  <c r="L190" i="18"/>
  <c r="EU189" i="18"/>
  <c r="EE189" i="18"/>
  <c r="DO189" i="18"/>
  <c r="CY189" i="18"/>
  <c r="CI189" i="18"/>
  <c r="BS189" i="18"/>
  <c r="BC189" i="18"/>
  <c r="AM189" i="18"/>
  <c r="W189" i="18"/>
  <c r="G189" i="18"/>
  <c r="EP188" i="18"/>
  <c r="DZ188" i="18"/>
  <c r="DJ188" i="18"/>
  <c r="CT188" i="18"/>
  <c r="CD188" i="18"/>
  <c r="BN188" i="18"/>
  <c r="AX188" i="18"/>
  <c r="AH188" i="18"/>
  <c r="R188" i="18"/>
  <c r="B188" i="18"/>
  <c r="EK187" i="18"/>
  <c r="DU187" i="18"/>
  <c r="DE187" i="18"/>
  <c r="CO187" i="18"/>
  <c r="BY187" i="18"/>
  <c r="BI187" i="18"/>
  <c r="AS187" i="18"/>
  <c r="AC187" i="18"/>
  <c r="M187" i="18"/>
  <c r="EV186" i="18"/>
  <c r="EF186" i="18"/>
  <c r="DP186" i="18"/>
  <c r="CZ186" i="18"/>
  <c r="CJ186" i="18"/>
  <c r="BT186" i="18"/>
  <c r="BD186" i="18"/>
  <c r="AN186" i="18"/>
  <c r="X186" i="18"/>
  <c r="H186" i="18"/>
  <c r="EQ185" i="18"/>
  <c r="EA185" i="18"/>
  <c r="DK185" i="18"/>
  <c r="CU185" i="18"/>
  <c r="CE185" i="18"/>
  <c r="BO185" i="18"/>
  <c r="AY185" i="18"/>
  <c r="AI185" i="18"/>
  <c r="S185" i="18"/>
  <c r="C185" i="18"/>
  <c r="EL184" i="18"/>
  <c r="DV184" i="18"/>
  <c r="DF184" i="18"/>
  <c r="CP184" i="18"/>
  <c r="BZ184" i="18"/>
  <c r="BJ184" i="18"/>
  <c r="AT184" i="18"/>
  <c r="AD184" i="18"/>
  <c r="N184" i="18"/>
  <c r="EW183" i="18"/>
  <c r="EG183" i="18"/>
  <c r="DQ183" i="18"/>
  <c r="DA183" i="18"/>
  <c r="CK183" i="18"/>
  <c r="BU183" i="18"/>
  <c r="BE183" i="18"/>
  <c r="AO183" i="18"/>
  <c r="Y183" i="18"/>
  <c r="I183" i="18"/>
  <c r="ER182" i="18"/>
  <c r="EB182" i="18"/>
  <c r="DL182" i="18"/>
  <c r="CV182" i="18"/>
  <c r="CF182" i="18"/>
  <c r="BP182" i="18"/>
  <c r="AZ182" i="18"/>
  <c r="AJ182" i="18"/>
  <c r="T182" i="18"/>
  <c r="D182" i="18"/>
  <c r="EM181" i="18"/>
  <c r="DW181" i="18"/>
  <c r="DG181" i="18"/>
  <c r="CQ181" i="18"/>
  <c r="CA181" i="18"/>
  <c r="BK181" i="18"/>
  <c r="AU181" i="18"/>
  <c r="AE181" i="18"/>
  <c r="O181" i="18"/>
  <c r="EX180" i="18"/>
  <c r="EH180" i="18"/>
  <c r="DR180" i="18"/>
  <c r="DB180" i="18"/>
  <c r="CL180" i="18"/>
  <c r="BV180" i="18"/>
  <c r="BF180" i="18"/>
  <c r="AP180" i="18"/>
  <c r="Z180" i="18"/>
  <c r="J180" i="18"/>
  <c r="ES179" i="18"/>
  <c r="EC179" i="18"/>
  <c r="DM179" i="18"/>
  <c r="CW179" i="18"/>
  <c r="CG179" i="18"/>
  <c r="BQ179" i="18"/>
  <c r="BA179" i="18"/>
  <c r="AK179" i="18"/>
  <c r="U179" i="18"/>
  <c r="E179" i="18"/>
  <c r="EN178" i="18"/>
  <c r="DX178" i="18"/>
  <c r="DH178" i="18"/>
  <c r="CR178" i="18"/>
  <c r="CB178" i="18"/>
  <c r="BL178" i="18"/>
  <c r="AV178" i="18"/>
  <c r="AF178" i="18"/>
  <c r="P178" i="18"/>
  <c r="EY177" i="18"/>
  <c r="EI177" i="18"/>
  <c r="DS177" i="18"/>
  <c r="DC177" i="18"/>
  <c r="CM177" i="18"/>
  <c r="BW177" i="18"/>
  <c r="BG177" i="18"/>
  <c r="AQ177" i="18"/>
  <c r="AA177" i="18"/>
  <c r="K177" i="18"/>
  <c r="ET176" i="18"/>
  <c r="ED176" i="18"/>
  <c r="DN176" i="18"/>
  <c r="CX176" i="18"/>
  <c r="CH176" i="18"/>
  <c r="BR176" i="18"/>
  <c r="BB176" i="18"/>
  <c r="AL176" i="18"/>
  <c r="V176" i="18"/>
  <c r="F176" i="18"/>
  <c r="EO175" i="18"/>
  <c r="DY175" i="18"/>
  <c r="DI175" i="18"/>
  <c r="CS175" i="18"/>
  <c r="CC175" i="18"/>
  <c r="BM175" i="18"/>
  <c r="AW175" i="18"/>
  <c r="AG175" i="18"/>
  <c r="Q175" i="18"/>
  <c r="A175" i="18"/>
  <c r="EJ174" i="18"/>
  <c r="DT174" i="18"/>
  <c r="DD174" i="18"/>
  <c r="CN174" i="18"/>
  <c r="BX174" i="18"/>
  <c r="BH174" i="18"/>
  <c r="AR174" i="18"/>
  <c r="AB174" i="18"/>
  <c r="L174" i="18"/>
  <c r="EU173" i="18"/>
  <c r="EE173" i="18"/>
  <c r="DO173" i="18"/>
  <c r="CY173" i="18"/>
  <c r="CI173" i="18"/>
  <c r="BS173" i="18"/>
  <c r="BC173" i="18"/>
  <c r="AM173" i="18"/>
  <c r="W173" i="18"/>
  <c r="G173" i="18"/>
  <c r="EP172" i="18"/>
  <c r="DZ172" i="18"/>
  <c r="DJ172" i="18"/>
  <c r="CT172" i="18"/>
  <c r="CD172" i="18"/>
  <c r="BN172" i="18"/>
  <c r="AX172" i="18"/>
  <c r="AH172" i="18"/>
  <c r="R172" i="18"/>
  <c r="B172" i="18"/>
  <c r="EK171" i="18"/>
  <c r="DU171" i="18"/>
  <c r="DE171" i="18"/>
  <c r="CO171" i="18"/>
  <c r="BY171" i="18"/>
  <c r="BI171" i="18"/>
  <c r="AS171" i="18"/>
  <c r="AC171" i="18"/>
  <c r="M171" i="18"/>
  <c r="EV170" i="18"/>
  <c r="EF170" i="18"/>
  <c r="DP170" i="18"/>
  <c r="CZ170" i="18"/>
  <c r="CJ170" i="18"/>
  <c r="BT170" i="18"/>
  <c r="BD170" i="18"/>
  <c r="AN170" i="18"/>
  <c r="X170" i="18"/>
  <c r="H170" i="18"/>
  <c r="EQ169" i="18"/>
  <c r="EA169" i="18"/>
  <c r="DK169" i="18"/>
  <c r="CU169" i="18"/>
  <c r="CE169" i="18"/>
  <c r="BO169" i="18"/>
  <c r="AY169" i="18"/>
  <c r="AI169" i="18"/>
  <c r="S169" i="18"/>
  <c r="C169" i="18"/>
  <c r="EL168" i="18"/>
  <c r="DV168" i="18"/>
  <c r="DF168" i="18"/>
  <c r="CP168" i="18"/>
  <c r="BZ168" i="18"/>
  <c r="BJ168" i="18"/>
  <c r="AT168" i="18"/>
  <c r="AD168" i="18"/>
  <c r="N168" i="18"/>
  <c r="EW167" i="18"/>
  <c r="EG167" i="18"/>
  <c r="DQ167" i="18"/>
  <c r="DA167" i="18"/>
  <c r="CK167" i="18"/>
  <c r="BU167" i="18"/>
  <c r="BE167" i="18"/>
  <c r="AO167" i="18"/>
  <c r="Y167" i="18"/>
  <c r="I167" i="18"/>
  <c r="ER166" i="18"/>
  <c r="EB166" i="18"/>
  <c r="DL166" i="18"/>
  <c r="CV166" i="18"/>
  <c r="CF166" i="18"/>
  <c r="BP166" i="18"/>
  <c r="AZ166" i="18"/>
  <c r="AJ166" i="18"/>
  <c r="T166" i="18"/>
  <c r="D166" i="18"/>
  <c r="EM165" i="18"/>
  <c r="DW165" i="18"/>
  <c r="DG165" i="18"/>
  <c r="CQ165" i="18"/>
  <c r="CA165" i="18"/>
  <c r="BK165" i="18"/>
  <c r="AU165" i="18"/>
  <c r="AE165" i="18"/>
  <c r="O165" i="18"/>
  <c r="EX164" i="18"/>
  <c r="EH164" i="18"/>
  <c r="DR164" i="18"/>
  <c r="DB164" i="18"/>
  <c r="CL164" i="18"/>
  <c r="BV164" i="18"/>
  <c r="BF164" i="18"/>
  <c r="AP164" i="18"/>
  <c r="Z164" i="18"/>
  <c r="J164" i="18"/>
  <c r="ES163" i="18"/>
  <c r="EC163" i="18"/>
  <c r="DM163" i="18"/>
  <c r="CW163" i="18"/>
  <c r="CG163" i="18"/>
  <c r="BQ163" i="18"/>
  <c r="BA163" i="18"/>
  <c r="AK163" i="18"/>
  <c r="U163" i="18"/>
  <c r="E163" i="18"/>
  <c r="EN162" i="18"/>
  <c r="DX162" i="18"/>
  <c r="DH162" i="18"/>
  <c r="CR162" i="18"/>
  <c r="CB162" i="18"/>
  <c r="BL162" i="18"/>
  <c r="AV162" i="18"/>
  <c r="AF162" i="18"/>
  <c r="P162" i="18"/>
  <c r="EY161" i="18"/>
  <c r="EI161" i="18"/>
  <c r="DS161" i="18"/>
  <c r="DC161" i="18"/>
  <c r="CM161" i="18"/>
  <c r="BW161" i="18"/>
  <c r="BG161" i="18"/>
  <c r="AQ161" i="18"/>
  <c r="AA161" i="18"/>
  <c r="K161" i="18"/>
  <c r="ET160" i="18"/>
  <c r="ED160" i="18"/>
  <c r="DN160" i="18"/>
  <c r="CX160" i="18"/>
  <c r="CH160" i="18"/>
  <c r="BR160" i="18"/>
  <c r="BB160" i="18"/>
  <c r="AL160" i="18"/>
  <c r="V160" i="18"/>
  <c r="F160" i="18"/>
  <c r="EO159" i="18"/>
  <c r="DY159" i="18"/>
  <c r="DI159" i="18"/>
  <c r="CS159" i="18"/>
  <c r="BX159" i="18"/>
  <c r="BC159" i="18"/>
  <c r="AH159" i="18"/>
  <c r="L159" i="18"/>
  <c r="EP158" i="18"/>
  <c r="DU158" i="18"/>
  <c r="CY158" i="18"/>
  <c r="CD158" i="18"/>
  <c r="BI158" i="18"/>
  <c r="AM158" i="18"/>
  <c r="R158" i="18"/>
  <c r="EV157" i="18"/>
  <c r="DZ157" i="18"/>
  <c r="DE157" i="18"/>
  <c r="CJ157" i="18"/>
  <c r="BN157" i="18"/>
  <c r="AS157" i="18"/>
  <c r="X157" i="18"/>
  <c r="B157" i="18"/>
  <c r="EF156" i="18"/>
  <c r="DK156" i="18"/>
  <c r="CO156" i="18"/>
  <c r="BK156" i="18"/>
  <c r="AE156" i="18"/>
  <c r="EX155" i="18"/>
  <c r="DR155" i="18"/>
  <c r="CL155" i="18"/>
  <c r="BF155" i="18"/>
  <c r="Z155" i="18"/>
  <c r="ES154" i="18"/>
  <c r="DM154" i="18"/>
  <c r="CG154" i="18"/>
  <c r="BA154" i="18"/>
  <c r="U154" i="18"/>
  <c r="EN153" i="18"/>
  <c r="DH153" i="18"/>
  <c r="CB153" i="18"/>
  <c r="R153" i="18"/>
  <c r="DE152" i="18"/>
  <c r="AS152" i="18"/>
  <c r="EF151" i="18"/>
  <c r="BT151" i="18"/>
  <c r="H151" i="18"/>
  <c r="CU150" i="18"/>
  <c r="AI150" i="18"/>
  <c r="DV149" i="18"/>
  <c r="BJ149" i="18"/>
  <c r="EW148" i="18"/>
  <c r="CK148" i="18"/>
  <c r="Y148" i="18"/>
  <c r="DL147" i="18"/>
  <c r="AZ147" i="18"/>
  <c r="EM146" i="18"/>
  <c r="CA146" i="18"/>
  <c r="O146" i="18"/>
  <c r="DB145" i="18"/>
  <c r="AP145" i="18"/>
  <c r="EC144" i="18"/>
  <c r="BQ144" i="18"/>
  <c r="E144" i="18"/>
  <c r="CR143" i="18"/>
  <c r="AF143" i="18"/>
  <c r="DS142" i="18"/>
  <c r="BG142" i="18"/>
  <c r="ET141" i="18"/>
  <c r="CH141" i="18"/>
  <c r="V141" i="18"/>
  <c r="DI140" i="18"/>
  <c r="AW140" i="18"/>
  <c r="EJ139" i="18"/>
  <c r="BX139" i="18"/>
  <c r="L139" i="18"/>
  <c r="CY138" i="18"/>
  <c r="AM138" i="18"/>
  <c r="DZ137" i="18"/>
  <c r="BN137" i="18"/>
  <c r="B137" i="18"/>
  <c r="CO136" i="18"/>
  <c r="AC136" i="18"/>
  <c r="DP135" i="18"/>
  <c r="BD135" i="18"/>
  <c r="EG134" i="18"/>
  <c r="AZ134" i="18"/>
  <c r="DQ133" i="18"/>
  <c r="AJ133" i="18"/>
  <c r="DB132" i="18"/>
  <c r="T132" i="18"/>
  <c r="CL131" i="18"/>
  <c r="E131" i="18"/>
  <c r="BV130" i="18"/>
  <c r="EN129" i="18"/>
  <c r="BG129" i="18"/>
  <c r="DX128" i="18"/>
  <c r="EA127" i="18"/>
  <c r="AD126" i="18"/>
  <c r="CF124" i="18"/>
  <c r="EH122" i="18"/>
  <c r="AK121" i="18"/>
  <c r="CM119" i="18"/>
  <c r="EO117" i="18"/>
  <c r="AR116" i="18"/>
  <c r="CT114" i="18"/>
  <c r="EV112" i="18"/>
  <c r="AY111" i="18"/>
  <c r="DA109" i="18"/>
  <c r="D108" i="18"/>
  <c r="BF106" i="18"/>
  <c r="AP104" i="18"/>
  <c r="K102" i="18"/>
  <c r="ED99" i="18"/>
  <c r="DG96" i="18"/>
  <c r="Q90" i="18"/>
  <c r="BZ83" i="18"/>
  <c r="L76" i="18"/>
  <c r="EC199" i="18"/>
  <c r="CG199" i="18"/>
  <c r="U199" i="18"/>
  <c r="DH198" i="18"/>
  <c r="CB198" i="18"/>
  <c r="P198" i="18"/>
  <c r="DC197" i="18"/>
  <c r="BG197" i="18"/>
  <c r="ET196" i="18"/>
  <c r="CH196" i="18"/>
  <c r="V196" i="18"/>
  <c r="DI195" i="18"/>
  <c r="BM195" i="18"/>
  <c r="A195" i="18"/>
  <c r="CN194" i="18"/>
  <c r="L194" i="18"/>
  <c r="CI193" i="18"/>
  <c r="W193" i="18"/>
  <c r="DJ192" i="18"/>
  <c r="AX192" i="18"/>
  <c r="EK191" i="18"/>
  <c r="BY191" i="18"/>
  <c r="AC191" i="18"/>
  <c r="DP190" i="18"/>
  <c r="BD190" i="18"/>
  <c r="H190" i="18"/>
  <c r="DK189" i="18"/>
  <c r="AI189" i="18"/>
  <c r="DV188" i="18"/>
  <c r="BJ188" i="18"/>
  <c r="EW187" i="18"/>
  <c r="CK187" i="18"/>
  <c r="Y187" i="18"/>
  <c r="DL186" i="18"/>
  <c r="AZ186" i="18"/>
  <c r="EM185" i="18"/>
  <c r="CA185" i="18"/>
  <c r="O185" i="18"/>
  <c r="CL184" i="18"/>
  <c r="AP184" i="18"/>
  <c r="EC183" i="18"/>
  <c r="CG183" i="18"/>
  <c r="U183" i="18"/>
  <c r="CR182" i="18"/>
  <c r="AF182" i="18"/>
  <c r="DS181" i="18"/>
  <c r="BG181" i="18"/>
  <c r="ET180" i="18"/>
  <c r="CH180" i="18"/>
  <c r="V180" i="18"/>
  <c r="DI179" i="18"/>
  <c r="AW179" i="18"/>
  <c r="EJ178" i="18"/>
  <c r="BX178" i="18"/>
  <c r="L178" i="18"/>
  <c r="CY177" i="18"/>
  <c r="AM177" i="18"/>
  <c r="DZ176" i="18"/>
  <c r="BN176" i="18"/>
  <c r="B176" i="18"/>
  <c r="CO175" i="18"/>
  <c r="AC175" i="18"/>
  <c r="EF174" i="18"/>
  <c r="CJ174" i="18"/>
  <c r="X174" i="18"/>
  <c r="DK173" i="18"/>
  <c r="BO173" i="18"/>
  <c r="C173" i="18"/>
  <c r="CP172" i="18"/>
  <c r="AD172" i="18"/>
  <c r="EG171" i="18"/>
  <c r="DA171" i="18"/>
  <c r="BE171" i="18"/>
  <c r="ER170" i="18"/>
  <c r="CF170" i="18"/>
  <c r="AJ170" i="18"/>
  <c r="DG169" i="18"/>
  <c r="AU169" i="18"/>
  <c r="EX168" i="18"/>
  <c r="DB168" i="18"/>
  <c r="BF168" i="18"/>
  <c r="EC167" i="18"/>
  <c r="BQ167" i="18"/>
  <c r="U167" i="18"/>
  <c r="DX166" i="18"/>
  <c r="CB166" i="18"/>
  <c r="AF166" i="18"/>
  <c r="EI165" i="18"/>
  <c r="BG165" i="18"/>
  <c r="K165" i="18"/>
  <c r="DN164" i="18"/>
  <c r="BR164" i="18"/>
  <c r="EO163" i="18"/>
  <c r="CC163" i="18"/>
  <c r="Q163" i="18"/>
  <c r="DD162" i="18"/>
  <c r="AR162" i="18"/>
  <c r="EE161" i="18"/>
  <c r="CI161" i="18"/>
  <c r="AM161" i="18"/>
  <c r="EP160" i="18"/>
  <c r="CD160" i="18"/>
  <c r="R160" i="18"/>
  <c r="DE159" i="18"/>
  <c r="AB159" i="18"/>
  <c r="CT158" i="18"/>
  <c r="BC158" i="18"/>
  <c r="EP157" i="18"/>
  <c r="CD157" i="18"/>
  <c r="EV156" i="18"/>
  <c r="BC156" i="18"/>
  <c r="CD155" i="18"/>
  <c r="EK154" i="18"/>
  <c r="M154" i="18"/>
  <c r="CZ153" i="18"/>
  <c r="CO152" i="18"/>
  <c r="BD151" i="18"/>
  <c r="DF149" i="18"/>
  <c r="I148" i="18"/>
  <c r="BK146" i="18"/>
  <c r="DM144" i="18"/>
  <c r="P143" i="18"/>
  <c r="BR141" i="18"/>
  <c r="AG140" i="18"/>
  <c r="CI138" i="18"/>
  <c r="AN135" i="18"/>
  <c r="T124" i="18"/>
  <c r="EO199" i="18"/>
  <c r="DY199" i="18"/>
  <c r="DI199" i="18"/>
  <c r="CS199" i="18"/>
  <c r="CC199" i="18"/>
  <c r="BM199" i="18"/>
  <c r="AW199" i="18"/>
  <c r="AG199" i="18"/>
  <c r="Q199" i="18"/>
  <c r="A199" i="18"/>
  <c r="EJ198" i="18"/>
  <c r="DT198" i="18"/>
  <c r="DD198" i="18"/>
  <c r="CN198" i="18"/>
  <c r="BX198" i="18"/>
  <c r="BH198" i="18"/>
  <c r="AR198" i="18"/>
  <c r="AB198" i="18"/>
  <c r="L198" i="18"/>
  <c r="EU197" i="18"/>
  <c r="EE197" i="18"/>
  <c r="DO197" i="18"/>
  <c r="CY197" i="18"/>
  <c r="CI197" i="18"/>
  <c r="BS197" i="18"/>
  <c r="BC197" i="18"/>
  <c r="AM197" i="18"/>
  <c r="W197" i="18"/>
  <c r="G197" i="18"/>
  <c r="EP196" i="18"/>
  <c r="DZ196" i="18"/>
  <c r="DJ196" i="18"/>
  <c r="CT196" i="18"/>
  <c r="CD196" i="18"/>
  <c r="BN196" i="18"/>
  <c r="AX196" i="18"/>
  <c r="AH196" i="18"/>
  <c r="R196" i="18"/>
  <c r="B196" i="18"/>
  <c r="EK195" i="18"/>
  <c r="DU195" i="18"/>
  <c r="DE195" i="18"/>
  <c r="CO195" i="18"/>
  <c r="BY195" i="18"/>
  <c r="BI195" i="18"/>
  <c r="AS195" i="18"/>
  <c r="AC195" i="18"/>
  <c r="M195" i="18"/>
  <c r="EV194" i="18"/>
  <c r="EF194" i="18"/>
  <c r="DP194" i="18"/>
  <c r="CZ194" i="18"/>
  <c r="CJ194" i="18"/>
  <c r="BT194" i="18"/>
  <c r="BD194" i="18"/>
  <c r="AN194" i="18"/>
  <c r="X194" i="18"/>
  <c r="H194" i="18"/>
  <c r="EQ193" i="18"/>
  <c r="EA193" i="18"/>
  <c r="DK193" i="18"/>
  <c r="CU193" i="18"/>
  <c r="CE193" i="18"/>
  <c r="BO193" i="18"/>
  <c r="AY193" i="18"/>
  <c r="AI193" i="18"/>
  <c r="S193" i="18"/>
  <c r="C193" i="18"/>
  <c r="EL192" i="18"/>
  <c r="DV192" i="18"/>
  <c r="DF192" i="18"/>
  <c r="CP192" i="18"/>
  <c r="BZ192" i="18"/>
  <c r="BJ192" i="18"/>
  <c r="AT192" i="18"/>
  <c r="AD192" i="18"/>
  <c r="N192" i="18"/>
  <c r="EW191" i="18"/>
  <c r="EG191" i="18"/>
  <c r="DQ191" i="18"/>
  <c r="DA191" i="18"/>
  <c r="CK191" i="18"/>
  <c r="BU191" i="18"/>
  <c r="BE191" i="18"/>
  <c r="AO191" i="18"/>
  <c r="Y191" i="18"/>
  <c r="I191" i="18"/>
  <c r="ER190" i="18"/>
  <c r="EB190" i="18"/>
  <c r="DL190" i="18"/>
  <c r="CV190" i="18"/>
  <c r="CF190" i="18"/>
  <c r="BP190" i="18"/>
  <c r="AZ190" i="18"/>
  <c r="AJ190" i="18"/>
  <c r="T190" i="18"/>
  <c r="D190" i="18"/>
  <c r="EM189" i="18"/>
  <c r="DW189" i="18"/>
  <c r="DG189" i="18"/>
  <c r="CQ189" i="18"/>
  <c r="CA189" i="18"/>
  <c r="BK189" i="18"/>
  <c r="AU189" i="18"/>
  <c r="AE189" i="18"/>
  <c r="O189" i="18"/>
  <c r="EX188" i="18"/>
  <c r="EH188" i="18"/>
  <c r="DR188" i="18"/>
  <c r="DB188" i="18"/>
  <c r="CL188" i="18"/>
  <c r="BV188" i="18"/>
  <c r="BF188" i="18"/>
  <c r="AP188" i="18"/>
  <c r="Z188" i="18"/>
  <c r="J188" i="18"/>
  <c r="ES187" i="18"/>
  <c r="EC187" i="18"/>
  <c r="DM187" i="18"/>
  <c r="CW187" i="18"/>
  <c r="CG187" i="18"/>
  <c r="BQ187" i="18"/>
  <c r="BA187" i="18"/>
  <c r="AK187" i="18"/>
  <c r="U187" i="18"/>
  <c r="E187" i="18"/>
  <c r="EN186" i="18"/>
  <c r="DX186" i="18"/>
  <c r="DH186" i="18"/>
  <c r="CR186" i="18"/>
  <c r="CB186" i="18"/>
  <c r="BL186" i="18"/>
  <c r="AV186" i="18"/>
  <c r="AF186" i="18"/>
  <c r="P186" i="18"/>
  <c r="EY185" i="18"/>
  <c r="EI185" i="18"/>
  <c r="DS185" i="18"/>
  <c r="DC185" i="18"/>
  <c r="CM185" i="18"/>
  <c r="BW185" i="18"/>
  <c r="BG185" i="18"/>
  <c r="AQ185" i="18"/>
  <c r="AA185" i="18"/>
  <c r="K185" i="18"/>
  <c r="ET184" i="18"/>
  <c r="ED184" i="18"/>
  <c r="DN184" i="18"/>
  <c r="CX184" i="18"/>
  <c r="CH184" i="18"/>
  <c r="BR184" i="18"/>
  <c r="BB184" i="18"/>
  <c r="AL184" i="18"/>
  <c r="V184" i="18"/>
  <c r="F184" i="18"/>
  <c r="EO183" i="18"/>
  <c r="DY183" i="18"/>
  <c r="DI183" i="18"/>
  <c r="CS183" i="18"/>
  <c r="CC183" i="18"/>
  <c r="BM183" i="18"/>
  <c r="AW183" i="18"/>
  <c r="AG183" i="18"/>
  <c r="Q183" i="18"/>
  <c r="A183" i="18"/>
  <c r="EJ182" i="18"/>
  <c r="DT182" i="18"/>
  <c r="DD182" i="18"/>
  <c r="CN182" i="18"/>
  <c r="BX182" i="18"/>
  <c r="BH182" i="18"/>
  <c r="AR182" i="18"/>
  <c r="AB182" i="18"/>
  <c r="L182" i="18"/>
  <c r="EU181" i="18"/>
  <c r="EE181" i="18"/>
  <c r="DO181" i="18"/>
  <c r="CY181" i="18"/>
  <c r="CI181" i="18"/>
  <c r="BS181" i="18"/>
  <c r="BC181" i="18"/>
  <c r="AM181" i="18"/>
  <c r="W181" i="18"/>
  <c r="G181" i="18"/>
  <c r="EP180" i="18"/>
  <c r="DZ180" i="18"/>
  <c r="DJ180" i="18"/>
  <c r="CT180" i="18"/>
  <c r="CD180" i="18"/>
  <c r="BN180" i="18"/>
  <c r="AX180" i="18"/>
  <c r="AH180" i="18"/>
  <c r="R180" i="18"/>
  <c r="B180" i="18"/>
  <c r="EK179" i="18"/>
  <c r="DU179" i="18"/>
  <c r="DE179" i="18"/>
  <c r="CO179" i="18"/>
  <c r="BY179" i="18"/>
  <c r="BI179" i="18"/>
  <c r="AS179" i="18"/>
  <c r="AC179" i="18"/>
  <c r="M179" i="18"/>
  <c r="EV178" i="18"/>
  <c r="EF178" i="18"/>
  <c r="DP178" i="18"/>
  <c r="CZ178" i="18"/>
  <c r="CJ178" i="18"/>
  <c r="BT178" i="18"/>
  <c r="BD178" i="18"/>
  <c r="AN178" i="18"/>
  <c r="X178" i="18"/>
  <c r="H178" i="18"/>
  <c r="EQ177" i="18"/>
  <c r="EA177" i="18"/>
  <c r="DK177" i="18"/>
  <c r="CU177" i="18"/>
  <c r="CE177" i="18"/>
  <c r="BO177" i="18"/>
  <c r="AY177" i="18"/>
  <c r="AI177" i="18"/>
  <c r="S177" i="18"/>
  <c r="C177" i="18"/>
  <c r="EL176" i="18"/>
  <c r="DV176" i="18"/>
  <c r="DF176" i="18"/>
  <c r="CP176" i="18"/>
  <c r="BZ176" i="18"/>
  <c r="BJ176" i="18"/>
  <c r="AT176" i="18"/>
  <c r="AD176" i="18"/>
  <c r="N176" i="18"/>
  <c r="EW175" i="18"/>
  <c r="EG175" i="18"/>
  <c r="DQ175" i="18"/>
  <c r="DA175" i="18"/>
  <c r="CK175" i="18"/>
  <c r="BU175" i="18"/>
  <c r="BE175" i="18"/>
  <c r="AO175" i="18"/>
  <c r="Y175" i="18"/>
  <c r="I175" i="18"/>
  <c r="ER174" i="18"/>
  <c r="EB174" i="18"/>
  <c r="DL174" i="18"/>
  <c r="CV174" i="18"/>
  <c r="CF174" i="18"/>
  <c r="BP174" i="18"/>
  <c r="AZ174" i="18"/>
  <c r="AJ174" i="18"/>
  <c r="T174" i="18"/>
  <c r="D174" i="18"/>
  <c r="EM173" i="18"/>
  <c r="DW173" i="18"/>
  <c r="DG173" i="18"/>
  <c r="CQ173" i="18"/>
  <c r="CA173" i="18"/>
  <c r="BK173" i="18"/>
  <c r="AU173" i="18"/>
  <c r="AE173" i="18"/>
  <c r="O173" i="18"/>
  <c r="EX172" i="18"/>
  <c r="EH172" i="18"/>
  <c r="DR172" i="18"/>
  <c r="DB172" i="18"/>
  <c r="CL172" i="18"/>
  <c r="BV172" i="18"/>
  <c r="BF172" i="18"/>
  <c r="AP172" i="18"/>
  <c r="Z172" i="18"/>
  <c r="J172" i="18"/>
  <c r="ES171" i="18"/>
  <c r="EC171" i="18"/>
  <c r="DM171" i="18"/>
  <c r="CW171" i="18"/>
  <c r="CG171" i="18"/>
  <c r="BQ171" i="18"/>
  <c r="BA171" i="18"/>
  <c r="AK171" i="18"/>
  <c r="U171" i="18"/>
  <c r="E171" i="18"/>
  <c r="EN170" i="18"/>
  <c r="DX170" i="18"/>
  <c r="DH170" i="18"/>
  <c r="CR170" i="18"/>
  <c r="CB170" i="18"/>
  <c r="BL170" i="18"/>
  <c r="AV170" i="18"/>
  <c r="AF170" i="18"/>
  <c r="P170" i="18"/>
  <c r="EY169" i="18"/>
  <c r="EI169" i="18"/>
  <c r="DS169" i="18"/>
  <c r="DC169" i="18"/>
  <c r="CM169" i="18"/>
  <c r="BW169" i="18"/>
  <c r="BG169" i="18"/>
  <c r="AQ169" i="18"/>
  <c r="AA169" i="18"/>
  <c r="K169" i="18"/>
  <c r="ET168" i="18"/>
  <c r="ED168" i="18"/>
  <c r="DN168" i="18"/>
  <c r="CX168" i="18"/>
  <c r="CH168" i="18"/>
  <c r="BR168" i="18"/>
  <c r="BB168" i="18"/>
  <c r="AL168" i="18"/>
  <c r="V168" i="18"/>
  <c r="F168" i="18"/>
  <c r="EO167" i="18"/>
  <c r="DY167" i="18"/>
  <c r="DI167" i="18"/>
  <c r="CS167" i="18"/>
  <c r="CC167" i="18"/>
  <c r="BM167" i="18"/>
  <c r="AW167" i="18"/>
  <c r="AG167" i="18"/>
  <c r="Q167" i="18"/>
  <c r="A167" i="18"/>
  <c r="EJ166" i="18"/>
  <c r="DT166" i="18"/>
  <c r="DD166" i="18"/>
  <c r="CN166" i="18"/>
  <c r="BX166" i="18"/>
  <c r="BH166" i="18"/>
  <c r="AR166" i="18"/>
  <c r="AB166" i="18"/>
  <c r="L166" i="18"/>
  <c r="EU165" i="18"/>
  <c r="EE165" i="18"/>
  <c r="DO165" i="18"/>
  <c r="CY165" i="18"/>
  <c r="CI165" i="18"/>
  <c r="BS165" i="18"/>
  <c r="BC165" i="18"/>
  <c r="AM165" i="18"/>
  <c r="W165" i="18"/>
  <c r="G165" i="18"/>
  <c r="EP164" i="18"/>
  <c r="DZ164" i="18"/>
  <c r="DJ164" i="18"/>
  <c r="CT164" i="18"/>
  <c r="CD164" i="18"/>
  <c r="BN164" i="18"/>
  <c r="AX164" i="18"/>
  <c r="AH164" i="18"/>
  <c r="R164" i="18"/>
  <c r="B164" i="18"/>
  <c r="EK163" i="18"/>
  <c r="DU163" i="18"/>
  <c r="DE163" i="18"/>
  <c r="CO163" i="18"/>
  <c r="BY163" i="18"/>
  <c r="BI163" i="18"/>
  <c r="AS163" i="18"/>
  <c r="AC163" i="18"/>
  <c r="M163" i="18"/>
  <c r="EV162" i="18"/>
  <c r="EF162" i="18"/>
  <c r="DP162" i="18"/>
  <c r="CZ162" i="18"/>
  <c r="CJ162" i="18"/>
  <c r="BT162" i="18"/>
  <c r="BD162" i="18"/>
  <c r="AN162" i="18"/>
  <c r="X162" i="18"/>
  <c r="H162" i="18"/>
  <c r="EQ161" i="18"/>
  <c r="EA161" i="18"/>
  <c r="DK161" i="18"/>
  <c r="CU161" i="18"/>
  <c r="CE161" i="18"/>
  <c r="BO161" i="18"/>
  <c r="AY161" i="18"/>
  <c r="AI161" i="18"/>
  <c r="S161" i="18"/>
  <c r="C161" i="18"/>
  <c r="EL160" i="18"/>
  <c r="DV160" i="18"/>
  <c r="DF160" i="18"/>
  <c r="CP160" i="18"/>
  <c r="BZ160" i="18"/>
  <c r="BJ160" i="18"/>
  <c r="AT160" i="18"/>
  <c r="AD160" i="18"/>
  <c r="N160" i="18"/>
  <c r="EW159" i="18"/>
  <c r="EG159" i="18"/>
  <c r="DQ159" i="18"/>
  <c r="DA159" i="18"/>
  <c r="CI159" i="18"/>
  <c r="BN159" i="18"/>
  <c r="AR159" i="18"/>
  <c r="W159" i="18"/>
  <c r="B159" i="18"/>
  <c r="EE158" i="18"/>
  <c r="DJ158" i="18"/>
  <c r="CO158" i="18"/>
  <c r="BS158" i="18"/>
  <c r="AX158" i="18"/>
  <c r="AC158" i="18"/>
  <c r="G158" i="18"/>
  <c r="EK157" i="18"/>
  <c r="DP157" i="18"/>
  <c r="CT157" i="18"/>
  <c r="BY157" i="18"/>
  <c r="BD157" i="18"/>
  <c r="AH157" i="18"/>
  <c r="M157" i="18"/>
  <c r="EQ156" i="18"/>
  <c r="DU156" i="18"/>
  <c r="CZ156" i="18"/>
  <c r="CA156" i="18"/>
  <c r="AU156" i="18"/>
  <c r="O156" i="18"/>
  <c r="EH155" i="18"/>
  <c r="DB155" i="18"/>
  <c r="BV155" i="18"/>
  <c r="AP155" i="18"/>
  <c r="J155" i="18"/>
  <c r="EC154" i="18"/>
  <c r="CW154" i="18"/>
  <c r="BQ154" i="18"/>
  <c r="AK154" i="18"/>
  <c r="E154" i="18"/>
  <c r="DX153" i="18"/>
  <c r="CR153" i="18"/>
  <c r="AX153" i="18"/>
  <c r="EK152" i="18"/>
  <c r="BY152" i="18"/>
  <c r="M152" i="18"/>
  <c r="CZ151" i="18"/>
  <c r="AN151" i="18"/>
  <c r="EA150" i="18"/>
  <c r="BO150" i="18"/>
  <c r="C150" i="18"/>
  <c r="CP149" i="18"/>
  <c r="AD149" i="18"/>
  <c r="DQ148" i="18"/>
  <c r="BE148" i="18"/>
  <c r="ER147" i="18"/>
  <c r="CF147" i="18"/>
  <c r="T147" i="18"/>
  <c r="DG146" i="18"/>
  <c r="AU146" i="18"/>
  <c r="EH145" i="18"/>
  <c r="BV145" i="18"/>
  <c r="J145" i="18"/>
  <c r="CW144" i="18"/>
  <c r="AK144" i="18"/>
  <c r="DX143" i="18"/>
  <c r="BL143" i="18"/>
  <c r="EY142" i="18"/>
  <c r="CM142" i="18"/>
  <c r="AA142" i="18"/>
  <c r="DN141" i="18"/>
  <c r="BB141" i="18"/>
  <c r="EO140" i="18"/>
  <c r="CC140" i="18"/>
  <c r="Q140" i="18"/>
  <c r="DD139" i="18"/>
  <c r="AR139" i="18"/>
  <c r="EE138" i="18"/>
  <c r="BS138" i="18"/>
  <c r="G138" i="18"/>
  <c r="CT137" i="18"/>
  <c r="AH137" i="18"/>
  <c r="DU136" i="18"/>
  <c r="BI136" i="18"/>
  <c r="EV135" i="18"/>
  <c r="CJ135" i="18"/>
  <c r="X135" i="18"/>
  <c r="CP134" i="18"/>
  <c r="I134" i="18"/>
  <c r="CA133" i="18"/>
  <c r="ER132" i="18"/>
  <c r="BK132" i="18"/>
  <c r="EC131" i="18"/>
  <c r="AU131" i="18"/>
  <c r="DM130" i="18"/>
  <c r="AF130" i="18"/>
  <c r="CW129" i="18"/>
  <c r="P129" i="18"/>
  <c r="CH128" i="18"/>
  <c r="C127" i="18"/>
  <c r="BE125" i="18"/>
  <c r="DG123" i="18"/>
  <c r="J122" i="18"/>
  <c r="BL120" i="18"/>
  <c r="DN118" i="18"/>
  <c r="Q117" i="18"/>
  <c r="BS115" i="18"/>
  <c r="DU113" i="18"/>
  <c r="X112" i="18"/>
  <c r="BZ110" i="18"/>
  <c r="EB108" i="18"/>
  <c r="AE107" i="18"/>
  <c r="BF105" i="18"/>
  <c r="Z103" i="18"/>
  <c r="ET100" i="18"/>
  <c r="DO98" i="18"/>
  <c r="BL93" i="18"/>
  <c r="DU86" i="18"/>
  <c r="AE80" i="18"/>
  <c r="AN67" i="18"/>
  <c r="EY199" i="18"/>
  <c r="EU199" i="18"/>
  <c r="EQ199" i="18"/>
  <c r="EM199" i="18"/>
  <c r="EI199" i="18"/>
  <c r="EE199" i="18"/>
  <c r="EA199" i="18"/>
  <c r="DW199" i="18"/>
  <c r="DS199" i="18"/>
  <c r="DO199" i="18"/>
  <c r="DK199" i="18"/>
  <c r="DG199" i="18"/>
  <c r="DC199" i="18"/>
  <c r="CY199" i="18"/>
  <c r="CU199" i="18"/>
  <c r="CQ199" i="18"/>
  <c r="CM199" i="18"/>
  <c r="CI199" i="18"/>
  <c r="CE199" i="18"/>
  <c r="CA199" i="18"/>
  <c r="BW199" i="18"/>
  <c r="BS199" i="18"/>
  <c r="BO199" i="18"/>
  <c r="BK199" i="18"/>
  <c r="BG199" i="18"/>
  <c r="BC199" i="18"/>
  <c r="AY199" i="18"/>
  <c r="AU199" i="18"/>
  <c r="AQ199" i="18"/>
  <c r="AM199" i="18"/>
  <c r="AI199" i="18"/>
  <c r="AE199" i="18"/>
  <c r="AA199" i="18"/>
  <c r="W199" i="18"/>
  <c r="S199" i="18"/>
  <c r="O199" i="18"/>
  <c r="K199" i="18"/>
  <c r="G199" i="18"/>
  <c r="C199" i="18"/>
  <c r="EX198" i="18"/>
  <c r="ET198" i="18"/>
  <c r="EP198" i="18"/>
  <c r="EL198" i="18"/>
  <c r="EH198" i="18"/>
  <c r="ED198" i="18"/>
  <c r="DZ198" i="18"/>
  <c r="DV198" i="18"/>
  <c r="DR198" i="18"/>
  <c r="DN198" i="18"/>
  <c r="DJ198" i="18"/>
  <c r="DF198" i="18"/>
  <c r="DB198" i="18"/>
  <c r="CX198" i="18"/>
  <c r="CT198" i="18"/>
  <c r="CP198" i="18"/>
  <c r="CL198" i="18"/>
  <c r="CH198" i="18"/>
  <c r="CD198" i="18"/>
  <c r="BZ198" i="18"/>
  <c r="BV198" i="18"/>
  <c r="BR198" i="18"/>
  <c r="BN198" i="18"/>
  <c r="BJ198" i="18"/>
  <c r="BF198" i="18"/>
  <c r="BB198" i="18"/>
  <c r="AX198" i="18"/>
  <c r="AT198" i="18"/>
  <c r="AP198" i="18"/>
  <c r="AL198" i="18"/>
  <c r="AH198" i="18"/>
  <c r="AD198" i="18"/>
  <c r="Z198" i="18"/>
  <c r="V198" i="18"/>
  <c r="R198" i="18"/>
  <c r="N198" i="18"/>
  <c r="J198" i="18"/>
  <c r="F198" i="18"/>
  <c r="B198" i="18"/>
  <c r="EW197" i="18"/>
  <c r="ES197" i="18"/>
  <c r="EO197" i="18"/>
  <c r="EK197" i="18"/>
  <c r="EG197" i="18"/>
  <c r="EC197" i="18"/>
  <c r="DY197" i="18"/>
  <c r="DU197" i="18"/>
  <c r="DQ197" i="18"/>
  <c r="DM197" i="18"/>
  <c r="DI197" i="18"/>
  <c r="DE197" i="18"/>
  <c r="DA197" i="18"/>
  <c r="CW197" i="18"/>
  <c r="CS197" i="18"/>
  <c r="CO197" i="18"/>
  <c r="CK197" i="18"/>
  <c r="CG197" i="18"/>
  <c r="CC197" i="18"/>
  <c r="BY197" i="18"/>
  <c r="BU197" i="18"/>
  <c r="BQ197" i="18"/>
  <c r="BM197" i="18"/>
  <c r="BI197" i="18"/>
  <c r="BE197" i="18"/>
  <c r="BA197" i="18"/>
  <c r="AW197" i="18"/>
  <c r="AS197" i="18"/>
  <c r="AO197" i="18"/>
  <c r="AK197" i="18"/>
  <c r="AG197" i="18"/>
  <c r="AC197" i="18"/>
  <c r="Y197" i="18"/>
  <c r="U197" i="18"/>
  <c r="Q197" i="18"/>
  <c r="M197" i="18"/>
  <c r="I197" i="18"/>
  <c r="E197" i="18"/>
  <c r="A197" i="18"/>
  <c r="EV196" i="18"/>
  <c r="ER196" i="18"/>
  <c r="EN196" i="18"/>
  <c r="EJ196" i="18"/>
  <c r="EF196" i="18"/>
  <c r="EB196" i="18"/>
  <c r="DX196" i="18"/>
  <c r="DT196" i="18"/>
  <c r="DP196" i="18"/>
  <c r="DL196" i="18"/>
  <c r="DH196" i="18"/>
  <c r="DD196" i="18"/>
  <c r="CZ196" i="18"/>
  <c r="CV196" i="18"/>
  <c r="CR196" i="18"/>
  <c r="CN196" i="18"/>
  <c r="CJ196" i="18"/>
  <c r="CF196" i="18"/>
  <c r="CB196" i="18"/>
  <c r="BX196" i="18"/>
  <c r="BT196" i="18"/>
  <c r="BP196" i="18"/>
  <c r="BL196" i="18"/>
  <c r="BH196" i="18"/>
  <c r="BD196" i="18"/>
  <c r="AZ196" i="18"/>
  <c r="AV196" i="18"/>
  <c r="AR196" i="18"/>
  <c r="AN196" i="18"/>
  <c r="AJ196" i="18"/>
  <c r="AF196" i="18"/>
  <c r="AB196" i="18"/>
  <c r="X196" i="18"/>
  <c r="T196" i="18"/>
  <c r="P196" i="18"/>
  <c r="L196" i="18"/>
  <c r="H196" i="18"/>
  <c r="D196" i="18"/>
  <c r="EY195" i="18"/>
  <c r="EU195" i="18"/>
  <c r="EQ195" i="18"/>
  <c r="EM195" i="18"/>
  <c r="EI195" i="18"/>
  <c r="EE195" i="18"/>
  <c r="EA195" i="18"/>
  <c r="DW195" i="18"/>
  <c r="DS195" i="18"/>
  <c r="DO195" i="18"/>
  <c r="DK195" i="18"/>
  <c r="DG195" i="18"/>
  <c r="DC195" i="18"/>
  <c r="CY195" i="18"/>
  <c r="CU195" i="18"/>
  <c r="CQ195" i="18"/>
  <c r="CM195" i="18"/>
  <c r="CI195" i="18"/>
  <c r="CE195" i="18"/>
  <c r="CA195" i="18"/>
  <c r="BW195" i="18"/>
  <c r="BS195" i="18"/>
  <c r="BO195" i="18"/>
  <c r="BK195" i="18"/>
  <c r="BG195" i="18"/>
  <c r="BC195" i="18"/>
  <c r="AY195" i="18"/>
  <c r="AU195" i="18"/>
  <c r="AQ195" i="18"/>
  <c r="AM195" i="18"/>
  <c r="AI195" i="18"/>
  <c r="AE195" i="18"/>
  <c r="AA195" i="18"/>
  <c r="W195" i="18"/>
  <c r="S195" i="18"/>
  <c r="O195" i="18"/>
  <c r="K195" i="18"/>
  <c r="G195" i="18"/>
  <c r="C195" i="18"/>
  <c r="EX194" i="18"/>
  <c r="ET194" i="18"/>
  <c r="EP194" i="18"/>
  <c r="EL194" i="18"/>
  <c r="EH194" i="18"/>
  <c r="ED194" i="18"/>
  <c r="DZ194" i="18"/>
  <c r="DV194" i="18"/>
  <c r="DR194" i="18"/>
  <c r="DN194" i="18"/>
  <c r="DJ194" i="18"/>
  <c r="DF194" i="18"/>
  <c r="DB194" i="18"/>
  <c r="CX194" i="18"/>
  <c r="CT194" i="18"/>
  <c r="CP194" i="18"/>
  <c r="CL194" i="18"/>
  <c r="CH194" i="18"/>
  <c r="CD194" i="18"/>
  <c r="BZ194" i="18"/>
  <c r="BV194" i="18"/>
  <c r="BR194" i="18"/>
  <c r="BN194" i="18"/>
  <c r="BJ194" i="18"/>
  <c r="BF194" i="18"/>
  <c r="BB194" i="18"/>
  <c r="AX194" i="18"/>
  <c r="AT194" i="18"/>
  <c r="AP194" i="18"/>
  <c r="AL194" i="18"/>
  <c r="AH194" i="18"/>
  <c r="AD194" i="18"/>
  <c r="Z194" i="18"/>
  <c r="V194" i="18"/>
  <c r="R194" i="18"/>
  <c r="N194" i="18"/>
  <c r="J194" i="18"/>
  <c r="F194" i="18"/>
  <c r="B194" i="18"/>
  <c r="EW193" i="18"/>
  <c r="ES193" i="18"/>
  <c r="EO193" i="18"/>
  <c r="EK193" i="18"/>
  <c r="EG193" i="18"/>
  <c r="EC193" i="18"/>
  <c r="DY193" i="18"/>
  <c r="DU193" i="18"/>
  <c r="DQ193" i="18"/>
  <c r="DM193" i="18"/>
  <c r="DI193" i="18"/>
  <c r="DE193" i="18"/>
  <c r="DA193" i="18"/>
  <c r="CW193" i="18"/>
  <c r="CS193" i="18"/>
  <c r="CO193" i="18"/>
  <c r="CK193" i="18"/>
  <c r="CG193" i="18"/>
  <c r="CC193" i="18"/>
  <c r="BY193" i="18"/>
  <c r="BU193" i="18"/>
  <c r="BQ193" i="18"/>
  <c r="BM193" i="18"/>
  <c r="BI193" i="18"/>
  <c r="BE193" i="18"/>
  <c r="BA193" i="18"/>
  <c r="AW193" i="18"/>
  <c r="AS193" i="18"/>
  <c r="AO193" i="18"/>
  <c r="AK193" i="18"/>
  <c r="AG193" i="18"/>
  <c r="AC193" i="18"/>
  <c r="Y193" i="18"/>
  <c r="U193" i="18"/>
  <c r="Q193" i="18"/>
  <c r="M193" i="18"/>
  <c r="I193" i="18"/>
  <c r="E193" i="18"/>
  <c r="A193" i="18"/>
  <c r="EV192" i="18"/>
  <c r="ER192" i="18"/>
  <c r="EN192" i="18"/>
  <c r="EJ192" i="18"/>
  <c r="EF192" i="18"/>
  <c r="EB192" i="18"/>
  <c r="DX192" i="18"/>
  <c r="DT192" i="18"/>
  <c r="DP192" i="18"/>
  <c r="DL192" i="18"/>
  <c r="DH192" i="18"/>
  <c r="DD192" i="18"/>
  <c r="CZ192" i="18"/>
  <c r="CV192" i="18"/>
  <c r="CR192" i="18"/>
  <c r="CN192" i="18"/>
  <c r="CJ192" i="18"/>
  <c r="CF192" i="18"/>
  <c r="CB192" i="18"/>
  <c r="BX192" i="18"/>
  <c r="BT192" i="18"/>
  <c r="BP192" i="18"/>
  <c r="BL192" i="18"/>
  <c r="BH192" i="18"/>
  <c r="BD192" i="18"/>
  <c r="AZ192" i="18"/>
  <c r="AV192" i="18"/>
  <c r="AR192" i="18"/>
  <c r="AN192" i="18"/>
  <c r="AJ192" i="18"/>
  <c r="AF192" i="18"/>
  <c r="AB192" i="18"/>
  <c r="X192" i="18"/>
  <c r="T192" i="18"/>
  <c r="P192" i="18"/>
  <c r="L192" i="18"/>
  <c r="H192" i="18"/>
  <c r="D192" i="18"/>
  <c r="EY191" i="18"/>
  <c r="EU191" i="18"/>
  <c r="EQ191" i="18"/>
  <c r="EM191" i="18"/>
  <c r="EI191" i="18"/>
  <c r="EE191" i="18"/>
  <c r="EA191" i="18"/>
  <c r="DW191" i="18"/>
  <c r="DS191" i="18"/>
  <c r="DO191" i="18"/>
  <c r="DK191" i="18"/>
  <c r="DG191" i="18"/>
  <c r="DC191" i="18"/>
  <c r="CY191" i="18"/>
  <c r="CU191" i="18"/>
  <c r="CQ191" i="18"/>
  <c r="CM191" i="18"/>
  <c r="CI191" i="18"/>
  <c r="CE191" i="18"/>
  <c r="CA191" i="18"/>
  <c r="BW191" i="18"/>
  <c r="BS191" i="18"/>
  <c r="BO191" i="18"/>
  <c r="BK191" i="18"/>
  <c r="BG191" i="18"/>
  <c r="BC191" i="18"/>
  <c r="AY191" i="18"/>
  <c r="AU191" i="18"/>
  <c r="AQ191" i="18"/>
  <c r="AM191" i="18"/>
  <c r="AI191" i="18"/>
  <c r="AE191" i="18"/>
  <c r="AA191" i="18"/>
  <c r="W191" i="18"/>
  <c r="S191" i="18"/>
  <c r="O191" i="18"/>
  <c r="K191" i="18"/>
  <c r="G191" i="18"/>
  <c r="C191" i="18"/>
  <c r="EX190" i="18"/>
  <c r="ET190" i="18"/>
  <c r="EP190" i="18"/>
  <c r="EL190" i="18"/>
  <c r="EH190" i="18"/>
  <c r="ED190" i="18"/>
  <c r="DZ190" i="18"/>
  <c r="DV190" i="18"/>
  <c r="DR190" i="18"/>
  <c r="DN190" i="18"/>
  <c r="DJ190" i="18"/>
  <c r="DF190" i="18"/>
  <c r="DB190" i="18"/>
  <c r="CX190" i="18"/>
  <c r="CT190" i="18"/>
  <c r="CP190" i="18"/>
  <c r="CL190" i="18"/>
  <c r="CH190" i="18"/>
  <c r="CD190" i="18"/>
  <c r="BZ190" i="18"/>
  <c r="BV190" i="18"/>
  <c r="BR190" i="18"/>
  <c r="BN190" i="18"/>
  <c r="BJ190" i="18"/>
  <c r="BF190" i="18"/>
  <c r="BB190" i="18"/>
  <c r="AX190" i="18"/>
  <c r="AT190" i="18"/>
  <c r="AP190" i="18"/>
  <c r="AL190" i="18"/>
  <c r="AH190" i="18"/>
  <c r="AD190" i="18"/>
  <c r="Z190" i="18"/>
  <c r="V190" i="18"/>
  <c r="R190" i="18"/>
  <c r="N190" i="18"/>
  <c r="J190" i="18"/>
  <c r="F190" i="18"/>
  <c r="B190" i="18"/>
  <c r="EW189" i="18"/>
  <c r="ES189" i="18"/>
  <c r="EO189" i="18"/>
  <c r="EK189" i="18"/>
  <c r="EG189" i="18"/>
  <c r="EC189" i="18"/>
  <c r="DY189" i="18"/>
  <c r="DU189" i="18"/>
  <c r="DQ189" i="18"/>
  <c r="DM189" i="18"/>
  <c r="DI189" i="18"/>
  <c r="DE189" i="18"/>
  <c r="DA189" i="18"/>
  <c r="CW189" i="18"/>
  <c r="CS189" i="18"/>
  <c r="CO189" i="18"/>
  <c r="CK189" i="18"/>
  <c r="CG189" i="18"/>
  <c r="CC189" i="18"/>
  <c r="BY189" i="18"/>
  <c r="BU189" i="18"/>
  <c r="BQ189" i="18"/>
  <c r="BM189" i="18"/>
  <c r="BI189" i="18"/>
  <c r="BE189" i="18"/>
  <c r="BA189" i="18"/>
  <c r="AW189" i="18"/>
  <c r="AS189" i="18"/>
  <c r="AO189" i="18"/>
  <c r="AK189" i="18"/>
  <c r="AG189" i="18"/>
  <c r="AC189" i="18"/>
  <c r="Y189" i="18"/>
  <c r="U189" i="18"/>
  <c r="Q189" i="18"/>
  <c r="M189" i="18"/>
  <c r="I189" i="18"/>
  <c r="E189" i="18"/>
  <c r="A189" i="18"/>
  <c r="EV188" i="18"/>
  <c r="ER188" i="18"/>
  <c r="EN188" i="18"/>
  <c r="EJ188" i="18"/>
  <c r="EF188" i="18"/>
  <c r="EB188" i="18"/>
  <c r="DX188" i="18"/>
  <c r="DT188" i="18"/>
  <c r="DP188" i="18"/>
  <c r="DL188" i="18"/>
  <c r="DH188" i="18"/>
  <c r="DD188" i="18"/>
  <c r="CZ188" i="18"/>
  <c r="CV188" i="18"/>
  <c r="CR188" i="18"/>
  <c r="CN188" i="18"/>
  <c r="CJ188" i="18"/>
  <c r="CF188" i="18"/>
  <c r="CB188" i="18"/>
  <c r="BX188" i="18"/>
  <c r="BT188" i="18"/>
  <c r="BP188" i="18"/>
  <c r="BL188" i="18"/>
  <c r="BH188" i="18"/>
  <c r="BD188" i="18"/>
  <c r="AZ188" i="18"/>
  <c r="AV188" i="18"/>
  <c r="AR188" i="18"/>
  <c r="AN188" i="18"/>
  <c r="AJ188" i="18"/>
  <c r="AF188" i="18"/>
  <c r="AB188" i="18"/>
  <c r="X188" i="18"/>
  <c r="T188" i="18"/>
  <c r="P188" i="18"/>
  <c r="L188" i="18"/>
  <c r="H188" i="18"/>
  <c r="D188" i="18"/>
  <c r="EY187" i="18"/>
  <c r="EU187" i="18"/>
  <c r="EQ187" i="18"/>
  <c r="EM187" i="18"/>
  <c r="EI187" i="18"/>
  <c r="EE187" i="18"/>
  <c r="EA187" i="18"/>
  <c r="DW187" i="18"/>
  <c r="DS187" i="18"/>
  <c r="DO187" i="18"/>
  <c r="DK187" i="18"/>
  <c r="DG187" i="18"/>
  <c r="DC187" i="18"/>
  <c r="CY187" i="18"/>
  <c r="CU187" i="18"/>
  <c r="CQ187" i="18"/>
  <c r="CM187" i="18"/>
  <c r="CI187" i="18"/>
  <c r="CE187" i="18"/>
  <c r="CA187" i="18"/>
  <c r="BW187" i="18"/>
  <c r="BS187" i="18"/>
  <c r="BO187" i="18"/>
  <c r="BK187" i="18"/>
  <c r="BG187" i="18"/>
  <c r="BC187" i="18"/>
  <c r="AY187" i="18"/>
  <c r="AU187" i="18"/>
  <c r="AQ187" i="18"/>
  <c r="AM187" i="18"/>
  <c r="AI187" i="18"/>
  <c r="AE187" i="18"/>
  <c r="AA187" i="18"/>
  <c r="W187" i="18"/>
  <c r="S187" i="18"/>
  <c r="O187" i="18"/>
  <c r="K187" i="18"/>
  <c r="G187" i="18"/>
  <c r="C187" i="18"/>
  <c r="EX186" i="18"/>
  <c r="ET186" i="18"/>
  <c r="EP186" i="18"/>
  <c r="EL186" i="18"/>
  <c r="EH186" i="18"/>
  <c r="ED186" i="18"/>
  <c r="DZ186" i="18"/>
  <c r="DV186" i="18"/>
  <c r="DR186" i="18"/>
  <c r="DN186" i="18"/>
  <c r="DJ186" i="18"/>
  <c r="DF186" i="18"/>
  <c r="DB186" i="18"/>
  <c r="CX186" i="18"/>
  <c r="CT186" i="18"/>
  <c r="CP186" i="18"/>
  <c r="CL186" i="18"/>
  <c r="CH186" i="18"/>
  <c r="CD186" i="18"/>
  <c r="BZ186" i="18"/>
  <c r="BV186" i="18"/>
  <c r="BR186" i="18"/>
  <c r="BN186" i="18"/>
  <c r="BJ186" i="18"/>
  <c r="BF186" i="18"/>
  <c r="BB186" i="18"/>
  <c r="AX186" i="18"/>
  <c r="AT186" i="18"/>
  <c r="AP186" i="18"/>
  <c r="AL186" i="18"/>
  <c r="AH186" i="18"/>
  <c r="AD186" i="18"/>
  <c r="Z186" i="18"/>
  <c r="V186" i="18"/>
  <c r="R186" i="18"/>
  <c r="N186" i="18"/>
  <c r="J186" i="18"/>
  <c r="F186" i="18"/>
  <c r="B186" i="18"/>
  <c r="EW185" i="18"/>
  <c r="ES185" i="18"/>
  <c r="EO185" i="18"/>
  <c r="EK185" i="18"/>
  <c r="EG185" i="18"/>
  <c r="EC185" i="18"/>
  <c r="DY185" i="18"/>
  <c r="DU185" i="18"/>
  <c r="DQ185" i="18"/>
  <c r="DM185" i="18"/>
  <c r="DI185" i="18"/>
  <c r="DE185" i="18"/>
  <c r="DA185" i="18"/>
  <c r="CW185" i="18"/>
  <c r="CS185" i="18"/>
  <c r="CO185" i="18"/>
  <c r="CK185" i="18"/>
  <c r="CG185" i="18"/>
  <c r="CC185" i="18"/>
  <c r="BY185" i="18"/>
  <c r="BU185" i="18"/>
  <c r="BQ185" i="18"/>
  <c r="BM185" i="18"/>
  <c r="BI185" i="18"/>
  <c r="BE185" i="18"/>
  <c r="BA185" i="18"/>
  <c r="AW185" i="18"/>
  <c r="AS185" i="18"/>
  <c r="AO185" i="18"/>
  <c r="AK185" i="18"/>
  <c r="AG185" i="18"/>
  <c r="AC185" i="18"/>
  <c r="Y185" i="18"/>
  <c r="U185" i="18"/>
  <c r="Q185" i="18"/>
  <c r="M185" i="18"/>
  <c r="I185" i="18"/>
  <c r="E185" i="18"/>
  <c r="A185" i="18"/>
  <c r="EV184" i="18"/>
  <c r="ER184" i="18"/>
  <c r="EN184" i="18"/>
  <c r="EJ184" i="18"/>
  <c r="EF184" i="18"/>
  <c r="EB184" i="18"/>
  <c r="DX184" i="18"/>
  <c r="DT184" i="18"/>
  <c r="DP184" i="18"/>
  <c r="DL184" i="18"/>
  <c r="DH184" i="18"/>
  <c r="DD184" i="18"/>
  <c r="CZ184" i="18"/>
  <c r="CV184" i="18"/>
  <c r="CR184" i="18"/>
  <c r="CN184" i="18"/>
  <c r="CJ184" i="18"/>
  <c r="CF184" i="18"/>
  <c r="CB184" i="18"/>
  <c r="BX184" i="18"/>
  <c r="BT184" i="18"/>
  <c r="BP184" i="18"/>
  <c r="BL184" i="18"/>
  <c r="BH184" i="18"/>
  <c r="BD184" i="18"/>
  <c r="AZ184" i="18"/>
  <c r="AV184" i="18"/>
  <c r="AR184" i="18"/>
  <c r="AN184" i="18"/>
  <c r="AJ184" i="18"/>
  <c r="AF184" i="18"/>
  <c r="AB184" i="18"/>
  <c r="X184" i="18"/>
  <c r="T184" i="18"/>
  <c r="P184" i="18"/>
  <c r="L184" i="18"/>
  <c r="H184" i="18"/>
  <c r="D184" i="18"/>
  <c r="EY183" i="18"/>
  <c r="EU183" i="18"/>
  <c r="EQ183" i="18"/>
  <c r="EM183" i="18"/>
  <c r="EI183" i="18"/>
  <c r="EE183" i="18"/>
  <c r="EA183" i="18"/>
  <c r="DW183" i="18"/>
  <c r="DS183" i="18"/>
  <c r="DO183" i="18"/>
  <c r="DK183" i="18"/>
  <c r="DG183" i="18"/>
  <c r="DC183" i="18"/>
  <c r="CY183" i="18"/>
  <c r="CU183" i="18"/>
  <c r="CQ183" i="18"/>
  <c r="CM183" i="18"/>
  <c r="CI183" i="18"/>
  <c r="CE183" i="18"/>
  <c r="CA183" i="18"/>
  <c r="BW183" i="18"/>
  <c r="BS183" i="18"/>
  <c r="BO183" i="18"/>
  <c r="BK183" i="18"/>
  <c r="BG183" i="18"/>
  <c r="BC183" i="18"/>
  <c r="AY183" i="18"/>
  <c r="AU183" i="18"/>
  <c r="AQ183" i="18"/>
  <c r="AM183" i="18"/>
  <c r="AI183" i="18"/>
  <c r="AE183" i="18"/>
  <c r="AA183" i="18"/>
  <c r="W183" i="18"/>
  <c r="S183" i="18"/>
  <c r="O183" i="18"/>
  <c r="K183" i="18"/>
  <c r="G183" i="18"/>
  <c r="C183" i="18"/>
  <c r="EX182" i="18"/>
  <c r="ET182" i="18"/>
  <c r="EP182" i="18"/>
  <c r="EL182" i="18"/>
  <c r="EH182" i="18"/>
  <c r="ED182" i="18"/>
  <c r="DZ182" i="18"/>
  <c r="DV182" i="18"/>
  <c r="DR182" i="18"/>
  <c r="DN182" i="18"/>
  <c r="DJ182" i="18"/>
  <c r="DF182" i="18"/>
  <c r="DB182" i="18"/>
  <c r="CX182" i="18"/>
  <c r="CT182" i="18"/>
  <c r="CP182" i="18"/>
  <c r="CL182" i="18"/>
  <c r="CH182" i="18"/>
  <c r="CD182" i="18"/>
  <c r="BZ182" i="18"/>
  <c r="BV182" i="18"/>
  <c r="BR182" i="18"/>
  <c r="BN182" i="18"/>
  <c r="BJ182" i="18"/>
  <c r="BF182" i="18"/>
  <c r="BB182" i="18"/>
  <c r="AX182" i="18"/>
  <c r="AT182" i="18"/>
  <c r="AP182" i="18"/>
  <c r="AL182" i="18"/>
  <c r="AH182" i="18"/>
  <c r="AD182" i="18"/>
  <c r="Z182" i="18"/>
  <c r="V182" i="18"/>
  <c r="R182" i="18"/>
  <c r="N182" i="18"/>
  <c r="J182" i="18"/>
  <c r="F182" i="18"/>
  <c r="B182" i="18"/>
  <c r="EW181" i="18"/>
  <c r="ES181" i="18"/>
  <c r="EO181" i="18"/>
  <c r="EK181" i="18"/>
  <c r="EG181" i="18"/>
  <c r="EC181" i="18"/>
  <c r="DY181" i="18"/>
  <c r="DU181" i="18"/>
  <c r="DQ181" i="18"/>
  <c r="DM181" i="18"/>
  <c r="DI181" i="18"/>
  <c r="DE181" i="18"/>
  <c r="DA181" i="18"/>
  <c r="CW181" i="18"/>
  <c r="CS181" i="18"/>
  <c r="CO181" i="18"/>
  <c r="CK181" i="18"/>
  <c r="CG181" i="18"/>
  <c r="CC181" i="18"/>
  <c r="BY181" i="18"/>
  <c r="BU181" i="18"/>
  <c r="BQ181" i="18"/>
  <c r="BM181" i="18"/>
  <c r="BI181" i="18"/>
  <c r="BE181" i="18"/>
  <c r="BA181" i="18"/>
  <c r="AW181" i="18"/>
  <c r="AS181" i="18"/>
  <c r="AO181" i="18"/>
  <c r="AK181" i="18"/>
  <c r="AG181" i="18"/>
  <c r="AC181" i="18"/>
  <c r="Y181" i="18"/>
  <c r="U181" i="18"/>
  <c r="Q181" i="18"/>
  <c r="M181" i="18"/>
  <c r="I181" i="18"/>
  <c r="E181" i="18"/>
  <c r="A181" i="18"/>
  <c r="EV180" i="18"/>
  <c r="ER180" i="18"/>
  <c r="EN180" i="18"/>
  <c r="EJ180" i="18"/>
  <c r="EF180" i="18"/>
  <c r="EB180" i="18"/>
  <c r="DX180" i="18"/>
  <c r="DT180" i="18"/>
  <c r="DP180" i="18"/>
  <c r="DL180" i="18"/>
  <c r="DH180" i="18"/>
  <c r="DD180" i="18"/>
  <c r="CZ180" i="18"/>
  <c r="CV180" i="18"/>
  <c r="CR180" i="18"/>
  <c r="CN180" i="18"/>
  <c r="CJ180" i="18"/>
  <c r="CF180" i="18"/>
  <c r="CB180" i="18"/>
  <c r="BX180" i="18"/>
  <c r="BT180" i="18"/>
  <c r="BP180" i="18"/>
  <c r="BL180" i="18"/>
  <c r="BH180" i="18"/>
  <c r="BD180" i="18"/>
  <c r="AZ180" i="18"/>
  <c r="AV180" i="18"/>
  <c r="AR180" i="18"/>
  <c r="AN180" i="18"/>
  <c r="AJ180" i="18"/>
  <c r="AF180" i="18"/>
  <c r="AB180" i="18"/>
  <c r="X180" i="18"/>
  <c r="T180" i="18"/>
  <c r="P180" i="18"/>
  <c r="L180" i="18"/>
  <c r="H180" i="18"/>
  <c r="D180" i="18"/>
  <c r="EY179" i="18"/>
  <c r="EU179" i="18"/>
  <c r="EQ179" i="18"/>
  <c r="EM179" i="18"/>
  <c r="EI179" i="18"/>
  <c r="EE179" i="18"/>
  <c r="EA179" i="18"/>
  <c r="DW179" i="18"/>
  <c r="DS179" i="18"/>
  <c r="DO179" i="18"/>
  <c r="DK179" i="18"/>
  <c r="DG179" i="18"/>
  <c r="DC179" i="18"/>
  <c r="CY179" i="18"/>
  <c r="CU179" i="18"/>
  <c r="CQ179" i="18"/>
  <c r="CM179" i="18"/>
  <c r="CI179" i="18"/>
  <c r="CE179" i="18"/>
  <c r="CA179" i="18"/>
  <c r="BW179" i="18"/>
  <c r="BS179" i="18"/>
  <c r="BO179" i="18"/>
  <c r="BK179" i="18"/>
  <c r="BG179" i="18"/>
  <c r="BC179" i="18"/>
  <c r="AY179" i="18"/>
  <c r="AU179" i="18"/>
  <c r="AQ179" i="18"/>
  <c r="AM179" i="18"/>
  <c r="AI179" i="18"/>
  <c r="AE179" i="18"/>
  <c r="AA179" i="18"/>
  <c r="W179" i="18"/>
  <c r="S179" i="18"/>
  <c r="O179" i="18"/>
  <c r="K179" i="18"/>
  <c r="G179" i="18"/>
  <c r="C179" i="18"/>
  <c r="EX178" i="18"/>
  <c r="ET178" i="18"/>
  <c r="EP178" i="18"/>
  <c r="EL178" i="18"/>
  <c r="EH178" i="18"/>
  <c r="ED178" i="18"/>
  <c r="DZ178" i="18"/>
  <c r="DV178" i="18"/>
  <c r="DR178" i="18"/>
  <c r="DN178" i="18"/>
  <c r="DJ178" i="18"/>
  <c r="DF178" i="18"/>
  <c r="DB178" i="18"/>
  <c r="CX178" i="18"/>
  <c r="CT178" i="18"/>
  <c r="CP178" i="18"/>
  <c r="CL178" i="18"/>
  <c r="CH178" i="18"/>
  <c r="CD178" i="18"/>
  <c r="BZ178" i="18"/>
  <c r="BV178" i="18"/>
  <c r="BR178" i="18"/>
  <c r="BN178" i="18"/>
  <c r="BJ178" i="18"/>
  <c r="BF178" i="18"/>
  <c r="BB178" i="18"/>
  <c r="AX178" i="18"/>
  <c r="AT178" i="18"/>
  <c r="AP178" i="18"/>
  <c r="AL178" i="18"/>
  <c r="AH178" i="18"/>
  <c r="AD178" i="18"/>
  <c r="Z178" i="18"/>
  <c r="V178" i="18"/>
  <c r="R178" i="18"/>
  <c r="N178" i="18"/>
  <c r="J178" i="18"/>
  <c r="F178" i="18"/>
  <c r="B178" i="18"/>
  <c r="EW177" i="18"/>
  <c r="ES177" i="18"/>
  <c r="EO177" i="18"/>
  <c r="EK177" i="18"/>
  <c r="EG177" i="18"/>
  <c r="EC177" i="18"/>
  <c r="DY177" i="18"/>
  <c r="DU177" i="18"/>
  <c r="DQ177" i="18"/>
  <c r="DM177" i="18"/>
  <c r="DI177" i="18"/>
  <c r="DE177" i="18"/>
  <c r="DA177" i="18"/>
  <c r="CW177" i="18"/>
  <c r="CS177" i="18"/>
  <c r="CO177" i="18"/>
  <c r="CK177" i="18"/>
  <c r="CG177" i="18"/>
  <c r="CC177" i="18"/>
  <c r="BY177" i="18"/>
  <c r="BU177" i="18"/>
  <c r="BQ177" i="18"/>
  <c r="BM177" i="18"/>
  <c r="BI177" i="18"/>
  <c r="BE177" i="18"/>
  <c r="BA177" i="18"/>
  <c r="AW177" i="18"/>
  <c r="AS177" i="18"/>
  <c r="AO177" i="18"/>
  <c r="AK177" i="18"/>
  <c r="AG177" i="18"/>
  <c r="AC177" i="18"/>
  <c r="Y177" i="18"/>
  <c r="U177" i="18"/>
  <c r="Q177" i="18"/>
  <c r="M177" i="18"/>
  <c r="I177" i="18"/>
  <c r="E177" i="18"/>
  <c r="A177" i="18"/>
  <c r="EV176" i="18"/>
  <c r="ER176" i="18"/>
  <c r="EN176" i="18"/>
  <c r="EJ176" i="18"/>
  <c r="EF176" i="18"/>
  <c r="EB176" i="18"/>
  <c r="DX176" i="18"/>
  <c r="DT176" i="18"/>
  <c r="DP176" i="18"/>
  <c r="DL176" i="18"/>
  <c r="DH176" i="18"/>
  <c r="DD176" i="18"/>
  <c r="CZ176" i="18"/>
  <c r="CV176" i="18"/>
  <c r="CR176" i="18"/>
  <c r="CN176" i="18"/>
  <c r="CJ176" i="18"/>
  <c r="CF176" i="18"/>
  <c r="CB176" i="18"/>
  <c r="BX176" i="18"/>
  <c r="BT176" i="18"/>
  <c r="BP176" i="18"/>
  <c r="BL176" i="18"/>
  <c r="BH176" i="18"/>
  <c r="BD176" i="18"/>
  <c r="AZ176" i="18"/>
  <c r="AV176" i="18"/>
  <c r="AR176" i="18"/>
  <c r="AN176" i="18"/>
  <c r="AJ176" i="18"/>
  <c r="AF176" i="18"/>
  <c r="AB176" i="18"/>
  <c r="X176" i="18"/>
  <c r="T176" i="18"/>
  <c r="P176" i="18"/>
  <c r="L176" i="18"/>
  <c r="H176" i="18"/>
  <c r="D176" i="18"/>
  <c r="EY175" i="18"/>
  <c r="EU175" i="18"/>
  <c r="EQ175" i="18"/>
  <c r="EM175" i="18"/>
  <c r="EI175" i="18"/>
  <c r="EE175" i="18"/>
  <c r="EA175" i="18"/>
  <c r="DW175" i="18"/>
  <c r="DS175" i="18"/>
  <c r="DO175" i="18"/>
  <c r="DK175" i="18"/>
  <c r="DG175" i="18"/>
  <c r="DC175" i="18"/>
  <c r="CY175" i="18"/>
  <c r="CU175" i="18"/>
  <c r="CQ175" i="18"/>
  <c r="CM175" i="18"/>
  <c r="CI175" i="18"/>
  <c r="CE175" i="18"/>
  <c r="CA175" i="18"/>
  <c r="BW175" i="18"/>
  <c r="BS175" i="18"/>
  <c r="BO175" i="18"/>
  <c r="BK175" i="18"/>
  <c r="BG175" i="18"/>
  <c r="BC175" i="18"/>
  <c r="AY175" i="18"/>
  <c r="AU175" i="18"/>
  <c r="AQ175" i="18"/>
  <c r="AM175" i="18"/>
  <c r="AI175" i="18"/>
  <c r="AE175" i="18"/>
  <c r="AA175" i="18"/>
  <c r="W175" i="18"/>
  <c r="S175" i="18"/>
  <c r="O175" i="18"/>
  <c r="K175" i="18"/>
  <c r="G175" i="18"/>
  <c r="C175" i="18"/>
  <c r="EX174" i="18"/>
  <c r="ET174" i="18"/>
  <c r="EP174" i="18"/>
  <c r="EL174" i="18"/>
  <c r="EH174" i="18"/>
  <c r="ED174" i="18"/>
  <c r="DZ174" i="18"/>
  <c r="DV174" i="18"/>
  <c r="DR174" i="18"/>
  <c r="DN174" i="18"/>
  <c r="DJ174" i="18"/>
  <c r="DF174" i="18"/>
  <c r="DB174" i="18"/>
  <c r="CX174" i="18"/>
  <c r="CT174" i="18"/>
  <c r="CP174" i="18"/>
  <c r="CL174" i="18"/>
  <c r="CH174" i="18"/>
  <c r="CD174" i="18"/>
  <c r="BZ174" i="18"/>
  <c r="BV174" i="18"/>
  <c r="BR174" i="18"/>
  <c r="BN174" i="18"/>
  <c r="BJ174" i="18"/>
  <c r="BF174" i="18"/>
  <c r="BB174" i="18"/>
  <c r="AX174" i="18"/>
  <c r="AT174" i="18"/>
  <c r="AP174" i="18"/>
  <c r="AL174" i="18"/>
  <c r="AH174" i="18"/>
  <c r="AD174" i="18"/>
  <c r="Z174" i="18"/>
  <c r="V174" i="18"/>
  <c r="R174" i="18"/>
  <c r="N174" i="18"/>
  <c r="J174" i="18"/>
  <c r="F174" i="18"/>
  <c r="B174" i="18"/>
  <c r="EW173" i="18"/>
  <c r="ES173" i="18"/>
  <c r="EO173" i="18"/>
  <c r="EK173" i="18"/>
  <c r="EG173" i="18"/>
  <c r="EC173" i="18"/>
  <c r="DY173" i="18"/>
  <c r="DU173" i="18"/>
  <c r="DQ173" i="18"/>
  <c r="DM173" i="18"/>
  <c r="DI173" i="18"/>
  <c r="DE173" i="18"/>
  <c r="DA173" i="18"/>
  <c r="CW173" i="18"/>
  <c r="CS173" i="18"/>
  <c r="CO173" i="18"/>
  <c r="CK173" i="18"/>
  <c r="CG173" i="18"/>
  <c r="CC173" i="18"/>
  <c r="BY173" i="18"/>
  <c r="BU173" i="18"/>
  <c r="BQ173" i="18"/>
  <c r="BM173" i="18"/>
  <c r="BI173" i="18"/>
  <c r="BE173" i="18"/>
  <c r="BA173" i="18"/>
  <c r="AW173" i="18"/>
  <c r="AS173" i="18"/>
  <c r="AO173" i="18"/>
  <c r="AK173" i="18"/>
  <c r="AG173" i="18"/>
  <c r="AC173" i="18"/>
  <c r="Y173" i="18"/>
  <c r="U173" i="18"/>
  <c r="Q173" i="18"/>
  <c r="M173" i="18"/>
  <c r="I173" i="18"/>
  <c r="E173" i="18"/>
  <c r="A173" i="18"/>
  <c r="EV172" i="18"/>
  <c r="ER172" i="18"/>
  <c r="EN172" i="18"/>
  <c r="EJ172" i="18"/>
  <c r="EF172" i="18"/>
  <c r="EB172" i="18"/>
  <c r="DX172" i="18"/>
  <c r="DT172" i="18"/>
  <c r="DP172" i="18"/>
  <c r="DL172" i="18"/>
  <c r="DH172" i="18"/>
  <c r="DD172" i="18"/>
  <c r="CZ172" i="18"/>
  <c r="CV172" i="18"/>
  <c r="CR172" i="18"/>
  <c r="CN172" i="18"/>
  <c r="CJ172" i="18"/>
  <c r="CF172" i="18"/>
  <c r="CB172" i="18"/>
  <c r="BX172" i="18"/>
  <c r="BT172" i="18"/>
  <c r="BP172" i="18"/>
  <c r="BL172" i="18"/>
  <c r="BH172" i="18"/>
  <c r="BD172" i="18"/>
  <c r="AZ172" i="18"/>
  <c r="AV172" i="18"/>
  <c r="AR172" i="18"/>
  <c r="AN172" i="18"/>
  <c r="AJ172" i="18"/>
  <c r="AF172" i="18"/>
  <c r="AB172" i="18"/>
  <c r="X172" i="18"/>
  <c r="T172" i="18"/>
  <c r="P172" i="18"/>
  <c r="L172" i="18"/>
  <c r="H172" i="18"/>
  <c r="D172" i="18"/>
  <c r="EY171" i="18"/>
  <c r="EU171" i="18"/>
  <c r="EQ171" i="18"/>
  <c r="EM171" i="18"/>
  <c r="EI171" i="18"/>
  <c r="EE171" i="18"/>
  <c r="EA171" i="18"/>
  <c r="DW171" i="18"/>
  <c r="DS171" i="18"/>
  <c r="DO171" i="18"/>
  <c r="DK171" i="18"/>
  <c r="DG171" i="18"/>
  <c r="DC171" i="18"/>
  <c r="CY171" i="18"/>
  <c r="CU171" i="18"/>
  <c r="CQ171" i="18"/>
  <c r="CM171" i="18"/>
  <c r="CI171" i="18"/>
  <c r="CE171" i="18"/>
  <c r="CA171" i="18"/>
  <c r="BW171" i="18"/>
  <c r="BS171" i="18"/>
  <c r="BO171" i="18"/>
  <c r="BK171" i="18"/>
  <c r="BG171" i="18"/>
  <c r="BC171" i="18"/>
  <c r="AY171" i="18"/>
  <c r="AU171" i="18"/>
  <c r="AQ171" i="18"/>
  <c r="AM171" i="18"/>
  <c r="AI171" i="18"/>
  <c r="AE171" i="18"/>
  <c r="AA171" i="18"/>
  <c r="W171" i="18"/>
  <c r="S171" i="18"/>
  <c r="O171" i="18"/>
  <c r="K171" i="18"/>
  <c r="G171" i="18"/>
  <c r="C171" i="18"/>
  <c r="EX170" i="18"/>
  <c r="ET170" i="18"/>
  <c r="EP170" i="18"/>
  <c r="EL170" i="18"/>
  <c r="EH170" i="18"/>
  <c r="ED170" i="18"/>
  <c r="DZ170" i="18"/>
  <c r="DV170" i="18"/>
  <c r="DR170" i="18"/>
  <c r="DN170" i="18"/>
  <c r="DJ170" i="18"/>
  <c r="DF170" i="18"/>
  <c r="DB170" i="18"/>
  <c r="CX170" i="18"/>
  <c r="CT170" i="18"/>
  <c r="CP170" i="18"/>
  <c r="CL170" i="18"/>
  <c r="CH170" i="18"/>
  <c r="CD170" i="18"/>
  <c r="BZ170" i="18"/>
  <c r="BV170" i="18"/>
  <c r="BR170" i="18"/>
  <c r="BN170" i="18"/>
  <c r="BJ170" i="18"/>
  <c r="BF170" i="18"/>
  <c r="BB170" i="18"/>
  <c r="AX170" i="18"/>
  <c r="AT170" i="18"/>
  <c r="AP170" i="18"/>
  <c r="AL170" i="18"/>
  <c r="AH170" i="18"/>
  <c r="AD170" i="18"/>
  <c r="Z170" i="18"/>
  <c r="V170" i="18"/>
  <c r="R170" i="18"/>
  <c r="N170" i="18"/>
  <c r="J170" i="18"/>
  <c r="F170" i="18"/>
  <c r="B170" i="18"/>
  <c r="EW169" i="18"/>
  <c r="ES169" i="18"/>
  <c r="EO169" i="18"/>
  <c r="EK169" i="18"/>
  <c r="EG169" i="18"/>
  <c r="EC169" i="18"/>
  <c r="DY169" i="18"/>
  <c r="DU169" i="18"/>
  <c r="DQ169" i="18"/>
  <c r="DM169" i="18"/>
  <c r="DI169" i="18"/>
  <c r="DE169" i="18"/>
  <c r="DA169" i="18"/>
  <c r="CW169" i="18"/>
  <c r="CS169" i="18"/>
  <c r="CO169" i="18"/>
  <c r="CK169" i="18"/>
  <c r="CG169" i="18"/>
  <c r="CC169" i="18"/>
  <c r="BY169" i="18"/>
  <c r="BU169" i="18"/>
  <c r="BQ169" i="18"/>
  <c r="BM169" i="18"/>
  <c r="BI169" i="18"/>
  <c r="BE169" i="18"/>
  <c r="BA169" i="18"/>
  <c r="AW169" i="18"/>
  <c r="AS169" i="18"/>
  <c r="AO169" i="18"/>
  <c r="AK169" i="18"/>
  <c r="AG169" i="18"/>
  <c r="AC169" i="18"/>
  <c r="Y169" i="18"/>
  <c r="U169" i="18"/>
  <c r="Q169" i="18"/>
  <c r="M169" i="18"/>
  <c r="I169" i="18"/>
  <c r="E169" i="18"/>
  <c r="A169" i="18"/>
  <c r="EV168" i="18"/>
  <c r="ER168" i="18"/>
  <c r="EN168" i="18"/>
  <c r="EJ168" i="18"/>
  <c r="EF168" i="18"/>
  <c r="EB168" i="18"/>
  <c r="DX168" i="18"/>
  <c r="DT168" i="18"/>
  <c r="DP168" i="18"/>
  <c r="DL168" i="18"/>
  <c r="DH168" i="18"/>
  <c r="DD168" i="18"/>
  <c r="CZ168" i="18"/>
  <c r="CV168" i="18"/>
  <c r="CR168" i="18"/>
  <c r="CN168" i="18"/>
  <c r="CJ168" i="18"/>
  <c r="CF168" i="18"/>
  <c r="CB168" i="18"/>
  <c r="BX168" i="18"/>
  <c r="BT168" i="18"/>
  <c r="BP168" i="18"/>
  <c r="BL168" i="18"/>
  <c r="BH168" i="18"/>
  <c r="BD168" i="18"/>
  <c r="AZ168" i="18"/>
  <c r="AV168" i="18"/>
  <c r="AR168" i="18"/>
  <c r="AN168" i="18"/>
  <c r="AJ168" i="18"/>
  <c r="AF168" i="18"/>
  <c r="AB168" i="18"/>
  <c r="X168" i="18"/>
  <c r="T168" i="18"/>
  <c r="P168" i="18"/>
  <c r="L168" i="18"/>
  <c r="H168" i="18"/>
  <c r="D168" i="18"/>
  <c r="EY167" i="18"/>
  <c r="EU167" i="18"/>
  <c r="EQ167" i="18"/>
  <c r="EM167" i="18"/>
  <c r="EI167" i="18"/>
  <c r="EE167" i="18"/>
  <c r="EA167" i="18"/>
  <c r="DW167" i="18"/>
  <c r="DS167" i="18"/>
  <c r="DO167" i="18"/>
  <c r="DK167" i="18"/>
  <c r="DG167" i="18"/>
  <c r="DC167" i="18"/>
  <c r="CY167" i="18"/>
  <c r="CU167" i="18"/>
  <c r="CQ167" i="18"/>
  <c r="CM167" i="18"/>
  <c r="CI167" i="18"/>
  <c r="CE167" i="18"/>
  <c r="CA167" i="18"/>
  <c r="BW167" i="18"/>
  <c r="BS167" i="18"/>
  <c r="BO167" i="18"/>
  <c r="BK167" i="18"/>
  <c r="BG167" i="18"/>
  <c r="BC167" i="18"/>
  <c r="AY167" i="18"/>
  <c r="AU167" i="18"/>
  <c r="AQ167" i="18"/>
  <c r="AM167" i="18"/>
  <c r="AI167" i="18"/>
  <c r="AE167" i="18"/>
  <c r="AA167" i="18"/>
  <c r="W167" i="18"/>
  <c r="S167" i="18"/>
  <c r="O167" i="18"/>
  <c r="K167" i="18"/>
  <c r="G167" i="18"/>
  <c r="C167" i="18"/>
  <c r="EX166" i="18"/>
  <c r="ET166" i="18"/>
  <c r="EP166" i="18"/>
  <c r="EL166" i="18"/>
  <c r="EH166" i="18"/>
  <c r="ED166" i="18"/>
  <c r="DZ166" i="18"/>
  <c r="DV166" i="18"/>
  <c r="DR166" i="18"/>
  <c r="DN166" i="18"/>
  <c r="DJ166" i="18"/>
  <c r="DF166" i="18"/>
  <c r="DB166" i="18"/>
  <c r="CX166" i="18"/>
  <c r="CT166" i="18"/>
  <c r="CP166" i="18"/>
  <c r="CL166" i="18"/>
  <c r="CH166" i="18"/>
  <c r="CD166" i="18"/>
  <c r="BZ166" i="18"/>
  <c r="BV166" i="18"/>
  <c r="BR166" i="18"/>
  <c r="BN166" i="18"/>
  <c r="BJ166" i="18"/>
  <c r="BF166" i="18"/>
  <c r="BB166" i="18"/>
  <c r="AX166" i="18"/>
  <c r="AT166" i="18"/>
  <c r="AP166" i="18"/>
  <c r="AL166" i="18"/>
  <c r="AH166" i="18"/>
  <c r="AD166" i="18"/>
  <c r="Z166" i="18"/>
  <c r="V166" i="18"/>
  <c r="R166" i="18"/>
  <c r="N166" i="18"/>
  <c r="J166" i="18"/>
  <c r="F166" i="18"/>
  <c r="B166" i="18"/>
  <c r="EW165" i="18"/>
  <c r="ES165" i="18"/>
  <c r="EO165" i="18"/>
  <c r="EK165" i="18"/>
  <c r="EG165" i="18"/>
  <c r="EC165" i="18"/>
  <c r="DY165" i="18"/>
  <c r="DU165" i="18"/>
  <c r="DQ165" i="18"/>
  <c r="DM165" i="18"/>
  <c r="DI165" i="18"/>
  <c r="DE165" i="18"/>
  <c r="DA165" i="18"/>
  <c r="CW165" i="18"/>
  <c r="CS165" i="18"/>
  <c r="CO165" i="18"/>
  <c r="CK165" i="18"/>
  <c r="CG165" i="18"/>
  <c r="CC165" i="18"/>
  <c r="BY165" i="18"/>
  <c r="BU165" i="18"/>
  <c r="BQ165" i="18"/>
  <c r="BM165" i="18"/>
  <c r="BI165" i="18"/>
  <c r="BE165" i="18"/>
  <c r="BA165" i="18"/>
  <c r="AW165" i="18"/>
  <c r="AS165" i="18"/>
  <c r="AO165" i="18"/>
  <c r="AK165" i="18"/>
  <c r="AG165" i="18"/>
  <c r="AC165" i="18"/>
  <c r="Y165" i="18"/>
  <c r="U165" i="18"/>
  <c r="Q165" i="18"/>
  <c r="M165" i="18"/>
  <c r="I165" i="18"/>
  <c r="E165" i="18"/>
  <c r="A165" i="18"/>
  <c r="EV164" i="18"/>
  <c r="ER164" i="18"/>
  <c r="EN164" i="18"/>
  <c r="EJ164" i="18"/>
  <c r="EF164" i="18"/>
  <c r="EB164" i="18"/>
  <c r="DX164" i="18"/>
  <c r="DT164" i="18"/>
  <c r="DP164" i="18"/>
  <c r="DL164" i="18"/>
  <c r="DH164" i="18"/>
  <c r="DD164" i="18"/>
  <c r="CZ164" i="18"/>
  <c r="CV164" i="18"/>
  <c r="CR164" i="18"/>
  <c r="CN164" i="18"/>
  <c r="CJ164" i="18"/>
  <c r="CF164" i="18"/>
  <c r="CB164" i="18"/>
  <c r="BX164" i="18"/>
  <c r="BT164" i="18"/>
  <c r="BP164" i="18"/>
  <c r="BL164" i="18"/>
  <c r="BH164" i="18"/>
  <c r="BD164" i="18"/>
  <c r="AZ164" i="18"/>
  <c r="AV164" i="18"/>
  <c r="AR164" i="18"/>
  <c r="AN164" i="18"/>
  <c r="AJ164" i="18"/>
  <c r="AF164" i="18"/>
  <c r="AB164" i="18"/>
  <c r="X164" i="18"/>
  <c r="T164" i="18"/>
  <c r="P164" i="18"/>
  <c r="L164" i="18"/>
  <c r="H164" i="18"/>
  <c r="D164" i="18"/>
  <c r="EY163" i="18"/>
  <c r="EU163" i="18"/>
  <c r="EQ163" i="18"/>
  <c r="EM163" i="18"/>
  <c r="EI163" i="18"/>
  <c r="EE163" i="18"/>
  <c r="EA163" i="18"/>
  <c r="DW163" i="18"/>
  <c r="DS163" i="18"/>
  <c r="DO163" i="18"/>
  <c r="DK163" i="18"/>
  <c r="DG163" i="18"/>
  <c r="DC163" i="18"/>
  <c r="CY163" i="18"/>
  <c r="CU163" i="18"/>
  <c r="CQ163" i="18"/>
  <c r="CM163" i="18"/>
  <c r="CI163" i="18"/>
  <c r="CE163" i="18"/>
  <c r="CA163" i="18"/>
  <c r="BW163" i="18"/>
  <c r="BS163" i="18"/>
  <c r="BO163" i="18"/>
  <c r="BK163" i="18"/>
  <c r="BG163" i="18"/>
  <c r="BC163" i="18"/>
  <c r="AY163" i="18"/>
  <c r="AU163" i="18"/>
  <c r="AQ163" i="18"/>
  <c r="AM163" i="18"/>
  <c r="AI163" i="18"/>
  <c r="AE163" i="18"/>
  <c r="AA163" i="18"/>
  <c r="W163" i="18"/>
  <c r="S163" i="18"/>
  <c r="O163" i="18"/>
  <c r="K163" i="18"/>
  <c r="G163" i="18"/>
  <c r="C163" i="18"/>
  <c r="EX162" i="18"/>
  <c r="ET162" i="18"/>
  <c r="EP162" i="18"/>
  <c r="EL162" i="18"/>
  <c r="EH162" i="18"/>
  <c r="ED162" i="18"/>
  <c r="DZ162" i="18"/>
  <c r="DV162" i="18"/>
  <c r="DR162" i="18"/>
  <c r="DN162" i="18"/>
  <c r="DJ162" i="18"/>
  <c r="DF162" i="18"/>
  <c r="DB162" i="18"/>
  <c r="CX162" i="18"/>
  <c r="CT162" i="18"/>
  <c r="CP162" i="18"/>
  <c r="CL162" i="18"/>
  <c r="CH162" i="18"/>
  <c r="CD162" i="18"/>
  <c r="BZ162" i="18"/>
  <c r="BV162" i="18"/>
  <c r="BR162" i="18"/>
  <c r="BN162" i="18"/>
  <c r="BJ162" i="18"/>
  <c r="BF162" i="18"/>
  <c r="BB162" i="18"/>
  <c r="AX162" i="18"/>
  <c r="AT162" i="18"/>
  <c r="AP162" i="18"/>
  <c r="AL162" i="18"/>
  <c r="AH162" i="18"/>
  <c r="AD162" i="18"/>
  <c r="Z162" i="18"/>
  <c r="V162" i="18"/>
  <c r="R162" i="18"/>
  <c r="N162" i="18"/>
  <c r="J162" i="18"/>
  <c r="F162" i="18"/>
  <c r="B162" i="18"/>
  <c r="EW161" i="18"/>
  <c r="ES161" i="18"/>
  <c r="EO161" i="18"/>
  <c r="EK161" i="18"/>
  <c r="EG161" i="18"/>
  <c r="EC161" i="18"/>
  <c r="DY161" i="18"/>
  <c r="DU161" i="18"/>
  <c r="DQ161" i="18"/>
  <c r="DM161" i="18"/>
  <c r="DI161" i="18"/>
  <c r="DE161" i="18"/>
  <c r="DA161" i="18"/>
  <c r="CW161" i="18"/>
  <c r="CS161" i="18"/>
  <c r="CO161" i="18"/>
  <c r="CK161" i="18"/>
  <c r="CG161" i="18"/>
  <c r="CC161" i="18"/>
  <c r="BY161" i="18"/>
  <c r="BU161" i="18"/>
  <c r="BQ161" i="18"/>
  <c r="BM161" i="18"/>
  <c r="BI161" i="18"/>
  <c r="BE161" i="18"/>
  <c r="BA161" i="18"/>
  <c r="AW161" i="18"/>
  <c r="AS161" i="18"/>
  <c r="AO161" i="18"/>
  <c r="AK161" i="18"/>
  <c r="AG161" i="18"/>
  <c r="AC161" i="18"/>
  <c r="Y161" i="18"/>
  <c r="U161" i="18"/>
  <c r="Q161" i="18"/>
  <c r="M161" i="18"/>
  <c r="I161" i="18"/>
  <c r="E161" i="18"/>
  <c r="A161" i="18"/>
  <c r="EV160" i="18"/>
  <c r="ER160" i="18"/>
  <c r="EN160" i="18"/>
  <c r="EJ160" i="18"/>
  <c r="EF160" i="18"/>
  <c r="EB160" i="18"/>
  <c r="DX160" i="18"/>
  <c r="DT160" i="18"/>
  <c r="DP160" i="18"/>
  <c r="DL160" i="18"/>
  <c r="DH160" i="18"/>
  <c r="DD160" i="18"/>
  <c r="CZ160" i="18"/>
  <c r="CV160" i="18"/>
  <c r="CR160" i="18"/>
  <c r="CN160" i="18"/>
  <c r="CJ160" i="18"/>
  <c r="CF160" i="18"/>
  <c r="CB160" i="18"/>
  <c r="BX160" i="18"/>
  <c r="BT160" i="18"/>
  <c r="BP160" i="18"/>
  <c r="BL160" i="18"/>
  <c r="BH160" i="18"/>
  <c r="BD160" i="18"/>
  <c r="AZ160" i="18"/>
  <c r="AV160" i="18"/>
  <c r="AR160" i="18"/>
  <c r="AN160" i="18"/>
  <c r="AJ160" i="18"/>
  <c r="AF160" i="18"/>
  <c r="AB160" i="18"/>
  <c r="X160" i="18"/>
  <c r="T160" i="18"/>
  <c r="P160" i="18"/>
  <c r="L160" i="18"/>
  <c r="H160" i="18"/>
  <c r="D160" i="18"/>
  <c r="EY159" i="18"/>
  <c r="EU159" i="18"/>
  <c r="EQ159" i="18"/>
  <c r="EM159" i="18"/>
  <c r="EI159" i="18"/>
  <c r="EE159" i="18"/>
  <c r="EA159" i="18"/>
  <c r="DW159" i="18"/>
  <c r="DS159" i="18"/>
  <c r="DO159" i="18"/>
  <c r="DK159" i="18"/>
  <c r="DG159" i="18"/>
  <c r="DC159" i="18"/>
  <c r="CY159" i="18"/>
  <c r="CU159" i="18"/>
  <c r="CQ159" i="18"/>
  <c r="CL159" i="18"/>
  <c r="CF159" i="18"/>
  <c r="CA159" i="18"/>
  <c r="BV159" i="18"/>
  <c r="BP159" i="18"/>
  <c r="BK159" i="18"/>
  <c r="BF159" i="18"/>
  <c r="AZ159" i="18"/>
  <c r="AU159" i="18"/>
  <c r="AP159" i="18"/>
  <c r="AJ159" i="18"/>
  <c r="AE159" i="18"/>
  <c r="Z159" i="18"/>
  <c r="T159" i="18"/>
  <c r="O159" i="18"/>
  <c r="J159" i="18"/>
  <c r="D159" i="18"/>
  <c r="EX158" i="18"/>
  <c r="ES158" i="18"/>
  <c r="EM158" i="18"/>
  <c r="EH158" i="18"/>
  <c r="EC158" i="18"/>
  <c r="DW158" i="18"/>
  <c r="DR158" i="18"/>
  <c r="DM158" i="18"/>
  <c r="DG158" i="18"/>
  <c r="DB158" i="18"/>
  <c r="CW158" i="18"/>
  <c r="CQ158" i="18"/>
  <c r="CL158" i="18"/>
  <c r="CG158" i="18"/>
  <c r="CA158" i="18"/>
  <c r="BV158" i="18"/>
  <c r="BQ158" i="18"/>
  <c r="BK158" i="18"/>
  <c r="BF158" i="18"/>
  <c r="BA158" i="18"/>
  <c r="AU158" i="18"/>
  <c r="AP158" i="18"/>
  <c r="AK158" i="18"/>
  <c r="AE158" i="18"/>
  <c r="Z158" i="18"/>
  <c r="U158" i="18"/>
  <c r="O158" i="18"/>
  <c r="J158" i="18"/>
  <c r="E158" i="18"/>
  <c r="EX157" i="18"/>
  <c r="ES157" i="18"/>
  <c r="EN157" i="18"/>
  <c r="EH157" i="18"/>
  <c r="EC157" i="18"/>
  <c r="DX157" i="18"/>
  <c r="DR157" i="18"/>
  <c r="DM157" i="18"/>
  <c r="DH157" i="18"/>
  <c r="DB157" i="18"/>
  <c r="CW157" i="18"/>
  <c r="CR157" i="18"/>
  <c r="CL157" i="18"/>
  <c r="CG157" i="18"/>
  <c r="CB157" i="18"/>
  <c r="BV157" i="18"/>
  <c r="BQ157" i="18"/>
  <c r="BL157" i="18"/>
  <c r="BF157" i="18"/>
  <c r="BA157" i="18"/>
  <c r="AV157" i="18"/>
  <c r="AP157" i="18"/>
  <c r="AK157" i="18"/>
  <c r="AF157" i="18"/>
  <c r="Z157" i="18"/>
  <c r="U157" i="18"/>
  <c r="P157" i="18"/>
  <c r="J157" i="18"/>
  <c r="E157" i="18"/>
  <c r="EY156" i="18"/>
  <c r="ES156" i="18"/>
  <c r="EN156" i="18"/>
  <c r="EI156" i="18"/>
  <c r="EC156" i="18"/>
  <c r="DX156" i="18"/>
  <c r="DS156" i="18"/>
  <c r="DM156" i="18"/>
  <c r="DH156" i="18"/>
  <c r="DC156" i="18"/>
  <c r="CW156" i="18"/>
  <c r="CR156" i="18"/>
  <c r="CM156" i="18"/>
  <c r="CE156" i="18"/>
  <c r="BW156" i="18"/>
  <c r="BO156" i="18"/>
  <c r="BG156" i="18"/>
  <c r="AY156" i="18"/>
  <c r="AQ156" i="18"/>
  <c r="AI156" i="18"/>
  <c r="AA156" i="18"/>
  <c r="S156" i="18"/>
  <c r="K156" i="18"/>
  <c r="C156" i="18"/>
  <c r="ET155" i="18"/>
  <c r="EL155" i="18"/>
  <c r="ED155" i="18"/>
  <c r="DV155" i="18"/>
  <c r="DN155" i="18"/>
  <c r="DF155" i="18"/>
  <c r="CX155" i="18"/>
  <c r="CP155" i="18"/>
  <c r="CH155" i="18"/>
  <c r="BZ155" i="18"/>
  <c r="BR155" i="18"/>
  <c r="BJ155" i="18"/>
  <c r="BB155" i="18"/>
  <c r="AT155" i="18"/>
  <c r="AL155" i="18"/>
  <c r="AD155" i="18"/>
  <c r="V155" i="18"/>
  <c r="N155" i="18"/>
  <c r="F155" i="18"/>
  <c r="EW154" i="18"/>
  <c r="EO154" i="18"/>
  <c r="EG154" i="18"/>
  <c r="DY154" i="18"/>
  <c r="DQ154" i="18"/>
  <c r="DI154" i="18"/>
  <c r="DA154" i="18"/>
  <c r="CS154" i="18"/>
  <c r="CK154" i="18"/>
  <c r="CC154" i="18"/>
  <c r="BU154" i="18"/>
  <c r="BM154" i="18"/>
  <c r="BE154" i="18"/>
  <c r="AW154" i="18"/>
  <c r="AO154" i="18"/>
  <c r="AG154" i="18"/>
  <c r="Y154" i="18"/>
  <c r="Q154" i="18"/>
  <c r="I154" i="18"/>
  <c r="A154" i="18"/>
  <c r="ER153" i="18"/>
  <c r="EJ153" i="18"/>
  <c r="EB153" i="18"/>
  <c r="DT153" i="18"/>
  <c r="DL153" i="18"/>
  <c r="DD153" i="18"/>
  <c r="CV153" i="18"/>
  <c r="CN153" i="18"/>
  <c r="CF153" i="18"/>
  <c r="BV153" i="18"/>
  <c r="BF153" i="18"/>
  <c r="AP153" i="18"/>
  <c r="Z153" i="18"/>
  <c r="J153" i="18"/>
  <c r="ES152" i="18"/>
  <c r="EC152" i="18"/>
  <c r="DM152" i="18"/>
  <c r="CW152" i="18"/>
  <c r="CG152" i="18"/>
  <c r="BQ152" i="18"/>
  <c r="BA152" i="18"/>
  <c r="AK152" i="18"/>
  <c r="U152" i="18"/>
  <c r="E152" i="18"/>
  <c r="EN151" i="18"/>
  <c r="DX151" i="18"/>
  <c r="DH151" i="18"/>
  <c r="CR151" i="18"/>
  <c r="CB151" i="18"/>
  <c r="BL151" i="18"/>
  <c r="AV151" i="18"/>
  <c r="AF151" i="18"/>
  <c r="P151" i="18"/>
  <c r="EY150" i="18"/>
  <c r="EI150" i="18"/>
  <c r="DS150" i="18"/>
  <c r="DC150" i="18"/>
  <c r="CM150" i="18"/>
  <c r="BW150" i="18"/>
  <c r="BG150" i="18"/>
  <c r="AQ150" i="18"/>
  <c r="AA150" i="18"/>
  <c r="K150" i="18"/>
  <c r="ET149" i="18"/>
  <c r="ED149" i="18"/>
  <c r="DN149" i="18"/>
  <c r="CX149" i="18"/>
  <c r="CH149" i="18"/>
  <c r="BR149" i="18"/>
  <c r="BB149" i="18"/>
  <c r="AL149" i="18"/>
  <c r="V149" i="18"/>
  <c r="F149" i="18"/>
  <c r="EO148" i="18"/>
  <c r="DY148" i="18"/>
  <c r="DI148" i="18"/>
  <c r="CS148" i="18"/>
  <c r="CC148" i="18"/>
  <c r="BM148" i="18"/>
  <c r="AW148" i="18"/>
  <c r="AG148" i="18"/>
  <c r="Q148" i="18"/>
  <c r="A148" i="18"/>
  <c r="EJ147" i="18"/>
  <c r="DT147" i="18"/>
  <c r="DD147" i="18"/>
  <c r="CN147" i="18"/>
  <c r="BX147" i="18"/>
  <c r="BH147" i="18"/>
  <c r="AR147" i="18"/>
  <c r="AB147" i="18"/>
  <c r="L147" i="18"/>
  <c r="EU146" i="18"/>
  <c r="EE146" i="18"/>
  <c r="DO146" i="18"/>
  <c r="CY146" i="18"/>
  <c r="CI146" i="18"/>
  <c r="BS146" i="18"/>
  <c r="BC146" i="18"/>
  <c r="AM146" i="18"/>
  <c r="W146" i="18"/>
  <c r="G146" i="18"/>
  <c r="EP145" i="18"/>
  <c r="DZ145" i="18"/>
  <c r="DJ145" i="18"/>
  <c r="CT145" i="18"/>
  <c r="CD145" i="18"/>
  <c r="BN145" i="18"/>
  <c r="AX145" i="18"/>
  <c r="AH145" i="18"/>
  <c r="R145" i="18"/>
  <c r="B145" i="18"/>
  <c r="EK144" i="18"/>
  <c r="DU144" i="18"/>
  <c r="DE144" i="18"/>
  <c r="CO144" i="18"/>
  <c r="BY144" i="18"/>
  <c r="BI144" i="18"/>
  <c r="AS144" i="18"/>
  <c r="AC144" i="18"/>
  <c r="M144" i="18"/>
  <c r="EV143" i="18"/>
  <c r="EF143" i="18"/>
  <c r="DP143" i="18"/>
  <c r="CZ143" i="18"/>
  <c r="CJ143" i="18"/>
  <c r="BT143" i="18"/>
  <c r="BD143" i="18"/>
  <c r="AN143" i="18"/>
  <c r="X143" i="18"/>
  <c r="H143" i="18"/>
  <c r="EQ142" i="18"/>
  <c r="EA142" i="18"/>
  <c r="DK142" i="18"/>
  <c r="CU142" i="18"/>
  <c r="CE142" i="18"/>
  <c r="BO142" i="18"/>
  <c r="AY142" i="18"/>
  <c r="AI142" i="18"/>
  <c r="S142" i="18"/>
  <c r="C142" i="18"/>
  <c r="EL141" i="18"/>
  <c r="DV141" i="18"/>
  <c r="DF141" i="18"/>
  <c r="CP141" i="18"/>
  <c r="BZ141" i="18"/>
  <c r="BJ141" i="18"/>
  <c r="AT141" i="18"/>
  <c r="AD141" i="18"/>
  <c r="N141" i="18"/>
  <c r="EW140" i="18"/>
  <c r="EG140" i="18"/>
  <c r="DQ140" i="18"/>
  <c r="DA140" i="18"/>
  <c r="CK140" i="18"/>
  <c r="BU140" i="18"/>
  <c r="BE140" i="18"/>
  <c r="AO140" i="18"/>
  <c r="Y140" i="18"/>
  <c r="I140" i="18"/>
  <c r="ER139" i="18"/>
  <c r="EB139" i="18"/>
  <c r="DL139" i="18"/>
  <c r="CV139" i="18"/>
  <c r="CF139" i="18"/>
  <c r="BP139" i="18"/>
  <c r="AZ139" i="18"/>
  <c r="AJ139" i="18"/>
  <c r="T139" i="18"/>
  <c r="D139" i="18"/>
  <c r="EM138" i="18"/>
  <c r="DW138" i="18"/>
  <c r="DG138" i="18"/>
  <c r="CQ138" i="18"/>
  <c r="CA138" i="18"/>
  <c r="BK138" i="18"/>
  <c r="AU138" i="18"/>
  <c r="AE138" i="18"/>
  <c r="O138" i="18"/>
  <c r="EX137" i="18"/>
  <c r="EH137" i="18"/>
  <c r="DR137" i="18"/>
  <c r="DB137" i="18"/>
  <c r="CL137" i="18"/>
  <c r="BV137" i="18"/>
  <c r="BF137" i="18"/>
  <c r="AP137" i="18"/>
  <c r="Z137" i="18"/>
  <c r="J137" i="18"/>
  <c r="ES136" i="18"/>
  <c r="EC136" i="18"/>
  <c r="DM136" i="18"/>
  <c r="CW136" i="18"/>
  <c r="CG136" i="18"/>
  <c r="BQ136" i="18"/>
  <c r="BA136" i="18"/>
  <c r="AK136" i="18"/>
  <c r="U136" i="18"/>
  <c r="E136" i="18"/>
  <c r="EN135" i="18"/>
  <c r="DX135" i="18"/>
  <c r="DH135" i="18"/>
  <c r="CR135" i="18"/>
  <c r="CB135" i="18"/>
  <c r="BL135" i="18"/>
  <c r="AV135" i="18"/>
  <c r="AF135" i="18"/>
  <c r="N135" i="18"/>
  <c r="ER134" i="18"/>
  <c r="DV134" i="18"/>
  <c r="DA134" i="18"/>
  <c r="CF134" i="18"/>
  <c r="BJ134" i="18"/>
  <c r="AO134" i="18"/>
  <c r="T134" i="18"/>
  <c r="EW133" i="18"/>
  <c r="EB133" i="18"/>
  <c r="DG133" i="18"/>
  <c r="CK133" i="18"/>
  <c r="BP133" i="18"/>
  <c r="AU133" i="18"/>
  <c r="Y133" i="18"/>
  <c r="D133" i="18"/>
  <c r="EH132" i="18"/>
  <c r="DL132" i="18"/>
  <c r="CQ132" i="18"/>
  <c r="BV132" i="18"/>
  <c r="AZ132" i="18"/>
  <c r="AE132" i="18"/>
  <c r="J132" i="18"/>
  <c r="EM131" i="18"/>
  <c r="DR131" i="18"/>
  <c r="CW131" i="18"/>
  <c r="CA131" i="18"/>
  <c r="BF131" i="18"/>
  <c r="AK131" i="18"/>
  <c r="O131" i="18"/>
  <c r="ES130" i="18"/>
  <c r="DX130" i="18"/>
  <c r="DB130" i="18"/>
  <c r="CG130" i="18"/>
  <c r="BL130" i="18"/>
  <c r="AP130" i="18"/>
  <c r="U130" i="18"/>
  <c r="EY129" i="18"/>
  <c r="EC129" i="18"/>
  <c r="DH129" i="18"/>
  <c r="CM129" i="18"/>
  <c r="BQ129" i="18"/>
  <c r="AV129" i="18"/>
  <c r="AA129" i="18"/>
  <c r="E129" i="18"/>
  <c r="EI128" i="18"/>
  <c r="DN128" i="18"/>
  <c r="CR128" i="18"/>
  <c r="BT128" i="18"/>
  <c r="H128" i="18"/>
  <c r="CU127" i="18"/>
  <c r="AI127" i="18"/>
  <c r="DV126" i="18"/>
  <c r="BJ126" i="18"/>
  <c r="EW125" i="18"/>
  <c r="CK125" i="18"/>
  <c r="Y125" i="18"/>
  <c r="DL124" i="18"/>
  <c r="AZ124" i="18"/>
  <c r="EM123" i="18"/>
  <c r="CA123" i="18"/>
  <c r="O123" i="18"/>
  <c r="DB122" i="18"/>
  <c r="AP122" i="18"/>
  <c r="EC121" i="18"/>
  <c r="BQ121" i="18"/>
  <c r="E121" i="18"/>
  <c r="CR120" i="18"/>
  <c r="AF120" i="18"/>
  <c r="DS119" i="18"/>
  <c r="BG119" i="18"/>
  <c r="ET118" i="18"/>
  <c r="CH118" i="18"/>
  <c r="V118" i="18"/>
  <c r="DI117" i="18"/>
  <c r="AW117" i="18"/>
  <c r="EJ116" i="18"/>
  <c r="BX116" i="18"/>
  <c r="L116" i="18"/>
  <c r="CY115" i="18"/>
  <c r="AM115" i="18"/>
  <c r="DZ114" i="18"/>
  <c r="BN114" i="18"/>
  <c r="B114" i="18"/>
  <c r="CO113" i="18"/>
  <c r="AC113" i="18"/>
  <c r="DP112" i="18"/>
  <c r="BD112" i="18"/>
  <c r="EQ111" i="18"/>
  <c r="CE111" i="18"/>
  <c r="S111" i="18"/>
  <c r="DF110" i="18"/>
  <c r="AT110" i="18"/>
  <c r="EG109" i="18"/>
  <c r="BU109" i="18"/>
  <c r="I109" i="18"/>
  <c r="CV108" i="18"/>
  <c r="AJ108" i="18"/>
  <c r="DW107" i="18"/>
  <c r="BK107" i="18"/>
  <c r="EX106" i="18"/>
  <c r="CL106" i="18"/>
  <c r="Z106" i="18"/>
  <c r="CV105" i="18"/>
  <c r="O105" i="18"/>
  <c r="CG104" i="18"/>
  <c r="EX103" i="18"/>
  <c r="BQ103" i="18"/>
  <c r="EI102" i="18"/>
  <c r="BA102" i="18"/>
  <c r="DS101" i="18"/>
  <c r="AL101" i="18"/>
  <c r="DC100" i="18"/>
  <c r="V100" i="18"/>
  <c r="CN99" i="18"/>
  <c r="F99" i="18"/>
  <c r="BX98" i="18"/>
  <c r="CF97" i="18"/>
  <c r="EH95" i="18"/>
  <c r="AK94" i="18"/>
  <c r="CM92" i="18"/>
  <c r="EO90" i="18"/>
  <c r="AR89" i="18"/>
  <c r="CT87" i="18"/>
  <c r="EV85" i="18"/>
  <c r="AY84" i="18"/>
  <c r="DA82" i="18"/>
  <c r="D81" i="18"/>
  <c r="BF79" i="18"/>
  <c r="AB77" i="18"/>
  <c r="EU74" i="18"/>
  <c r="CI70" i="18"/>
  <c r="EE63" i="18"/>
  <c r="DV45" i="18"/>
  <c r="EX199" i="18"/>
  <c r="ET199" i="18"/>
  <c r="EP199" i="18"/>
  <c r="EL199" i="18"/>
  <c r="EH199" i="18"/>
  <c r="ED199" i="18"/>
  <c r="DZ199" i="18"/>
  <c r="DV199" i="18"/>
  <c r="DR199" i="18"/>
  <c r="DN199" i="18"/>
  <c r="DJ199" i="18"/>
  <c r="DF199" i="18"/>
  <c r="DB199" i="18"/>
  <c r="CX199" i="18"/>
  <c r="CT199" i="18"/>
  <c r="CP199" i="18"/>
  <c r="CL199" i="18"/>
  <c r="CH199" i="18"/>
  <c r="CD199" i="18"/>
  <c r="BZ199" i="18"/>
  <c r="BV199" i="18"/>
  <c r="BR199" i="18"/>
  <c r="BN199" i="18"/>
  <c r="BJ199" i="18"/>
  <c r="BF199" i="18"/>
  <c r="BB199" i="18"/>
  <c r="AX199" i="18"/>
  <c r="AT199" i="18"/>
  <c r="AP199" i="18"/>
  <c r="AL199" i="18"/>
  <c r="AH199" i="18"/>
  <c r="AD199" i="18"/>
  <c r="Z199" i="18"/>
  <c r="V199" i="18"/>
  <c r="R199" i="18"/>
  <c r="N199" i="18"/>
  <c r="J199" i="18"/>
  <c r="F199" i="18"/>
  <c r="B199" i="18"/>
  <c r="EW198" i="18"/>
  <c r="ES198" i="18"/>
  <c r="EO198" i="18"/>
  <c r="EK198" i="18"/>
  <c r="EG198" i="18"/>
  <c r="EC198" i="18"/>
  <c r="DY198" i="18"/>
  <c r="DU198" i="18"/>
  <c r="DQ198" i="18"/>
  <c r="DM198" i="18"/>
  <c r="DI198" i="18"/>
  <c r="DE198" i="18"/>
  <c r="DA198" i="18"/>
  <c r="CW198" i="18"/>
  <c r="CS198" i="18"/>
  <c r="CO198" i="18"/>
  <c r="CK198" i="18"/>
  <c r="CG198" i="18"/>
  <c r="CC198" i="18"/>
  <c r="BY198" i="18"/>
  <c r="BU198" i="18"/>
  <c r="BQ198" i="18"/>
  <c r="BM198" i="18"/>
  <c r="BI198" i="18"/>
  <c r="BE198" i="18"/>
  <c r="BA198" i="18"/>
  <c r="AW198" i="18"/>
  <c r="AS198" i="18"/>
  <c r="AO198" i="18"/>
  <c r="AK198" i="18"/>
  <c r="AG198" i="18"/>
  <c r="AC198" i="18"/>
  <c r="Y198" i="18"/>
  <c r="U198" i="18"/>
  <c r="Q198" i="18"/>
  <c r="M198" i="18"/>
  <c r="I198" i="18"/>
  <c r="E198" i="18"/>
  <c r="A198" i="18"/>
  <c r="EV197" i="18"/>
  <c r="ER197" i="18"/>
  <c r="EN197" i="18"/>
  <c r="EJ197" i="18"/>
  <c r="EF197" i="18"/>
  <c r="EB197" i="18"/>
  <c r="DX197" i="18"/>
  <c r="DT197" i="18"/>
  <c r="DP197" i="18"/>
  <c r="DL197" i="18"/>
  <c r="DH197" i="18"/>
  <c r="DD197" i="18"/>
  <c r="CZ197" i="18"/>
  <c r="CV197" i="18"/>
  <c r="CR197" i="18"/>
  <c r="CN197" i="18"/>
  <c r="CJ197" i="18"/>
  <c r="CF197" i="18"/>
  <c r="CB197" i="18"/>
  <c r="BX197" i="18"/>
  <c r="BT197" i="18"/>
  <c r="BP197" i="18"/>
  <c r="BL197" i="18"/>
  <c r="BH197" i="18"/>
  <c r="BD197" i="18"/>
  <c r="AZ197" i="18"/>
  <c r="AV197" i="18"/>
  <c r="AR197" i="18"/>
  <c r="AN197" i="18"/>
  <c r="AJ197" i="18"/>
  <c r="AF197" i="18"/>
  <c r="AB197" i="18"/>
  <c r="X197" i="18"/>
  <c r="T197" i="18"/>
  <c r="P197" i="18"/>
  <c r="L197" i="18"/>
  <c r="H197" i="18"/>
  <c r="D197" i="18"/>
  <c r="EY196" i="18"/>
  <c r="EU196" i="18"/>
  <c r="EQ196" i="18"/>
  <c r="EM196" i="18"/>
  <c r="EI196" i="18"/>
  <c r="EE196" i="18"/>
  <c r="EA196" i="18"/>
  <c r="DW196" i="18"/>
  <c r="DS196" i="18"/>
  <c r="DO196" i="18"/>
  <c r="DK196" i="18"/>
  <c r="DG196" i="18"/>
  <c r="DC196" i="18"/>
  <c r="CY196" i="18"/>
  <c r="CU196" i="18"/>
  <c r="CQ196" i="18"/>
  <c r="CM196" i="18"/>
  <c r="CI196" i="18"/>
  <c r="CE196" i="18"/>
  <c r="CA196" i="18"/>
  <c r="BW196" i="18"/>
  <c r="BS196" i="18"/>
  <c r="BO196" i="18"/>
  <c r="BK196" i="18"/>
  <c r="BG196" i="18"/>
  <c r="BC196" i="18"/>
  <c r="AY196" i="18"/>
  <c r="AU196" i="18"/>
  <c r="AQ196" i="18"/>
  <c r="AM196" i="18"/>
  <c r="AI196" i="18"/>
  <c r="AE196" i="18"/>
  <c r="AA196" i="18"/>
  <c r="W196" i="18"/>
  <c r="S196" i="18"/>
  <c r="O196" i="18"/>
  <c r="K196" i="18"/>
  <c r="G196" i="18"/>
  <c r="C196" i="18"/>
  <c r="EX195" i="18"/>
  <c r="ET195" i="18"/>
  <c r="EP195" i="18"/>
  <c r="EL195" i="18"/>
  <c r="EH195" i="18"/>
  <c r="ED195" i="18"/>
  <c r="DZ195" i="18"/>
  <c r="DV195" i="18"/>
  <c r="DR195" i="18"/>
  <c r="DN195" i="18"/>
  <c r="DJ195" i="18"/>
  <c r="DF195" i="18"/>
  <c r="DB195" i="18"/>
  <c r="CX195" i="18"/>
  <c r="CT195" i="18"/>
  <c r="CP195" i="18"/>
  <c r="CL195" i="18"/>
  <c r="CH195" i="18"/>
  <c r="CD195" i="18"/>
  <c r="BZ195" i="18"/>
  <c r="BV195" i="18"/>
  <c r="BR195" i="18"/>
  <c r="BN195" i="18"/>
  <c r="BJ195" i="18"/>
  <c r="BF195" i="18"/>
  <c r="BB195" i="18"/>
  <c r="AX195" i="18"/>
  <c r="AT195" i="18"/>
  <c r="AP195" i="18"/>
  <c r="AL195" i="18"/>
  <c r="AH195" i="18"/>
  <c r="AD195" i="18"/>
  <c r="Z195" i="18"/>
  <c r="V195" i="18"/>
  <c r="R195" i="18"/>
  <c r="N195" i="18"/>
  <c r="J195" i="18"/>
  <c r="F195" i="18"/>
  <c r="B195" i="18"/>
  <c r="EW194" i="18"/>
  <c r="ES194" i="18"/>
  <c r="EO194" i="18"/>
  <c r="EK194" i="18"/>
  <c r="EG194" i="18"/>
  <c r="EC194" i="18"/>
  <c r="DY194" i="18"/>
  <c r="DU194" i="18"/>
  <c r="DQ194" i="18"/>
  <c r="DM194" i="18"/>
  <c r="DI194" i="18"/>
  <c r="DE194" i="18"/>
  <c r="DA194" i="18"/>
  <c r="CW194" i="18"/>
  <c r="CS194" i="18"/>
  <c r="CO194" i="18"/>
  <c r="CK194" i="18"/>
  <c r="CG194" i="18"/>
  <c r="CC194" i="18"/>
  <c r="BY194" i="18"/>
  <c r="BU194" i="18"/>
  <c r="BQ194" i="18"/>
  <c r="BM194" i="18"/>
  <c r="BI194" i="18"/>
  <c r="BE194" i="18"/>
  <c r="BA194" i="18"/>
  <c r="AW194" i="18"/>
  <c r="AS194" i="18"/>
  <c r="AO194" i="18"/>
  <c r="AK194" i="18"/>
  <c r="AG194" i="18"/>
  <c r="AC194" i="18"/>
  <c r="Y194" i="18"/>
  <c r="U194" i="18"/>
  <c r="Q194" i="18"/>
  <c r="M194" i="18"/>
  <c r="I194" i="18"/>
  <c r="E194" i="18"/>
  <c r="A194" i="18"/>
  <c r="EV193" i="18"/>
  <c r="ER193" i="18"/>
  <c r="EN193" i="18"/>
  <c r="EJ193" i="18"/>
  <c r="EF193" i="18"/>
  <c r="EB193" i="18"/>
  <c r="DX193" i="18"/>
  <c r="DT193" i="18"/>
  <c r="DP193" i="18"/>
  <c r="DL193" i="18"/>
  <c r="DH193" i="18"/>
  <c r="DD193" i="18"/>
  <c r="CZ193" i="18"/>
  <c r="CV193" i="18"/>
  <c r="CR193" i="18"/>
  <c r="CN193" i="18"/>
  <c r="CJ193" i="18"/>
  <c r="CF193" i="18"/>
  <c r="CB193" i="18"/>
  <c r="BX193" i="18"/>
  <c r="BT193" i="18"/>
  <c r="BP193" i="18"/>
  <c r="BL193" i="18"/>
  <c r="BH193" i="18"/>
  <c r="BD193" i="18"/>
  <c r="AZ193" i="18"/>
  <c r="AV193" i="18"/>
  <c r="AR193" i="18"/>
  <c r="AN193" i="18"/>
  <c r="AJ193" i="18"/>
  <c r="AF193" i="18"/>
  <c r="AB193" i="18"/>
  <c r="X193" i="18"/>
  <c r="T193" i="18"/>
  <c r="P193" i="18"/>
  <c r="L193" i="18"/>
  <c r="H193" i="18"/>
  <c r="D193" i="18"/>
  <c r="EY192" i="18"/>
  <c r="EU192" i="18"/>
  <c r="EQ192" i="18"/>
  <c r="EM192" i="18"/>
  <c r="EI192" i="18"/>
  <c r="EE192" i="18"/>
  <c r="EA192" i="18"/>
  <c r="DW192" i="18"/>
  <c r="DS192" i="18"/>
  <c r="DO192" i="18"/>
  <c r="DK192" i="18"/>
  <c r="DG192" i="18"/>
  <c r="DC192" i="18"/>
  <c r="CY192" i="18"/>
  <c r="CU192" i="18"/>
  <c r="CQ192" i="18"/>
  <c r="CM192" i="18"/>
  <c r="CI192" i="18"/>
  <c r="CE192" i="18"/>
  <c r="CA192" i="18"/>
  <c r="BW192" i="18"/>
  <c r="BS192" i="18"/>
  <c r="BO192" i="18"/>
  <c r="BK192" i="18"/>
  <c r="BG192" i="18"/>
  <c r="BC192" i="18"/>
  <c r="AY192" i="18"/>
  <c r="AU192" i="18"/>
  <c r="AQ192" i="18"/>
  <c r="AM192" i="18"/>
  <c r="AI192" i="18"/>
  <c r="AE192" i="18"/>
  <c r="AA192" i="18"/>
  <c r="W192" i="18"/>
  <c r="S192" i="18"/>
  <c r="O192" i="18"/>
  <c r="K192" i="18"/>
  <c r="G192" i="18"/>
  <c r="C192" i="18"/>
  <c r="EX191" i="18"/>
  <c r="ET191" i="18"/>
  <c r="EP191" i="18"/>
  <c r="EL191" i="18"/>
  <c r="EH191" i="18"/>
  <c r="ED191" i="18"/>
  <c r="DZ191" i="18"/>
  <c r="DV191" i="18"/>
  <c r="DR191" i="18"/>
  <c r="DN191" i="18"/>
  <c r="DJ191" i="18"/>
  <c r="DF191" i="18"/>
  <c r="DB191" i="18"/>
  <c r="CX191" i="18"/>
  <c r="CT191" i="18"/>
  <c r="CP191" i="18"/>
  <c r="CL191" i="18"/>
  <c r="CH191" i="18"/>
  <c r="CD191" i="18"/>
  <c r="BZ191" i="18"/>
  <c r="BV191" i="18"/>
  <c r="BR191" i="18"/>
  <c r="BN191" i="18"/>
  <c r="BJ191" i="18"/>
  <c r="BF191" i="18"/>
  <c r="BB191" i="18"/>
  <c r="AX191" i="18"/>
  <c r="AT191" i="18"/>
  <c r="AP191" i="18"/>
  <c r="AL191" i="18"/>
  <c r="AH191" i="18"/>
  <c r="AD191" i="18"/>
  <c r="Z191" i="18"/>
  <c r="V191" i="18"/>
  <c r="R191" i="18"/>
  <c r="N191" i="18"/>
  <c r="J191" i="18"/>
  <c r="F191" i="18"/>
  <c r="B191" i="18"/>
  <c r="EW190" i="18"/>
  <c r="ES190" i="18"/>
  <c r="EO190" i="18"/>
  <c r="EK190" i="18"/>
  <c r="EG190" i="18"/>
  <c r="EC190" i="18"/>
  <c r="DY190" i="18"/>
  <c r="DU190" i="18"/>
  <c r="DQ190" i="18"/>
  <c r="DM190" i="18"/>
  <c r="DI190" i="18"/>
  <c r="DE190" i="18"/>
  <c r="DA190" i="18"/>
  <c r="CW190" i="18"/>
  <c r="CS190" i="18"/>
  <c r="CO190" i="18"/>
  <c r="CK190" i="18"/>
  <c r="CG190" i="18"/>
  <c r="CC190" i="18"/>
  <c r="BY190" i="18"/>
  <c r="BU190" i="18"/>
  <c r="BQ190" i="18"/>
  <c r="BM190" i="18"/>
  <c r="BI190" i="18"/>
  <c r="BE190" i="18"/>
  <c r="BA190" i="18"/>
  <c r="AW190" i="18"/>
  <c r="AS190" i="18"/>
  <c r="AO190" i="18"/>
  <c r="AK190" i="18"/>
  <c r="AG190" i="18"/>
  <c r="AC190" i="18"/>
  <c r="Y190" i="18"/>
  <c r="U190" i="18"/>
  <c r="Q190" i="18"/>
  <c r="M190" i="18"/>
  <c r="I190" i="18"/>
  <c r="E190" i="18"/>
  <c r="A190" i="18"/>
  <c r="EV189" i="18"/>
  <c r="ER189" i="18"/>
  <c r="EN189" i="18"/>
  <c r="EJ189" i="18"/>
  <c r="EF189" i="18"/>
  <c r="EB189" i="18"/>
  <c r="DX189" i="18"/>
  <c r="DT189" i="18"/>
  <c r="DP189" i="18"/>
  <c r="DL189" i="18"/>
  <c r="DH189" i="18"/>
  <c r="DD189" i="18"/>
  <c r="CZ189" i="18"/>
  <c r="CV189" i="18"/>
  <c r="CR189" i="18"/>
  <c r="CN189" i="18"/>
  <c r="CJ189" i="18"/>
  <c r="CF189" i="18"/>
  <c r="CB189" i="18"/>
  <c r="BX189" i="18"/>
  <c r="BT189" i="18"/>
  <c r="BP189" i="18"/>
  <c r="BL189" i="18"/>
  <c r="BH189" i="18"/>
  <c r="BD189" i="18"/>
  <c r="AZ189" i="18"/>
  <c r="AV189" i="18"/>
  <c r="AR189" i="18"/>
  <c r="AN189" i="18"/>
  <c r="AJ189" i="18"/>
  <c r="AF189" i="18"/>
  <c r="AB189" i="18"/>
  <c r="X189" i="18"/>
  <c r="T189" i="18"/>
  <c r="P189" i="18"/>
  <c r="L189" i="18"/>
  <c r="H189" i="18"/>
  <c r="D189" i="18"/>
  <c r="EY188" i="18"/>
  <c r="EU188" i="18"/>
  <c r="EQ188" i="18"/>
  <c r="EM188" i="18"/>
  <c r="EI188" i="18"/>
  <c r="EE188" i="18"/>
  <c r="EA188" i="18"/>
  <c r="DW188" i="18"/>
  <c r="DS188" i="18"/>
  <c r="DO188" i="18"/>
  <c r="DK188" i="18"/>
  <c r="DG188" i="18"/>
  <c r="DC188" i="18"/>
  <c r="CY188" i="18"/>
  <c r="CU188" i="18"/>
  <c r="CQ188" i="18"/>
  <c r="CM188" i="18"/>
  <c r="CI188" i="18"/>
  <c r="CE188" i="18"/>
  <c r="CA188" i="18"/>
  <c r="BW188" i="18"/>
  <c r="BS188" i="18"/>
  <c r="BO188" i="18"/>
  <c r="BK188" i="18"/>
  <c r="BG188" i="18"/>
  <c r="BC188" i="18"/>
  <c r="AY188" i="18"/>
  <c r="AU188" i="18"/>
  <c r="AQ188" i="18"/>
  <c r="AM188" i="18"/>
  <c r="AI188" i="18"/>
  <c r="AE188" i="18"/>
  <c r="AA188" i="18"/>
  <c r="W188" i="18"/>
  <c r="S188" i="18"/>
  <c r="O188" i="18"/>
  <c r="K188" i="18"/>
  <c r="G188" i="18"/>
  <c r="C188" i="18"/>
  <c r="EX187" i="18"/>
  <c r="ET187" i="18"/>
  <c r="EP187" i="18"/>
  <c r="EL187" i="18"/>
  <c r="EH187" i="18"/>
  <c r="ED187" i="18"/>
  <c r="DZ187" i="18"/>
  <c r="DV187" i="18"/>
  <c r="DR187" i="18"/>
  <c r="DN187" i="18"/>
  <c r="DJ187" i="18"/>
  <c r="DF187" i="18"/>
  <c r="DB187" i="18"/>
  <c r="CX187" i="18"/>
  <c r="CT187" i="18"/>
  <c r="CP187" i="18"/>
  <c r="CL187" i="18"/>
  <c r="CH187" i="18"/>
  <c r="CD187" i="18"/>
  <c r="BZ187" i="18"/>
  <c r="BV187" i="18"/>
  <c r="BR187" i="18"/>
  <c r="BN187" i="18"/>
  <c r="BJ187" i="18"/>
  <c r="BF187" i="18"/>
  <c r="BB187" i="18"/>
  <c r="AX187" i="18"/>
  <c r="AT187" i="18"/>
  <c r="AP187" i="18"/>
  <c r="AL187" i="18"/>
  <c r="AH187" i="18"/>
  <c r="AD187" i="18"/>
  <c r="Z187" i="18"/>
  <c r="V187" i="18"/>
  <c r="R187" i="18"/>
  <c r="N187" i="18"/>
  <c r="J187" i="18"/>
  <c r="F187" i="18"/>
  <c r="B187" i="18"/>
  <c r="EW186" i="18"/>
  <c r="ES186" i="18"/>
  <c r="EO186" i="18"/>
  <c r="EK186" i="18"/>
  <c r="EG186" i="18"/>
  <c r="EC186" i="18"/>
  <c r="DY186" i="18"/>
  <c r="DU186" i="18"/>
  <c r="DQ186" i="18"/>
  <c r="DM186" i="18"/>
  <c r="DI186" i="18"/>
  <c r="DE186" i="18"/>
  <c r="DA186" i="18"/>
  <c r="CW186" i="18"/>
  <c r="CS186" i="18"/>
  <c r="CO186" i="18"/>
  <c r="CK186" i="18"/>
  <c r="CG186" i="18"/>
  <c r="CC186" i="18"/>
  <c r="BY186" i="18"/>
  <c r="BU186" i="18"/>
  <c r="BQ186" i="18"/>
  <c r="BM186" i="18"/>
  <c r="BI186" i="18"/>
  <c r="BE186" i="18"/>
  <c r="BA186" i="18"/>
  <c r="AW186" i="18"/>
  <c r="AS186" i="18"/>
  <c r="AO186" i="18"/>
  <c r="AK186" i="18"/>
  <c r="AG186" i="18"/>
  <c r="AC186" i="18"/>
  <c r="Y186" i="18"/>
  <c r="U186" i="18"/>
  <c r="Q186" i="18"/>
  <c r="M186" i="18"/>
  <c r="I186" i="18"/>
  <c r="E186" i="18"/>
  <c r="A186" i="18"/>
  <c r="EV185" i="18"/>
  <c r="ER185" i="18"/>
  <c r="EN185" i="18"/>
  <c r="EJ185" i="18"/>
  <c r="EF185" i="18"/>
  <c r="EB185" i="18"/>
  <c r="DX185" i="18"/>
  <c r="DT185" i="18"/>
  <c r="DP185" i="18"/>
  <c r="DL185" i="18"/>
  <c r="DH185" i="18"/>
  <c r="DD185" i="18"/>
  <c r="CZ185" i="18"/>
  <c r="CV185" i="18"/>
  <c r="CR185" i="18"/>
  <c r="CN185" i="18"/>
  <c r="CJ185" i="18"/>
  <c r="CF185" i="18"/>
  <c r="CB185" i="18"/>
  <c r="BX185" i="18"/>
  <c r="BT185" i="18"/>
  <c r="BP185" i="18"/>
  <c r="BL185" i="18"/>
  <c r="BH185" i="18"/>
  <c r="BD185" i="18"/>
  <c r="AZ185" i="18"/>
  <c r="AV185" i="18"/>
  <c r="AR185" i="18"/>
  <c r="AN185" i="18"/>
  <c r="AJ185" i="18"/>
  <c r="AF185" i="18"/>
  <c r="AB185" i="18"/>
  <c r="X185" i="18"/>
  <c r="T185" i="18"/>
  <c r="P185" i="18"/>
  <c r="L185" i="18"/>
  <c r="H185" i="18"/>
  <c r="D185" i="18"/>
  <c r="EY184" i="18"/>
  <c r="EU184" i="18"/>
  <c r="EQ184" i="18"/>
  <c r="EM184" i="18"/>
  <c r="EI184" i="18"/>
  <c r="EE184" i="18"/>
  <c r="EA184" i="18"/>
  <c r="DW184" i="18"/>
  <c r="DS184" i="18"/>
  <c r="DO184" i="18"/>
  <c r="DK184" i="18"/>
  <c r="DG184" i="18"/>
  <c r="DC184" i="18"/>
  <c r="CY184" i="18"/>
  <c r="CU184" i="18"/>
  <c r="CQ184" i="18"/>
  <c r="CM184" i="18"/>
  <c r="CI184" i="18"/>
  <c r="CE184" i="18"/>
  <c r="CA184" i="18"/>
  <c r="BW184" i="18"/>
  <c r="BS184" i="18"/>
  <c r="BO184" i="18"/>
  <c r="BK184" i="18"/>
  <c r="BG184" i="18"/>
  <c r="BC184" i="18"/>
  <c r="AY184" i="18"/>
  <c r="AU184" i="18"/>
  <c r="AQ184" i="18"/>
  <c r="AM184" i="18"/>
  <c r="AI184" i="18"/>
  <c r="AE184" i="18"/>
  <c r="AA184" i="18"/>
  <c r="W184" i="18"/>
  <c r="S184" i="18"/>
  <c r="O184" i="18"/>
  <c r="K184" i="18"/>
  <c r="G184" i="18"/>
  <c r="C184" i="18"/>
  <c r="EX183" i="18"/>
  <c r="ET183" i="18"/>
  <c r="EP183" i="18"/>
  <c r="EL183" i="18"/>
  <c r="EH183" i="18"/>
  <c r="ED183" i="18"/>
  <c r="DZ183" i="18"/>
  <c r="DV183" i="18"/>
  <c r="DR183" i="18"/>
  <c r="DN183" i="18"/>
  <c r="DJ183" i="18"/>
  <c r="DF183" i="18"/>
  <c r="DB183" i="18"/>
  <c r="CX183" i="18"/>
  <c r="CT183" i="18"/>
  <c r="CP183" i="18"/>
  <c r="CL183" i="18"/>
  <c r="CH183" i="18"/>
  <c r="CD183" i="18"/>
  <c r="BZ183" i="18"/>
  <c r="BV183" i="18"/>
  <c r="BR183" i="18"/>
  <c r="BN183" i="18"/>
  <c r="BJ183" i="18"/>
  <c r="BF183" i="18"/>
  <c r="BB183" i="18"/>
  <c r="AX183" i="18"/>
  <c r="AT183" i="18"/>
  <c r="AP183" i="18"/>
  <c r="AL183" i="18"/>
  <c r="AH183" i="18"/>
  <c r="AD183" i="18"/>
  <c r="Z183" i="18"/>
  <c r="V183" i="18"/>
  <c r="R183" i="18"/>
  <c r="N183" i="18"/>
  <c r="J183" i="18"/>
  <c r="F183" i="18"/>
  <c r="B183" i="18"/>
  <c r="EW182" i="18"/>
  <c r="ES182" i="18"/>
  <c r="EO182" i="18"/>
  <c r="EK182" i="18"/>
  <c r="EG182" i="18"/>
  <c r="EC182" i="18"/>
  <c r="DY182" i="18"/>
  <c r="DU182" i="18"/>
  <c r="DQ182" i="18"/>
  <c r="DM182" i="18"/>
  <c r="DI182" i="18"/>
  <c r="DE182" i="18"/>
  <c r="DA182" i="18"/>
  <c r="CW182" i="18"/>
  <c r="CS182" i="18"/>
  <c r="CO182" i="18"/>
  <c r="CK182" i="18"/>
  <c r="CG182" i="18"/>
  <c r="CC182" i="18"/>
  <c r="BY182" i="18"/>
  <c r="BU182" i="18"/>
  <c r="BQ182" i="18"/>
  <c r="BM182" i="18"/>
  <c r="BI182" i="18"/>
  <c r="BE182" i="18"/>
  <c r="BA182" i="18"/>
  <c r="AW182" i="18"/>
  <c r="AS182" i="18"/>
  <c r="AO182" i="18"/>
  <c r="AK182" i="18"/>
  <c r="AG182" i="18"/>
  <c r="AC182" i="18"/>
  <c r="Y182" i="18"/>
  <c r="U182" i="18"/>
  <c r="Q182" i="18"/>
  <c r="M182" i="18"/>
  <c r="I182" i="18"/>
  <c r="E182" i="18"/>
  <c r="A182" i="18"/>
  <c r="EV181" i="18"/>
  <c r="ER181" i="18"/>
  <c r="EN181" i="18"/>
  <c r="EJ181" i="18"/>
  <c r="EF181" i="18"/>
  <c r="EB181" i="18"/>
  <c r="DX181" i="18"/>
  <c r="DT181" i="18"/>
  <c r="DP181" i="18"/>
  <c r="DL181" i="18"/>
  <c r="DH181" i="18"/>
  <c r="DD181" i="18"/>
  <c r="CZ181" i="18"/>
  <c r="CV181" i="18"/>
  <c r="CR181" i="18"/>
  <c r="CN181" i="18"/>
  <c r="CJ181" i="18"/>
  <c r="CF181" i="18"/>
  <c r="CB181" i="18"/>
  <c r="BX181" i="18"/>
  <c r="BT181" i="18"/>
  <c r="BP181" i="18"/>
  <c r="BL181" i="18"/>
  <c r="BH181" i="18"/>
  <c r="BD181" i="18"/>
  <c r="AZ181" i="18"/>
  <c r="AV181" i="18"/>
  <c r="AR181" i="18"/>
  <c r="AN181" i="18"/>
  <c r="AJ181" i="18"/>
  <c r="AF181" i="18"/>
  <c r="AB181" i="18"/>
  <c r="X181" i="18"/>
  <c r="T181" i="18"/>
  <c r="P181" i="18"/>
  <c r="L181" i="18"/>
  <c r="H181" i="18"/>
  <c r="D181" i="18"/>
  <c r="EY180" i="18"/>
  <c r="EU180" i="18"/>
  <c r="EQ180" i="18"/>
  <c r="EM180" i="18"/>
  <c r="EI180" i="18"/>
  <c r="EE180" i="18"/>
  <c r="EA180" i="18"/>
  <c r="DW180" i="18"/>
  <c r="DS180" i="18"/>
  <c r="DO180" i="18"/>
  <c r="DK180" i="18"/>
  <c r="DG180" i="18"/>
  <c r="DC180" i="18"/>
  <c r="CY180" i="18"/>
  <c r="CU180" i="18"/>
  <c r="CQ180" i="18"/>
  <c r="CM180" i="18"/>
  <c r="CI180" i="18"/>
  <c r="CE180" i="18"/>
  <c r="CA180" i="18"/>
  <c r="BW180" i="18"/>
  <c r="BS180" i="18"/>
  <c r="BO180" i="18"/>
  <c r="BK180" i="18"/>
  <c r="BG180" i="18"/>
  <c r="BC180" i="18"/>
  <c r="AY180" i="18"/>
  <c r="AU180" i="18"/>
  <c r="AQ180" i="18"/>
  <c r="AM180" i="18"/>
  <c r="AI180" i="18"/>
  <c r="AE180" i="18"/>
  <c r="AA180" i="18"/>
  <c r="W180" i="18"/>
  <c r="S180" i="18"/>
  <c r="O180" i="18"/>
  <c r="K180" i="18"/>
  <c r="G180" i="18"/>
  <c r="C180" i="18"/>
  <c r="EX179" i="18"/>
  <c r="ET179" i="18"/>
  <c r="EP179" i="18"/>
  <c r="EL179" i="18"/>
  <c r="EH179" i="18"/>
  <c r="ED179" i="18"/>
  <c r="DZ179" i="18"/>
  <c r="DV179" i="18"/>
  <c r="DR179" i="18"/>
  <c r="DN179" i="18"/>
  <c r="DJ179" i="18"/>
  <c r="DF179" i="18"/>
  <c r="DB179" i="18"/>
  <c r="CX179" i="18"/>
  <c r="CT179" i="18"/>
  <c r="CP179" i="18"/>
  <c r="CL179" i="18"/>
  <c r="CH179" i="18"/>
  <c r="CD179" i="18"/>
  <c r="BZ179" i="18"/>
  <c r="BV179" i="18"/>
  <c r="BR179" i="18"/>
  <c r="BN179" i="18"/>
  <c r="BJ179" i="18"/>
  <c r="BF179" i="18"/>
  <c r="BB179" i="18"/>
  <c r="AX179" i="18"/>
  <c r="AT179" i="18"/>
  <c r="AP179" i="18"/>
  <c r="AL179" i="18"/>
  <c r="AH179" i="18"/>
  <c r="AD179" i="18"/>
  <c r="Z179" i="18"/>
  <c r="V179" i="18"/>
  <c r="R179" i="18"/>
  <c r="N179" i="18"/>
  <c r="J179" i="18"/>
  <c r="F179" i="18"/>
  <c r="B179" i="18"/>
  <c r="EW178" i="18"/>
  <c r="ES178" i="18"/>
  <c r="EO178" i="18"/>
  <c r="EK178" i="18"/>
  <c r="EG178" i="18"/>
  <c r="EC178" i="18"/>
  <c r="DY178" i="18"/>
  <c r="DU178" i="18"/>
  <c r="DQ178" i="18"/>
  <c r="DM178" i="18"/>
  <c r="DI178" i="18"/>
  <c r="DE178" i="18"/>
  <c r="DA178" i="18"/>
  <c r="CW178" i="18"/>
  <c r="CS178" i="18"/>
  <c r="CO178" i="18"/>
  <c r="CK178" i="18"/>
  <c r="CG178" i="18"/>
  <c r="CC178" i="18"/>
  <c r="BY178" i="18"/>
  <c r="BU178" i="18"/>
  <c r="BQ178" i="18"/>
  <c r="BM178" i="18"/>
  <c r="BI178" i="18"/>
  <c r="BE178" i="18"/>
  <c r="BA178" i="18"/>
  <c r="AW178" i="18"/>
  <c r="AS178" i="18"/>
  <c r="AO178" i="18"/>
  <c r="AK178" i="18"/>
  <c r="AG178" i="18"/>
  <c r="AC178" i="18"/>
  <c r="Y178" i="18"/>
  <c r="U178" i="18"/>
  <c r="Q178" i="18"/>
  <c r="M178" i="18"/>
  <c r="I178" i="18"/>
  <c r="E178" i="18"/>
  <c r="A178" i="18"/>
  <c r="EV177" i="18"/>
  <c r="ER177" i="18"/>
  <c r="EN177" i="18"/>
  <c r="EJ177" i="18"/>
  <c r="EF177" i="18"/>
  <c r="EB177" i="18"/>
  <c r="DX177" i="18"/>
  <c r="DT177" i="18"/>
  <c r="DP177" i="18"/>
  <c r="DL177" i="18"/>
  <c r="DH177" i="18"/>
  <c r="DD177" i="18"/>
  <c r="CZ177" i="18"/>
  <c r="CV177" i="18"/>
  <c r="CR177" i="18"/>
  <c r="CN177" i="18"/>
  <c r="CJ177" i="18"/>
  <c r="CF177" i="18"/>
  <c r="CB177" i="18"/>
  <c r="BX177" i="18"/>
  <c r="BT177" i="18"/>
  <c r="BP177" i="18"/>
  <c r="BL177" i="18"/>
  <c r="BH177" i="18"/>
  <c r="BD177" i="18"/>
  <c r="AZ177" i="18"/>
  <c r="AV177" i="18"/>
  <c r="AR177" i="18"/>
  <c r="AN177" i="18"/>
  <c r="AJ177" i="18"/>
  <c r="AF177" i="18"/>
  <c r="AB177" i="18"/>
  <c r="X177" i="18"/>
  <c r="T177" i="18"/>
  <c r="P177" i="18"/>
  <c r="L177" i="18"/>
  <c r="H177" i="18"/>
  <c r="D177" i="18"/>
  <c r="EY176" i="18"/>
  <c r="EU176" i="18"/>
  <c r="EQ176" i="18"/>
  <c r="EM176" i="18"/>
  <c r="EI176" i="18"/>
  <c r="EE176" i="18"/>
  <c r="EA176" i="18"/>
  <c r="DW176" i="18"/>
  <c r="DS176" i="18"/>
  <c r="DO176" i="18"/>
  <c r="DK176" i="18"/>
  <c r="DG176" i="18"/>
  <c r="DC176" i="18"/>
  <c r="CY176" i="18"/>
  <c r="CU176" i="18"/>
  <c r="CQ176" i="18"/>
  <c r="CM176" i="18"/>
  <c r="CI176" i="18"/>
  <c r="CE176" i="18"/>
  <c r="CA176" i="18"/>
  <c r="BW176" i="18"/>
  <c r="BS176" i="18"/>
  <c r="BO176" i="18"/>
  <c r="BK176" i="18"/>
  <c r="BG176" i="18"/>
  <c r="BC176" i="18"/>
  <c r="AY176" i="18"/>
  <c r="AU176" i="18"/>
  <c r="AQ176" i="18"/>
  <c r="AM176" i="18"/>
  <c r="AI176" i="18"/>
  <c r="AE176" i="18"/>
  <c r="AA176" i="18"/>
  <c r="W176" i="18"/>
  <c r="S176" i="18"/>
  <c r="O176" i="18"/>
  <c r="K176" i="18"/>
  <c r="G176" i="18"/>
  <c r="C176" i="18"/>
  <c r="EX175" i="18"/>
  <c r="ET175" i="18"/>
  <c r="EP175" i="18"/>
  <c r="EL175" i="18"/>
  <c r="EH175" i="18"/>
  <c r="ED175" i="18"/>
  <c r="DZ175" i="18"/>
  <c r="DV175" i="18"/>
  <c r="DR175" i="18"/>
  <c r="DN175" i="18"/>
  <c r="DJ175" i="18"/>
  <c r="DF175" i="18"/>
  <c r="DB175" i="18"/>
  <c r="CX175" i="18"/>
  <c r="CT175" i="18"/>
  <c r="CP175" i="18"/>
  <c r="CL175" i="18"/>
  <c r="CH175" i="18"/>
  <c r="CD175" i="18"/>
  <c r="BZ175" i="18"/>
  <c r="BV175" i="18"/>
  <c r="BR175" i="18"/>
  <c r="BN175" i="18"/>
  <c r="BJ175" i="18"/>
  <c r="BF175" i="18"/>
  <c r="BB175" i="18"/>
  <c r="AX175" i="18"/>
  <c r="AT175" i="18"/>
  <c r="AP175" i="18"/>
  <c r="AL175" i="18"/>
  <c r="AH175" i="18"/>
  <c r="AD175" i="18"/>
  <c r="Z175" i="18"/>
  <c r="V175" i="18"/>
  <c r="R175" i="18"/>
  <c r="N175" i="18"/>
  <c r="J175" i="18"/>
  <c r="F175" i="18"/>
  <c r="B175" i="18"/>
  <c r="EW174" i="18"/>
  <c r="ES174" i="18"/>
  <c r="EO174" i="18"/>
  <c r="EK174" i="18"/>
  <c r="EG174" i="18"/>
  <c r="EC174" i="18"/>
  <c r="DY174" i="18"/>
  <c r="DU174" i="18"/>
  <c r="DQ174" i="18"/>
  <c r="DM174" i="18"/>
  <c r="DI174" i="18"/>
  <c r="DE174" i="18"/>
  <c r="DA174" i="18"/>
  <c r="CW174" i="18"/>
  <c r="CS174" i="18"/>
  <c r="CO174" i="18"/>
  <c r="CK174" i="18"/>
  <c r="CG174" i="18"/>
  <c r="CC174" i="18"/>
  <c r="BY174" i="18"/>
  <c r="BU174" i="18"/>
  <c r="BQ174" i="18"/>
  <c r="BM174" i="18"/>
  <c r="BI174" i="18"/>
  <c r="BE174" i="18"/>
  <c r="BA174" i="18"/>
  <c r="AW174" i="18"/>
  <c r="AS174" i="18"/>
  <c r="AO174" i="18"/>
  <c r="AK174" i="18"/>
  <c r="AG174" i="18"/>
  <c r="AC174" i="18"/>
  <c r="Y174" i="18"/>
  <c r="U174" i="18"/>
  <c r="Q174" i="18"/>
  <c r="M174" i="18"/>
  <c r="I174" i="18"/>
  <c r="E174" i="18"/>
  <c r="A174" i="18"/>
  <c r="EV173" i="18"/>
  <c r="ER173" i="18"/>
  <c r="EN173" i="18"/>
  <c r="EJ173" i="18"/>
  <c r="EF173" i="18"/>
  <c r="EB173" i="18"/>
  <c r="DX173" i="18"/>
  <c r="DT173" i="18"/>
  <c r="DP173" i="18"/>
  <c r="DL173" i="18"/>
  <c r="DH173" i="18"/>
  <c r="DD173" i="18"/>
  <c r="CZ173" i="18"/>
  <c r="CV173" i="18"/>
  <c r="CR173" i="18"/>
  <c r="CN173" i="18"/>
  <c r="CJ173" i="18"/>
  <c r="CF173" i="18"/>
  <c r="CB173" i="18"/>
  <c r="BX173" i="18"/>
  <c r="BT173" i="18"/>
  <c r="BP173" i="18"/>
  <c r="BL173" i="18"/>
  <c r="BH173" i="18"/>
  <c r="BD173" i="18"/>
  <c r="AZ173" i="18"/>
  <c r="AV173" i="18"/>
  <c r="AR173" i="18"/>
  <c r="AN173" i="18"/>
  <c r="AJ173" i="18"/>
  <c r="AF173" i="18"/>
  <c r="AB173" i="18"/>
  <c r="X173" i="18"/>
  <c r="T173" i="18"/>
  <c r="P173" i="18"/>
  <c r="L173" i="18"/>
  <c r="H173" i="18"/>
  <c r="D173" i="18"/>
  <c r="EY172" i="18"/>
  <c r="EU172" i="18"/>
  <c r="EQ172" i="18"/>
  <c r="EM172" i="18"/>
  <c r="EI172" i="18"/>
  <c r="EE172" i="18"/>
  <c r="EA172" i="18"/>
  <c r="DW172" i="18"/>
  <c r="DS172" i="18"/>
  <c r="DO172" i="18"/>
  <c r="DK172" i="18"/>
  <c r="DG172" i="18"/>
  <c r="DC172" i="18"/>
  <c r="CY172" i="18"/>
  <c r="CU172" i="18"/>
  <c r="CQ172" i="18"/>
  <c r="CM172" i="18"/>
  <c r="CI172" i="18"/>
  <c r="CE172" i="18"/>
  <c r="CA172" i="18"/>
  <c r="BW172" i="18"/>
  <c r="BS172" i="18"/>
  <c r="BO172" i="18"/>
  <c r="BK172" i="18"/>
  <c r="BG172" i="18"/>
  <c r="BC172" i="18"/>
  <c r="AY172" i="18"/>
  <c r="AU172" i="18"/>
  <c r="AQ172" i="18"/>
  <c r="AM172" i="18"/>
  <c r="AI172" i="18"/>
  <c r="AE172" i="18"/>
  <c r="AA172" i="18"/>
  <c r="W172" i="18"/>
  <c r="S172" i="18"/>
  <c r="O172" i="18"/>
  <c r="K172" i="18"/>
  <c r="G172" i="18"/>
  <c r="C172" i="18"/>
  <c r="EX171" i="18"/>
  <c r="ET171" i="18"/>
  <c r="EP171" i="18"/>
  <c r="EL171" i="18"/>
  <c r="EH171" i="18"/>
  <c r="ED171" i="18"/>
  <c r="DZ171" i="18"/>
  <c r="DV171" i="18"/>
  <c r="DR171" i="18"/>
  <c r="DN171" i="18"/>
  <c r="DJ171" i="18"/>
  <c r="DF171" i="18"/>
  <c r="DB171" i="18"/>
  <c r="CX171" i="18"/>
  <c r="CT171" i="18"/>
  <c r="CP171" i="18"/>
  <c r="CL171" i="18"/>
  <c r="CH171" i="18"/>
  <c r="CD171" i="18"/>
  <c r="BZ171" i="18"/>
  <c r="BV171" i="18"/>
  <c r="BR171" i="18"/>
  <c r="BN171" i="18"/>
  <c r="BJ171" i="18"/>
  <c r="BF171" i="18"/>
  <c r="BB171" i="18"/>
  <c r="AX171" i="18"/>
  <c r="AT171" i="18"/>
  <c r="AP171" i="18"/>
  <c r="AL171" i="18"/>
  <c r="AH171" i="18"/>
  <c r="AD171" i="18"/>
  <c r="Z171" i="18"/>
  <c r="V171" i="18"/>
  <c r="R171" i="18"/>
  <c r="N171" i="18"/>
  <c r="J171" i="18"/>
  <c r="F171" i="18"/>
  <c r="B171" i="18"/>
  <c r="EW170" i="18"/>
  <c r="ES170" i="18"/>
  <c r="EO170" i="18"/>
  <c r="EK170" i="18"/>
  <c r="EG170" i="18"/>
  <c r="EC170" i="18"/>
  <c r="DY170" i="18"/>
  <c r="DU170" i="18"/>
  <c r="DQ170" i="18"/>
  <c r="DM170" i="18"/>
  <c r="DI170" i="18"/>
  <c r="DE170" i="18"/>
  <c r="DA170" i="18"/>
  <c r="CW170" i="18"/>
  <c r="CS170" i="18"/>
  <c r="CO170" i="18"/>
  <c r="CK170" i="18"/>
  <c r="CG170" i="18"/>
  <c r="CC170" i="18"/>
  <c r="BY170" i="18"/>
  <c r="BU170" i="18"/>
  <c r="BQ170" i="18"/>
  <c r="BM170" i="18"/>
  <c r="BI170" i="18"/>
  <c r="BE170" i="18"/>
  <c r="BA170" i="18"/>
  <c r="AW170" i="18"/>
  <c r="AS170" i="18"/>
  <c r="AO170" i="18"/>
  <c r="AK170" i="18"/>
  <c r="AG170" i="18"/>
  <c r="AC170" i="18"/>
  <c r="Y170" i="18"/>
  <c r="U170" i="18"/>
  <c r="Q170" i="18"/>
  <c r="M170" i="18"/>
  <c r="I170" i="18"/>
  <c r="E170" i="18"/>
  <c r="A170" i="18"/>
  <c r="EV169" i="18"/>
  <c r="ER169" i="18"/>
  <c r="EN169" i="18"/>
  <c r="EJ169" i="18"/>
  <c r="EF169" i="18"/>
  <c r="EB169" i="18"/>
  <c r="DX169" i="18"/>
  <c r="DT169" i="18"/>
  <c r="DP169" i="18"/>
  <c r="DL169" i="18"/>
  <c r="DH169" i="18"/>
  <c r="DD169" i="18"/>
  <c r="CZ169" i="18"/>
  <c r="CV169" i="18"/>
  <c r="CR169" i="18"/>
  <c r="CN169" i="18"/>
  <c r="CJ169" i="18"/>
  <c r="CF169" i="18"/>
  <c r="CB169" i="18"/>
  <c r="BX169" i="18"/>
  <c r="BT169" i="18"/>
  <c r="BP169" i="18"/>
  <c r="BL169" i="18"/>
  <c r="BH169" i="18"/>
  <c r="BD169" i="18"/>
  <c r="AZ169" i="18"/>
  <c r="AV169" i="18"/>
  <c r="AR169" i="18"/>
  <c r="AN169" i="18"/>
  <c r="AJ169" i="18"/>
  <c r="AF169" i="18"/>
  <c r="AB169" i="18"/>
  <c r="X169" i="18"/>
  <c r="T169" i="18"/>
  <c r="P169" i="18"/>
  <c r="L169" i="18"/>
  <c r="H169" i="18"/>
  <c r="D169" i="18"/>
  <c r="EY168" i="18"/>
  <c r="EU168" i="18"/>
  <c r="EQ168" i="18"/>
  <c r="EM168" i="18"/>
  <c r="EI168" i="18"/>
  <c r="EE168" i="18"/>
  <c r="EA168" i="18"/>
  <c r="DW168" i="18"/>
  <c r="DS168" i="18"/>
  <c r="DO168" i="18"/>
  <c r="DK168" i="18"/>
  <c r="DG168" i="18"/>
  <c r="DC168" i="18"/>
  <c r="CY168" i="18"/>
  <c r="CU168" i="18"/>
  <c r="CQ168" i="18"/>
  <c r="CM168" i="18"/>
  <c r="CI168" i="18"/>
  <c r="CE168" i="18"/>
  <c r="CA168" i="18"/>
  <c r="BW168" i="18"/>
  <c r="BS168" i="18"/>
  <c r="BO168" i="18"/>
  <c r="BK168" i="18"/>
  <c r="BG168" i="18"/>
  <c r="BC168" i="18"/>
  <c r="AY168" i="18"/>
  <c r="AU168" i="18"/>
  <c r="AQ168" i="18"/>
  <c r="AM168" i="18"/>
  <c r="AI168" i="18"/>
  <c r="AE168" i="18"/>
  <c r="AA168" i="18"/>
  <c r="W168" i="18"/>
  <c r="S168" i="18"/>
  <c r="O168" i="18"/>
  <c r="K168" i="18"/>
  <c r="G168" i="18"/>
  <c r="C168" i="18"/>
  <c r="EX167" i="18"/>
  <c r="ET167" i="18"/>
  <c r="EP167" i="18"/>
  <c r="EL167" i="18"/>
  <c r="EH167" i="18"/>
  <c r="ED167" i="18"/>
  <c r="DZ167" i="18"/>
  <c r="DV167" i="18"/>
  <c r="DR167" i="18"/>
  <c r="DN167" i="18"/>
  <c r="DJ167" i="18"/>
  <c r="DF167" i="18"/>
  <c r="DB167" i="18"/>
  <c r="CX167" i="18"/>
  <c r="CT167" i="18"/>
  <c r="CP167" i="18"/>
  <c r="CL167" i="18"/>
  <c r="CH167" i="18"/>
  <c r="CD167" i="18"/>
  <c r="BZ167" i="18"/>
  <c r="BV167" i="18"/>
  <c r="BR167" i="18"/>
  <c r="BN167" i="18"/>
  <c r="BJ167" i="18"/>
  <c r="BF167" i="18"/>
  <c r="BB167" i="18"/>
  <c r="AX167" i="18"/>
  <c r="AT167" i="18"/>
  <c r="AP167" i="18"/>
  <c r="AL167" i="18"/>
  <c r="AH167" i="18"/>
  <c r="AD167" i="18"/>
  <c r="Z167" i="18"/>
  <c r="V167" i="18"/>
  <c r="R167" i="18"/>
  <c r="N167" i="18"/>
  <c r="J167" i="18"/>
  <c r="F167" i="18"/>
  <c r="B167" i="18"/>
  <c r="EW166" i="18"/>
  <c r="ES166" i="18"/>
  <c r="EO166" i="18"/>
  <c r="EK166" i="18"/>
  <c r="EG166" i="18"/>
  <c r="EC166" i="18"/>
  <c r="DY166" i="18"/>
  <c r="DU166" i="18"/>
  <c r="DQ166" i="18"/>
  <c r="DM166" i="18"/>
  <c r="DI166" i="18"/>
  <c r="DE166" i="18"/>
  <c r="DA166" i="18"/>
  <c r="CW166" i="18"/>
  <c r="CS166" i="18"/>
  <c r="CO166" i="18"/>
  <c r="CK166" i="18"/>
  <c r="CG166" i="18"/>
  <c r="CC166" i="18"/>
  <c r="BY166" i="18"/>
  <c r="BU166" i="18"/>
  <c r="BQ166" i="18"/>
  <c r="BM166" i="18"/>
  <c r="BI166" i="18"/>
  <c r="BE166" i="18"/>
  <c r="BA166" i="18"/>
  <c r="AW166" i="18"/>
  <c r="AS166" i="18"/>
  <c r="AO166" i="18"/>
  <c r="AK166" i="18"/>
  <c r="AG166" i="18"/>
  <c r="AC166" i="18"/>
  <c r="Y166" i="18"/>
  <c r="U166" i="18"/>
  <c r="Q166" i="18"/>
  <c r="M166" i="18"/>
  <c r="I166" i="18"/>
  <c r="E166" i="18"/>
  <c r="A166" i="18"/>
  <c r="EV165" i="18"/>
  <c r="ER165" i="18"/>
  <c r="EN165" i="18"/>
  <c r="EJ165" i="18"/>
  <c r="EF165" i="18"/>
  <c r="EB165" i="18"/>
  <c r="DX165" i="18"/>
  <c r="DT165" i="18"/>
  <c r="DP165" i="18"/>
  <c r="DL165" i="18"/>
  <c r="DH165" i="18"/>
  <c r="DD165" i="18"/>
  <c r="CZ165" i="18"/>
  <c r="CV165" i="18"/>
  <c r="CR165" i="18"/>
  <c r="CN165" i="18"/>
  <c r="CJ165" i="18"/>
  <c r="CF165" i="18"/>
  <c r="CB165" i="18"/>
  <c r="BX165" i="18"/>
  <c r="BT165" i="18"/>
  <c r="BP165" i="18"/>
  <c r="BL165" i="18"/>
  <c r="BH165" i="18"/>
  <c r="BD165" i="18"/>
  <c r="AZ165" i="18"/>
  <c r="AV165" i="18"/>
  <c r="AR165" i="18"/>
  <c r="AN165" i="18"/>
  <c r="AJ165" i="18"/>
  <c r="AF165" i="18"/>
  <c r="AB165" i="18"/>
  <c r="X165" i="18"/>
  <c r="T165" i="18"/>
  <c r="P165" i="18"/>
  <c r="L165" i="18"/>
  <c r="H165" i="18"/>
  <c r="D165" i="18"/>
  <c r="EY164" i="18"/>
  <c r="EU164" i="18"/>
  <c r="EQ164" i="18"/>
  <c r="EM164" i="18"/>
  <c r="EI164" i="18"/>
  <c r="EE164" i="18"/>
  <c r="EA164" i="18"/>
  <c r="DW164" i="18"/>
  <c r="DS164" i="18"/>
  <c r="DO164" i="18"/>
  <c r="DK164" i="18"/>
  <c r="DG164" i="18"/>
  <c r="DC164" i="18"/>
  <c r="CY164" i="18"/>
  <c r="CU164" i="18"/>
  <c r="CQ164" i="18"/>
  <c r="CM164" i="18"/>
  <c r="CI164" i="18"/>
  <c r="CE164" i="18"/>
  <c r="CA164" i="18"/>
  <c r="BW164" i="18"/>
  <c r="BS164" i="18"/>
  <c r="BO164" i="18"/>
  <c r="BK164" i="18"/>
  <c r="BG164" i="18"/>
  <c r="BC164" i="18"/>
  <c r="AY164" i="18"/>
  <c r="AU164" i="18"/>
  <c r="AQ164" i="18"/>
  <c r="AM164" i="18"/>
  <c r="AI164" i="18"/>
  <c r="AE164" i="18"/>
  <c r="AA164" i="18"/>
  <c r="W164" i="18"/>
  <c r="S164" i="18"/>
  <c r="O164" i="18"/>
  <c r="K164" i="18"/>
  <c r="G164" i="18"/>
  <c r="C164" i="18"/>
  <c r="EX163" i="18"/>
  <c r="ET163" i="18"/>
  <c r="EP163" i="18"/>
  <c r="EL163" i="18"/>
  <c r="EH163" i="18"/>
  <c r="ED163" i="18"/>
  <c r="DZ163" i="18"/>
  <c r="DV163" i="18"/>
  <c r="DR163" i="18"/>
  <c r="DN163" i="18"/>
  <c r="DJ163" i="18"/>
  <c r="DF163" i="18"/>
  <c r="DB163" i="18"/>
  <c r="CX163" i="18"/>
  <c r="CT163" i="18"/>
  <c r="CP163" i="18"/>
  <c r="CL163" i="18"/>
  <c r="CH163" i="18"/>
  <c r="CD163" i="18"/>
  <c r="BZ163" i="18"/>
  <c r="BV163" i="18"/>
  <c r="BR163" i="18"/>
  <c r="BN163" i="18"/>
  <c r="BJ163" i="18"/>
  <c r="BF163" i="18"/>
  <c r="BB163" i="18"/>
  <c r="AX163" i="18"/>
  <c r="AT163" i="18"/>
  <c r="AP163" i="18"/>
  <c r="AL163" i="18"/>
  <c r="AH163" i="18"/>
  <c r="AD163" i="18"/>
  <c r="Z163" i="18"/>
  <c r="V163" i="18"/>
  <c r="R163" i="18"/>
  <c r="N163" i="18"/>
  <c r="J163" i="18"/>
  <c r="F163" i="18"/>
  <c r="B163" i="18"/>
  <c r="EW162" i="18"/>
  <c r="ES162" i="18"/>
  <c r="EO162" i="18"/>
  <c r="EK162" i="18"/>
  <c r="EG162" i="18"/>
  <c r="EC162" i="18"/>
  <c r="DY162" i="18"/>
  <c r="DU162" i="18"/>
  <c r="DQ162" i="18"/>
  <c r="DM162" i="18"/>
  <c r="DI162" i="18"/>
  <c r="DE162" i="18"/>
  <c r="DA162" i="18"/>
  <c r="CW162" i="18"/>
  <c r="CS162" i="18"/>
  <c r="CO162" i="18"/>
  <c r="CK162" i="18"/>
  <c r="CG162" i="18"/>
  <c r="CC162" i="18"/>
  <c r="BY162" i="18"/>
  <c r="BU162" i="18"/>
  <c r="BQ162" i="18"/>
  <c r="BM162" i="18"/>
  <c r="BI162" i="18"/>
  <c r="BE162" i="18"/>
  <c r="BA162" i="18"/>
  <c r="AW162" i="18"/>
  <c r="AS162" i="18"/>
  <c r="AO162" i="18"/>
  <c r="AK162" i="18"/>
  <c r="AG162" i="18"/>
  <c r="AC162" i="18"/>
  <c r="Y162" i="18"/>
  <c r="U162" i="18"/>
  <c r="Q162" i="18"/>
  <c r="M162" i="18"/>
  <c r="I162" i="18"/>
  <c r="E162" i="18"/>
  <c r="A162" i="18"/>
  <c r="EV161" i="18"/>
  <c r="ER161" i="18"/>
  <c r="EN161" i="18"/>
  <c r="EJ161" i="18"/>
  <c r="EF161" i="18"/>
  <c r="EB161" i="18"/>
  <c r="DX161" i="18"/>
  <c r="DT161" i="18"/>
  <c r="DP161" i="18"/>
  <c r="DL161" i="18"/>
  <c r="DH161" i="18"/>
  <c r="DD161" i="18"/>
  <c r="CZ161" i="18"/>
  <c r="CV161" i="18"/>
  <c r="CR161" i="18"/>
  <c r="CN161" i="18"/>
  <c r="CJ161" i="18"/>
  <c r="CF161" i="18"/>
  <c r="CB161" i="18"/>
  <c r="BX161" i="18"/>
  <c r="BT161" i="18"/>
  <c r="BP161" i="18"/>
  <c r="BL161" i="18"/>
  <c r="BH161" i="18"/>
  <c r="BD161" i="18"/>
  <c r="AZ161" i="18"/>
  <c r="AV161" i="18"/>
  <c r="AR161" i="18"/>
  <c r="AN161" i="18"/>
  <c r="AJ161" i="18"/>
  <c r="AF161" i="18"/>
  <c r="AB161" i="18"/>
  <c r="X161" i="18"/>
  <c r="T161" i="18"/>
  <c r="P161" i="18"/>
  <c r="L161" i="18"/>
  <c r="H161" i="18"/>
  <c r="D161" i="18"/>
  <c r="EY160" i="18"/>
  <c r="EU160" i="18"/>
  <c r="EQ160" i="18"/>
  <c r="EM160" i="18"/>
  <c r="EI160" i="18"/>
  <c r="EE160" i="18"/>
  <c r="EA160" i="18"/>
  <c r="DW160" i="18"/>
  <c r="DS160" i="18"/>
  <c r="DO160" i="18"/>
  <c r="DK160" i="18"/>
  <c r="DG160" i="18"/>
  <c r="DC160" i="18"/>
  <c r="CY160" i="18"/>
  <c r="CU160" i="18"/>
  <c r="CQ160" i="18"/>
  <c r="CM160" i="18"/>
  <c r="CI160" i="18"/>
  <c r="CE160" i="18"/>
  <c r="CA160" i="18"/>
  <c r="BW160" i="18"/>
  <c r="BS160" i="18"/>
  <c r="BO160" i="18"/>
  <c r="BK160" i="18"/>
  <c r="BG160" i="18"/>
  <c r="BC160" i="18"/>
  <c r="AY160" i="18"/>
  <c r="AU160" i="18"/>
  <c r="AQ160" i="18"/>
  <c r="AM160" i="18"/>
  <c r="AI160" i="18"/>
  <c r="AE160" i="18"/>
  <c r="AA160" i="18"/>
  <c r="W160" i="18"/>
  <c r="S160" i="18"/>
  <c r="O160" i="18"/>
  <c r="K160" i="18"/>
  <c r="G160" i="18"/>
  <c r="C160" i="18"/>
  <c r="EX159" i="18"/>
  <c r="ET159" i="18"/>
  <c r="EP159" i="18"/>
  <c r="EL159" i="18"/>
  <c r="EH159" i="18"/>
  <c r="ED159" i="18"/>
  <c r="DZ159" i="18"/>
  <c r="DV159" i="18"/>
  <c r="DR159" i="18"/>
  <c r="DN159" i="18"/>
  <c r="DJ159" i="18"/>
  <c r="DF159" i="18"/>
  <c r="DB159" i="18"/>
  <c r="CX159" i="18"/>
  <c r="CT159" i="18"/>
  <c r="CP159" i="18"/>
  <c r="CJ159" i="18"/>
  <c r="CE159" i="18"/>
  <c r="BZ159" i="18"/>
  <c r="BT159" i="18"/>
  <c r="BO159" i="18"/>
  <c r="BJ159" i="18"/>
  <c r="BD159" i="18"/>
  <c r="AY159" i="18"/>
  <c r="AT159" i="18"/>
  <c r="AN159" i="18"/>
  <c r="AI159" i="18"/>
  <c r="AD159" i="18"/>
  <c r="X159" i="18"/>
  <c r="S159" i="18"/>
  <c r="N159" i="18"/>
  <c r="H159" i="18"/>
  <c r="C159" i="18"/>
  <c r="EW158" i="18"/>
  <c r="EQ158" i="18"/>
  <c r="EL158" i="18"/>
  <c r="EG158" i="18"/>
  <c r="EA158" i="18"/>
  <c r="DV158" i="18"/>
  <c r="DQ158" i="18"/>
  <c r="DK158" i="18"/>
  <c r="DF158" i="18"/>
  <c r="DA158" i="18"/>
  <c r="CU158" i="18"/>
  <c r="CP158" i="18"/>
  <c r="CK158" i="18"/>
  <c r="CE158" i="18"/>
  <c r="BZ158" i="18"/>
  <c r="BU158" i="18"/>
  <c r="BO158" i="18"/>
  <c r="BJ158" i="18"/>
  <c r="BE158" i="18"/>
  <c r="AY158" i="18"/>
  <c r="AT158" i="18"/>
  <c r="AO158" i="18"/>
  <c r="AI158" i="18"/>
  <c r="AD158" i="18"/>
  <c r="Y158" i="18"/>
  <c r="S158" i="18"/>
  <c r="N158" i="18"/>
  <c r="I158" i="18"/>
  <c r="C158" i="18"/>
  <c r="EW157" i="18"/>
  <c r="ER157" i="18"/>
  <c r="EL157" i="18"/>
  <c r="EG157" i="18"/>
  <c r="EB157" i="18"/>
  <c r="DV157" i="18"/>
  <c r="DQ157" i="18"/>
  <c r="DL157" i="18"/>
  <c r="DF157" i="18"/>
  <c r="DA157" i="18"/>
  <c r="CV157" i="18"/>
  <c r="CP157" i="18"/>
  <c r="CK157" i="18"/>
  <c r="CF157" i="18"/>
  <c r="BZ157" i="18"/>
  <c r="BU157" i="18"/>
  <c r="BP157" i="18"/>
  <c r="BJ157" i="18"/>
  <c r="BE157" i="18"/>
  <c r="AZ157" i="18"/>
  <c r="AT157" i="18"/>
  <c r="AO157" i="18"/>
  <c r="AJ157" i="18"/>
  <c r="AD157" i="18"/>
  <c r="Y157" i="18"/>
  <c r="T157" i="18"/>
  <c r="N157" i="18"/>
  <c r="I157" i="18"/>
  <c r="D157" i="18"/>
  <c r="EW156" i="18"/>
  <c r="ER156" i="18"/>
  <c r="EM156" i="18"/>
  <c r="EG156" i="18"/>
  <c r="EB156" i="18"/>
  <c r="DW156" i="18"/>
  <c r="DQ156" i="18"/>
  <c r="DL156" i="18"/>
  <c r="DG156" i="18"/>
  <c r="DA156" i="18"/>
  <c r="CV156" i="18"/>
  <c r="CQ156" i="18"/>
  <c r="CK156" i="18"/>
  <c r="CC156" i="18"/>
  <c r="BU156" i="18"/>
  <c r="BM156" i="18"/>
  <c r="BE156" i="18"/>
  <c r="AW156" i="18"/>
  <c r="AO156" i="18"/>
  <c r="AG156" i="18"/>
  <c r="Y156" i="18"/>
  <c r="Q156" i="18"/>
  <c r="I156" i="18"/>
  <c r="A156" i="18"/>
  <c r="ER155" i="18"/>
  <c r="EJ155" i="18"/>
  <c r="EB155" i="18"/>
  <c r="DT155" i="18"/>
  <c r="DL155" i="18"/>
  <c r="DD155" i="18"/>
  <c r="CV155" i="18"/>
  <c r="CN155" i="18"/>
  <c r="CF155" i="18"/>
  <c r="BX155" i="18"/>
  <c r="BP155" i="18"/>
  <c r="BH155" i="18"/>
  <c r="AZ155" i="18"/>
  <c r="AR155" i="18"/>
  <c r="AJ155" i="18"/>
  <c r="AB155" i="18"/>
  <c r="T155" i="18"/>
  <c r="L155" i="18"/>
  <c r="D155" i="18"/>
  <c r="EU154" i="18"/>
  <c r="EM154" i="18"/>
  <c r="EE154" i="18"/>
  <c r="DW154" i="18"/>
  <c r="DO154" i="18"/>
  <c r="DG154" i="18"/>
  <c r="CY154" i="18"/>
  <c r="CQ154" i="18"/>
  <c r="CI154" i="18"/>
  <c r="CA154" i="18"/>
  <c r="BS154" i="18"/>
  <c r="BK154" i="18"/>
  <c r="BC154" i="18"/>
  <c r="AU154" i="18"/>
  <c r="AM154" i="18"/>
  <c r="AE154" i="18"/>
  <c r="W154" i="18"/>
  <c r="O154" i="18"/>
  <c r="G154" i="18"/>
  <c r="EX153" i="18"/>
  <c r="EP153" i="18"/>
  <c r="EH153" i="18"/>
  <c r="DZ153" i="18"/>
  <c r="DR153" i="18"/>
  <c r="DJ153" i="18"/>
  <c r="DB153" i="18"/>
  <c r="CT153" i="18"/>
  <c r="CL153" i="18"/>
  <c r="CD153" i="18"/>
  <c r="BR153" i="18"/>
  <c r="BB153" i="18"/>
  <c r="AL153" i="18"/>
  <c r="V153" i="18"/>
  <c r="F153" i="18"/>
  <c r="EO152" i="18"/>
  <c r="DY152" i="18"/>
  <c r="DI152" i="18"/>
  <c r="CS152" i="18"/>
  <c r="CC152" i="18"/>
  <c r="BM152" i="18"/>
  <c r="AW152" i="18"/>
  <c r="AG152" i="18"/>
  <c r="Q152" i="18"/>
  <c r="A152" i="18"/>
  <c r="EJ151" i="18"/>
  <c r="DT151" i="18"/>
  <c r="DD151" i="18"/>
  <c r="CN151" i="18"/>
  <c r="BX151" i="18"/>
  <c r="BH151" i="18"/>
  <c r="AR151" i="18"/>
  <c r="AB151" i="18"/>
  <c r="L151" i="18"/>
  <c r="EU150" i="18"/>
  <c r="EE150" i="18"/>
  <c r="DO150" i="18"/>
  <c r="CY150" i="18"/>
  <c r="CI150" i="18"/>
  <c r="BS150" i="18"/>
  <c r="BC150" i="18"/>
  <c r="AM150" i="18"/>
  <c r="W150" i="18"/>
  <c r="G150" i="18"/>
  <c r="EP149" i="18"/>
  <c r="DZ149" i="18"/>
  <c r="DJ149" i="18"/>
  <c r="CT149" i="18"/>
  <c r="CD149" i="18"/>
  <c r="BN149" i="18"/>
  <c r="AX149" i="18"/>
  <c r="AH149" i="18"/>
  <c r="R149" i="18"/>
  <c r="B149" i="18"/>
  <c r="EK148" i="18"/>
  <c r="DU148" i="18"/>
  <c r="DE148" i="18"/>
  <c r="CO148" i="18"/>
  <c r="BY148" i="18"/>
  <c r="BI148" i="18"/>
  <c r="AS148" i="18"/>
  <c r="AC148" i="18"/>
  <c r="M148" i="18"/>
  <c r="EV147" i="18"/>
  <c r="EF147" i="18"/>
  <c r="DP147" i="18"/>
  <c r="CZ147" i="18"/>
  <c r="CJ147" i="18"/>
  <c r="BT147" i="18"/>
  <c r="BD147" i="18"/>
  <c r="AN147" i="18"/>
  <c r="X147" i="18"/>
  <c r="H147" i="18"/>
  <c r="EQ146" i="18"/>
  <c r="EA146" i="18"/>
  <c r="DK146" i="18"/>
  <c r="CU146" i="18"/>
  <c r="CE146" i="18"/>
  <c r="BO146" i="18"/>
  <c r="AY146" i="18"/>
  <c r="AI146" i="18"/>
  <c r="S146" i="18"/>
  <c r="C146" i="18"/>
  <c r="EL145" i="18"/>
  <c r="DV145" i="18"/>
  <c r="DF145" i="18"/>
  <c r="CP145" i="18"/>
  <c r="BZ145" i="18"/>
  <c r="BJ145" i="18"/>
  <c r="AT145" i="18"/>
  <c r="AD145" i="18"/>
  <c r="N145" i="18"/>
  <c r="EW144" i="18"/>
  <c r="EG144" i="18"/>
  <c r="DQ144" i="18"/>
  <c r="DA144" i="18"/>
  <c r="CK144" i="18"/>
  <c r="BU144" i="18"/>
  <c r="BE144" i="18"/>
  <c r="AO144" i="18"/>
  <c r="Y144" i="18"/>
  <c r="I144" i="18"/>
  <c r="ER143" i="18"/>
  <c r="EB143" i="18"/>
  <c r="DL143" i="18"/>
  <c r="CV143" i="18"/>
  <c r="CF143" i="18"/>
  <c r="BP143" i="18"/>
  <c r="AZ143" i="18"/>
  <c r="AJ143" i="18"/>
  <c r="T143" i="18"/>
  <c r="D143" i="18"/>
  <c r="EM142" i="18"/>
  <c r="DW142" i="18"/>
  <c r="DG142" i="18"/>
  <c r="CQ142" i="18"/>
  <c r="CA142" i="18"/>
  <c r="BK142" i="18"/>
  <c r="AU142" i="18"/>
  <c r="AE142" i="18"/>
  <c r="O142" i="18"/>
  <c r="EX141" i="18"/>
  <c r="EH141" i="18"/>
  <c r="DR141" i="18"/>
  <c r="DB141" i="18"/>
  <c r="CL141" i="18"/>
  <c r="BV141" i="18"/>
  <c r="BF141" i="18"/>
  <c r="AP141" i="18"/>
  <c r="Z141" i="18"/>
  <c r="J141" i="18"/>
  <c r="ES140" i="18"/>
  <c r="EC140" i="18"/>
  <c r="DM140" i="18"/>
  <c r="CW140" i="18"/>
  <c r="CG140" i="18"/>
  <c r="BQ140" i="18"/>
  <c r="BA140" i="18"/>
  <c r="AK140" i="18"/>
  <c r="U140" i="18"/>
  <c r="E140" i="18"/>
  <c r="EN139" i="18"/>
  <c r="DX139" i="18"/>
  <c r="DH139" i="18"/>
  <c r="CR139" i="18"/>
  <c r="CB139" i="18"/>
  <c r="BL139" i="18"/>
  <c r="AV139" i="18"/>
  <c r="AF139" i="18"/>
  <c r="P139" i="18"/>
  <c r="EY138" i="18"/>
  <c r="EI138" i="18"/>
  <c r="DS138" i="18"/>
  <c r="DC138" i="18"/>
  <c r="CM138" i="18"/>
  <c r="BW138" i="18"/>
  <c r="BG138" i="18"/>
  <c r="AQ138" i="18"/>
  <c r="AA138" i="18"/>
  <c r="K138" i="18"/>
  <c r="ET137" i="18"/>
  <c r="ED137" i="18"/>
  <c r="DN137" i="18"/>
  <c r="CX137" i="18"/>
  <c r="CH137" i="18"/>
  <c r="BR137" i="18"/>
  <c r="BB137" i="18"/>
  <c r="AL137" i="18"/>
  <c r="V137" i="18"/>
  <c r="F137" i="18"/>
  <c r="EO136" i="18"/>
  <c r="DY136" i="18"/>
  <c r="DI136" i="18"/>
  <c r="CS136" i="18"/>
  <c r="CC136" i="18"/>
  <c r="BM136" i="18"/>
  <c r="AW136" i="18"/>
  <c r="AG136" i="18"/>
  <c r="Q136" i="18"/>
  <c r="A136" i="18"/>
  <c r="EJ135" i="18"/>
  <c r="DT135" i="18"/>
  <c r="DD135" i="18"/>
  <c r="CN135" i="18"/>
  <c r="BX135" i="18"/>
  <c r="BH135" i="18"/>
  <c r="AR135" i="18"/>
  <c r="AB135" i="18"/>
  <c r="I135" i="18"/>
  <c r="EL134" i="18"/>
  <c r="DQ134" i="18"/>
  <c r="CV134" i="18"/>
  <c r="BZ134" i="18"/>
  <c r="BE134" i="18"/>
  <c r="AJ134" i="18"/>
  <c r="N134" i="18"/>
  <c r="ER133" i="18"/>
  <c r="DW133" i="18"/>
  <c r="DA133" i="18"/>
  <c r="CF133" i="18"/>
  <c r="BK133" i="18"/>
  <c r="AO133" i="18"/>
  <c r="T133" i="18"/>
  <c r="EX132" i="18"/>
  <c r="EB132" i="18"/>
  <c r="DG132" i="18"/>
  <c r="CL132" i="18"/>
  <c r="BP132" i="18"/>
  <c r="AU132" i="18"/>
  <c r="Z132" i="18"/>
  <c r="D132" i="18"/>
  <c r="EH131" i="18"/>
  <c r="DM131" i="18"/>
  <c r="CQ131" i="18"/>
  <c r="BV131" i="18"/>
  <c r="BA131" i="18"/>
  <c r="AE131" i="18"/>
  <c r="J131" i="18"/>
  <c r="EN130" i="18"/>
  <c r="DR130" i="18"/>
  <c r="CW130" i="18"/>
  <c r="CB130" i="18"/>
  <c r="BF130" i="18"/>
  <c r="AK130" i="18"/>
  <c r="P130" i="18"/>
  <c r="ES129" i="18"/>
  <c r="DX129" i="18"/>
  <c r="DC129" i="18"/>
  <c r="CG129" i="18"/>
  <c r="BL129" i="18"/>
  <c r="AQ129" i="18"/>
  <c r="U129" i="18"/>
  <c r="EY128" i="18"/>
  <c r="ED128" i="18"/>
  <c r="DH128" i="18"/>
  <c r="CM128" i="18"/>
  <c r="BD128" i="18"/>
  <c r="EQ127" i="18"/>
  <c r="CE127" i="18"/>
  <c r="S127" i="18"/>
  <c r="DF126" i="18"/>
  <c r="AT126" i="18"/>
  <c r="EG125" i="18"/>
  <c r="BU125" i="18"/>
  <c r="I125" i="18"/>
  <c r="CV124" i="18"/>
  <c r="AJ124" i="18"/>
  <c r="DW123" i="18"/>
  <c r="BK123" i="18"/>
  <c r="EX122" i="18"/>
  <c r="CL122" i="18"/>
  <c r="Z122" i="18"/>
  <c r="DM121" i="18"/>
  <c r="BA121" i="18"/>
  <c r="EN120" i="18"/>
  <c r="CB120" i="18"/>
  <c r="P120" i="18"/>
  <c r="DC119" i="18"/>
  <c r="AQ119" i="18"/>
  <c r="ED118" i="18"/>
  <c r="BR118" i="18"/>
  <c r="F118" i="18"/>
  <c r="CS117" i="18"/>
  <c r="AG117" i="18"/>
  <c r="DT116" i="18"/>
  <c r="BH116" i="18"/>
  <c r="EU115" i="18"/>
  <c r="CI115" i="18"/>
  <c r="W115" i="18"/>
  <c r="DJ114" i="18"/>
  <c r="AX114" i="18"/>
  <c r="EK113" i="18"/>
  <c r="BY113" i="18"/>
  <c r="M113" i="18"/>
  <c r="CZ112" i="18"/>
  <c r="AN112" i="18"/>
  <c r="EA111" i="18"/>
  <c r="BO111" i="18"/>
  <c r="C111" i="18"/>
  <c r="CP110" i="18"/>
  <c r="AD110" i="18"/>
  <c r="DQ109" i="18"/>
  <c r="BE109" i="18"/>
  <c r="ER108" i="18"/>
  <c r="CF108" i="18"/>
  <c r="T108" i="18"/>
  <c r="DG107" i="18"/>
  <c r="AU107" i="18"/>
  <c r="EH106" i="18"/>
  <c r="BV106" i="18"/>
  <c r="I106" i="18"/>
  <c r="CA105" i="18"/>
  <c r="ES104" i="18"/>
  <c r="BK104" i="18"/>
  <c r="EC103" i="18"/>
  <c r="AV103" i="18"/>
  <c r="DM102" i="18"/>
  <c r="AF102" i="18"/>
  <c r="CX101" i="18"/>
  <c r="P101" i="18"/>
  <c r="CH100" i="18"/>
  <c r="A100" i="18"/>
  <c r="BR99" i="18"/>
  <c r="EJ98" i="18"/>
  <c r="BC98" i="18"/>
  <c r="T97" i="18"/>
  <c r="BV95" i="18"/>
  <c r="DX93" i="18"/>
  <c r="AA92" i="18"/>
  <c r="CC90" i="18"/>
  <c r="EE88" i="18"/>
  <c r="AH87" i="18"/>
  <c r="CJ85" i="18"/>
  <c r="EL83" i="18"/>
  <c r="AO82" i="18"/>
  <c r="CQ80" i="18"/>
  <c r="DY78" i="18"/>
  <c r="CS76" i="18"/>
  <c r="BN74" i="18"/>
  <c r="EK68" i="18"/>
  <c r="CY61" i="18"/>
  <c r="EV199" i="18"/>
  <c r="ER199" i="18"/>
  <c r="EN199" i="18"/>
  <c r="EJ199" i="18"/>
  <c r="EF199" i="18"/>
  <c r="EB199" i="18"/>
  <c r="DX199" i="18"/>
  <c r="DT199" i="18"/>
  <c r="DP199" i="18"/>
  <c r="DL199" i="18"/>
  <c r="DH199" i="18"/>
  <c r="DD199" i="18"/>
  <c r="CZ199" i="18"/>
  <c r="CV199" i="18"/>
  <c r="CR199" i="18"/>
  <c r="CN199" i="18"/>
  <c r="CJ199" i="18"/>
  <c r="CF199" i="18"/>
  <c r="CB199" i="18"/>
  <c r="BX199" i="18"/>
  <c r="BT199" i="18"/>
  <c r="BP199" i="18"/>
  <c r="BL199" i="18"/>
  <c r="BH199" i="18"/>
  <c r="BD199" i="18"/>
  <c r="AZ199" i="18"/>
  <c r="AV199" i="18"/>
  <c r="AR199" i="18"/>
  <c r="AN199" i="18"/>
  <c r="AJ199" i="18"/>
  <c r="AF199" i="18"/>
  <c r="AB199" i="18"/>
  <c r="X199" i="18"/>
  <c r="T199" i="18"/>
  <c r="P199" i="18"/>
  <c r="L199" i="18"/>
  <c r="H199" i="18"/>
  <c r="D199" i="18"/>
  <c r="EY198" i="18"/>
  <c r="EU198" i="18"/>
  <c r="EQ198" i="18"/>
  <c r="EM198" i="18"/>
  <c r="EI198" i="18"/>
  <c r="EE198" i="18"/>
  <c r="EA198" i="18"/>
  <c r="DW198" i="18"/>
  <c r="DS198" i="18"/>
  <c r="DO198" i="18"/>
  <c r="DK198" i="18"/>
  <c r="DG198" i="18"/>
  <c r="DC198" i="18"/>
  <c r="CY198" i="18"/>
  <c r="CU198" i="18"/>
  <c r="CQ198" i="18"/>
  <c r="CM198" i="18"/>
  <c r="CI198" i="18"/>
  <c r="CE198" i="18"/>
  <c r="CA198" i="18"/>
  <c r="BW198" i="18"/>
  <c r="BS198" i="18"/>
  <c r="BO198" i="18"/>
  <c r="BK198" i="18"/>
  <c r="BG198" i="18"/>
  <c r="BC198" i="18"/>
  <c r="AY198" i="18"/>
  <c r="AU198" i="18"/>
  <c r="AQ198" i="18"/>
  <c r="AM198" i="18"/>
  <c r="AI198" i="18"/>
  <c r="AE198" i="18"/>
  <c r="AA198" i="18"/>
  <c r="W198" i="18"/>
  <c r="S198" i="18"/>
  <c r="O198" i="18"/>
  <c r="K198" i="18"/>
  <c r="G198" i="18"/>
  <c r="C198" i="18"/>
  <c r="EX197" i="18"/>
  <c r="ET197" i="18"/>
  <c r="EP197" i="18"/>
  <c r="EL197" i="18"/>
  <c r="EH197" i="18"/>
  <c r="ED197" i="18"/>
  <c r="DZ197" i="18"/>
  <c r="DV197" i="18"/>
  <c r="DR197" i="18"/>
  <c r="DN197" i="18"/>
  <c r="DJ197" i="18"/>
  <c r="DF197" i="18"/>
  <c r="DB197" i="18"/>
  <c r="CX197" i="18"/>
  <c r="CT197" i="18"/>
  <c r="CP197" i="18"/>
  <c r="CL197" i="18"/>
  <c r="CH197" i="18"/>
  <c r="CD197" i="18"/>
  <c r="BZ197" i="18"/>
  <c r="BV197" i="18"/>
  <c r="BR197" i="18"/>
  <c r="BN197" i="18"/>
  <c r="BJ197" i="18"/>
  <c r="BF197" i="18"/>
  <c r="BB197" i="18"/>
  <c r="AX197" i="18"/>
  <c r="AT197" i="18"/>
  <c r="AP197" i="18"/>
  <c r="AL197" i="18"/>
  <c r="AH197" i="18"/>
  <c r="AD197" i="18"/>
  <c r="Z197" i="18"/>
  <c r="V197" i="18"/>
  <c r="R197" i="18"/>
  <c r="N197" i="18"/>
  <c r="J197" i="18"/>
  <c r="F197" i="18"/>
  <c r="B197" i="18"/>
  <c r="EW196" i="18"/>
  <c r="ES196" i="18"/>
  <c r="EO196" i="18"/>
  <c r="EK196" i="18"/>
  <c r="EG196" i="18"/>
  <c r="EC196" i="18"/>
  <c r="DY196" i="18"/>
  <c r="DU196" i="18"/>
  <c r="DQ196" i="18"/>
  <c r="DM196" i="18"/>
  <c r="DI196" i="18"/>
  <c r="DE196" i="18"/>
  <c r="DA196" i="18"/>
  <c r="CW196" i="18"/>
  <c r="CS196" i="18"/>
  <c r="CO196" i="18"/>
  <c r="CK196" i="18"/>
  <c r="CG196" i="18"/>
  <c r="CC196" i="18"/>
  <c r="BY196" i="18"/>
  <c r="BU196" i="18"/>
  <c r="BQ196" i="18"/>
  <c r="BM196" i="18"/>
  <c r="BI196" i="18"/>
  <c r="BE196" i="18"/>
  <c r="BA196" i="18"/>
  <c r="AW196" i="18"/>
  <c r="AS196" i="18"/>
  <c r="AO196" i="18"/>
  <c r="AK196" i="18"/>
  <c r="AG196" i="18"/>
  <c r="AC196" i="18"/>
  <c r="Y196" i="18"/>
  <c r="U196" i="18"/>
  <c r="Q196" i="18"/>
  <c r="M196" i="18"/>
  <c r="I196" i="18"/>
  <c r="E196" i="18"/>
  <c r="A196" i="18"/>
  <c r="EV195" i="18"/>
  <c r="ER195" i="18"/>
  <c r="EN195" i="18"/>
  <c r="EJ195" i="18"/>
  <c r="EF195" i="18"/>
  <c r="EB195" i="18"/>
  <c r="DX195" i="18"/>
  <c r="DT195" i="18"/>
  <c r="DP195" i="18"/>
  <c r="DL195" i="18"/>
  <c r="DH195" i="18"/>
  <c r="DD195" i="18"/>
  <c r="CZ195" i="18"/>
  <c r="CV195" i="18"/>
  <c r="CR195" i="18"/>
  <c r="CN195" i="18"/>
  <c r="CJ195" i="18"/>
  <c r="CF195" i="18"/>
  <c r="CB195" i="18"/>
  <c r="BX195" i="18"/>
  <c r="BT195" i="18"/>
  <c r="BP195" i="18"/>
  <c r="BL195" i="18"/>
  <c r="BH195" i="18"/>
  <c r="BD195" i="18"/>
  <c r="AZ195" i="18"/>
  <c r="AV195" i="18"/>
  <c r="AR195" i="18"/>
  <c r="AN195" i="18"/>
  <c r="AJ195" i="18"/>
  <c r="AF195" i="18"/>
  <c r="AB195" i="18"/>
  <c r="X195" i="18"/>
  <c r="T195" i="18"/>
  <c r="P195" i="18"/>
  <c r="L195" i="18"/>
  <c r="H195" i="18"/>
  <c r="D195" i="18"/>
  <c r="EY194" i="18"/>
  <c r="EU194" i="18"/>
  <c r="EQ194" i="18"/>
  <c r="EM194" i="18"/>
  <c r="EI194" i="18"/>
  <c r="EE194" i="18"/>
  <c r="EA194" i="18"/>
  <c r="DW194" i="18"/>
  <c r="DS194" i="18"/>
  <c r="DO194" i="18"/>
  <c r="DK194" i="18"/>
  <c r="DG194" i="18"/>
  <c r="DC194" i="18"/>
  <c r="CY194" i="18"/>
  <c r="CU194" i="18"/>
  <c r="CQ194" i="18"/>
  <c r="CM194" i="18"/>
  <c r="CI194" i="18"/>
  <c r="CE194" i="18"/>
  <c r="CA194" i="18"/>
  <c r="BW194" i="18"/>
  <c r="BS194" i="18"/>
  <c r="BO194" i="18"/>
  <c r="BK194" i="18"/>
  <c r="BG194" i="18"/>
  <c r="BC194" i="18"/>
  <c r="AY194" i="18"/>
  <c r="AU194" i="18"/>
  <c r="AQ194" i="18"/>
  <c r="AM194" i="18"/>
  <c r="AI194" i="18"/>
  <c r="AE194" i="18"/>
  <c r="AA194" i="18"/>
  <c r="W194" i="18"/>
  <c r="S194" i="18"/>
  <c r="O194" i="18"/>
  <c r="K194" i="18"/>
  <c r="G194" i="18"/>
  <c r="C194" i="18"/>
  <c r="EX193" i="18"/>
  <c r="ET193" i="18"/>
  <c r="EP193" i="18"/>
  <c r="EL193" i="18"/>
  <c r="EH193" i="18"/>
  <c r="ED193" i="18"/>
  <c r="DZ193" i="18"/>
  <c r="DV193" i="18"/>
  <c r="DR193" i="18"/>
  <c r="DN193" i="18"/>
  <c r="DJ193" i="18"/>
  <c r="DF193" i="18"/>
  <c r="DB193" i="18"/>
  <c r="CX193" i="18"/>
  <c r="CT193" i="18"/>
  <c r="CP193" i="18"/>
  <c r="CL193" i="18"/>
  <c r="CH193" i="18"/>
  <c r="CD193" i="18"/>
  <c r="BZ193" i="18"/>
  <c r="BV193" i="18"/>
  <c r="BR193" i="18"/>
  <c r="BN193" i="18"/>
  <c r="BJ193" i="18"/>
  <c r="BF193" i="18"/>
  <c r="BB193" i="18"/>
  <c r="AX193" i="18"/>
  <c r="AT193" i="18"/>
  <c r="AP193" i="18"/>
  <c r="AL193" i="18"/>
  <c r="AH193" i="18"/>
  <c r="AD193" i="18"/>
  <c r="Z193" i="18"/>
  <c r="V193" i="18"/>
  <c r="R193" i="18"/>
  <c r="N193" i="18"/>
  <c r="J193" i="18"/>
  <c r="F193" i="18"/>
  <c r="B193" i="18"/>
  <c r="EW192" i="18"/>
  <c r="ES192" i="18"/>
  <c r="EO192" i="18"/>
  <c r="EK192" i="18"/>
  <c r="EG192" i="18"/>
  <c r="EC192" i="18"/>
  <c r="DY192" i="18"/>
  <c r="DU192" i="18"/>
  <c r="DQ192" i="18"/>
  <c r="DM192" i="18"/>
  <c r="DI192" i="18"/>
  <c r="DE192" i="18"/>
  <c r="DA192" i="18"/>
  <c r="CW192" i="18"/>
  <c r="CS192" i="18"/>
  <c r="CO192" i="18"/>
  <c r="CK192" i="18"/>
  <c r="CG192" i="18"/>
  <c r="CC192" i="18"/>
  <c r="BY192" i="18"/>
  <c r="BU192" i="18"/>
  <c r="BQ192" i="18"/>
  <c r="BM192" i="18"/>
  <c r="BI192" i="18"/>
  <c r="BE192" i="18"/>
  <c r="BA192" i="18"/>
  <c r="AW192" i="18"/>
  <c r="AS192" i="18"/>
  <c r="AO192" i="18"/>
  <c r="AK192" i="18"/>
  <c r="AG192" i="18"/>
  <c r="AC192" i="18"/>
  <c r="Y192" i="18"/>
  <c r="U192" i="18"/>
  <c r="Q192" i="18"/>
  <c r="M192" i="18"/>
  <c r="I192" i="18"/>
  <c r="E192" i="18"/>
  <c r="A192" i="18"/>
  <c r="EV191" i="18"/>
  <c r="ER191" i="18"/>
  <c r="EN191" i="18"/>
  <c r="EJ191" i="18"/>
  <c r="EF191" i="18"/>
  <c r="EB191" i="18"/>
  <c r="DX191" i="18"/>
  <c r="DT191" i="18"/>
  <c r="DP191" i="18"/>
  <c r="DL191" i="18"/>
  <c r="DH191" i="18"/>
  <c r="DD191" i="18"/>
  <c r="CZ191" i="18"/>
  <c r="CV191" i="18"/>
  <c r="CR191" i="18"/>
  <c r="CN191" i="18"/>
  <c r="CJ191" i="18"/>
  <c r="CF191" i="18"/>
  <c r="CB191" i="18"/>
  <c r="BX191" i="18"/>
  <c r="BT191" i="18"/>
  <c r="BP191" i="18"/>
  <c r="BL191" i="18"/>
  <c r="BH191" i="18"/>
  <c r="BD191" i="18"/>
  <c r="AZ191" i="18"/>
  <c r="AV191" i="18"/>
  <c r="AR191" i="18"/>
  <c r="AN191" i="18"/>
  <c r="AJ191" i="18"/>
  <c r="AF191" i="18"/>
  <c r="AB191" i="18"/>
  <c r="X191" i="18"/>
  <c r="T191" i="18"/>
  <c r="P191" i="18"/>
  <c r="L191" i="18"/>
  <c r="H191" i="18"/>
  <c r="D191" i="18"/>
  <c r="EY190" i="18"/>
  <c r="EU190" i="18"/>
  <c r="EQ190" i="18"/>
  <c r="EM190" i="18"/>
  <c r="EI190" i="18"/>
  <c r="EE190" i="18"/>
  <c r="EA190" i="18"/>
  <c r="DW190" i="18"/>
  <c r="DS190" i="18"/>
  <c r="DO190" i="18"/>
  <c r="DK190" i="18"/>
  <c r="DG190" i="18"/>
  <c r="DC190" i="18"/>
  <c r="CY190" i="18"/>
  <c r="CU190" i="18"/>
  <c r="CQ190" i="18"/>
  <c r="CM190" i="18"/>
  <c r="CI190" i="18"/>
  <c r="CE190" i="18"/>
  <c r="CA190" i="18"/>
  <c r="BW190" i="18"/>
  <c r="BS190" i="18"/>
  <c r="BO190" i="18"/>
  <c r="BK190" i="18"/>
  <c r="BG190" i="18"/>
  <c r="BC190" i="18"/>
  <c r="AY190" i="18"/>
  <c r="AU190" i="18"/>
  <c r="AQ190" i="18"/>
  <c r="AM190" i="18"/>
  <c r="AI190" i="18"/>
  <c r="AE190" i="18"/>
  <c r="AA190" i="18"/>
  <c r="W190" i="18"/>
  <c r="S190" i="18"/>
  <c r="O190" i="18"/>
  <c r="K190" i="18"/>
  <c r="G190" i="18"/>
  <c r="C190" i="18"/>
  <c r="EX189" i="18"/>
  <c r="ET189" i="18"/>
  <c r="EP189" i="18"/>
  <c r="EL189" i="18"/>
  <c r="EH189" i="18"/>
  <c r="ED189" i="18"/>
  <c r="DZ189" i="18"/>
  <c r="DV189" i="18"/>
  <c r="DR189" i="18"/>
  <c r="DN189" i="18"/>
  <c r="DJ189" i="18"/>
  <c r="DF189" i="18"/>
  <c r="DB189" i="18"/>
  <c r="CX189" i="18"/>
  <c r="CT189" i="18"/>
  <c r="CP189" i="18"/>
  <c r="CL189" i="18"/>
  <c r="CH189" i="18"/>
  <c r="CD189" i="18"/>
  <c r="BZ189" i="18"/>
  <c r="BV189" i="18"/>
  <c r="BR189" i="18"/>
  <c r="BN189" i="18"/>
  <c r="BJ189" i="18"/>
  <c r="BF189" i="18"/>
  <c r="BB189" i="18"/>
  <c r="AX189" i="18"/>
  <c r="AT189" i="18"/>
  <c r="AP189" i="18"/>
  <c r="AL189" i="18"/>
  <c r="AH189" i="18"/>
  <c r="AD189" i="18"/>
  <c r="Z189" i="18"/>
  <c r="V189" i="18"/>
  <c r="R189" i="18"/>
  <c r="N189" i="18"/>
  <c r="J189" i="18"/>
  <c r="F189" i="18"/>
  <c r="B189" i="18"/>
  <c r="EW188" i="18"/>
  <c r="ES188" i="18"/>
  <c r="EO188" i="18"/>
  <c r="EK188" i="18"/>
  <c r="EG188" i="18"/>
  <c r="EC188" i="18"/>
  <c r="DY188" i="18"/>
  <c r="DU188" i="18"/>
  <c r="DQ188" i="18"/>
  <c r="DM188" i="18"/>
  <c r="DI188" i="18"/>
  <c r="DE188" i="18"/>
  <c r="DA188" i="18"/>
  <c r="CW188" i="18"/>
  <c r="CS188" i="18"/>
  <c r="CO188" i="18"/>
  <c r="CK188" i="18"/>
  <c r="CG188" i="18"/>
  <c r="CC188" i="18"/>
  <c r="BY188" i="18"/>
  <c r="BU188" i="18"/>
  <c r="BQ188" i="18"/>
  <c r="BM188" i="18"/>
  <c r="BI188" i="18"/>
  <c r="BE188" i="18"/>
  <c r="BA188" i="18"/>
  <c r="AW188" i="18"/>
  <c r="AS188" i="18"/>
  <c r="AO188" i="18"/>
  <c r="AK188" i="18"/>
  <c r="AG188" i="18"/>
  <c r="AC188" i="18"/>
  <c r="Y188" i="18"/>
  <c r="U188" i="18"/>
  <c r="Q188" i="18"/>
  <c r="M188" i="18"/>
  <c r="I188" i="18"/>
  <c r="E188" i="18"/>
  <c r="A188" i="18"/>
  <c r="EV187" i="18"/>
  <c r="ER187" i="18"/>
  <c r="EN187" i="18"/>
  <c r="EJ187" i="18"/>
  <c r="EF187" i="18"/>
  <c r="EB187" i="18"/>
  <c r="DX187" i="18"/>
  <c r="DT187" i="18"/>
  <c r="DP187" i="18"/>
  <c r="DL187" i="18"/>
  <c r="DH187" i="18"/>
  <c r="DD187" i="18"/>
  <c r="CZ187" i="18"/>
  <c r="CV187" i="18"/>
  <c r="CR187" i="18"/>
  <c r="CN187" i="18"/>
  <c r="CJ187" i="18"/>
  <c r="CF187" i="18"/>
  <c r="CB187" i="18"/>
  <c r="BX187" i="18"/>
  <c r="BT187" i="18"/>
  <c r="BP187" i="18"/>
  <c r="BL187" i="18"/>
  <c r="BH187" i="18"/>
  <c r="BD187" i="18"/>
  <c r="AZ187" i="18"/>
  <c r="AV187" i="18"/>
  <c r="AR187" i="18"/>
  <c r="AN187" i="18"/>
  <c r="AJ187" i="18"/>
  <c r="AF187" i="18"/>
  <c r="AB187" i="18"/>
  <c r="X187" i="18"/>
  <c r="T187" i="18"/>
  <c r="P187" i="18"/>
  <c r="L187" i="18"/>
  <c r="H187" i="18"/>
  <c r="D187" i="18"/>
  <c r="EY186" i="18"/>
  <c r="EU186" i="18"/>
  <c r="EQ186" i="18"/>
  <c r="EM186" i="18"/>
  <c r="EI186" i="18"/>
  <c r="EE186" i="18"/>
  <c r="EA186" i="18"/>
  <c r="DW186" i="18"/>
  <c r="DS186" i="18"/>
  <c r="DO186" i="18"/>
  <c r="DK186" i="18"/>
  <c r="DG186" i="18"/>
  <c r="DC186" i="18"/>
  <c r="CY186" i="18"/>
  <c r="CU186" i="18"/>
  <c r="CQ186" i="18"/>
  <c r="CM186" i="18"/>
  <c r="CI186" i="18"/>
  <c r="CE186" i="18"/>
  <c r="CA186" i="18"/>
  <c r="BW186" i="18"/>
  <c r="BS186" i="18"/>
  <c r="BO186" i="18"/>
  <c r="BK186" i="18"/>
  <c r="BG186" i="18"/>
  <c r="BC186" i="18"/>
  <c r="AY186" i="18"/>
  <c r="AU186" i="18"/>
  <c r="AQ186" i="18"/>
  <c r="AM186" i="18"/>
  <c r="AI186" i="18"/>
  <c r="AE186" i="18"/>
  <c r="AA186" i="18"/>
  <c r="W186" i="18"/>
  <c r="S186" i="18"/>
  <c r="O186" i="18"/>
  <c r="K186" i="18"/>
  <c r="G186" i="18"/>
  <c r="C186" i="18"/>
  <c r="EX185" i="18"/>
  <c r="ET185" i="18"/>
  <c r="EP185" i="18"/>
  <c r="EL185" i="18"/>
  <c r="EH185" i="18"/>
  <c r="ED185" i="18"/>
  <c r="DZ185" i="18"/>
  <c r="DV185" i="18"/>
  <c r="DR185" i="18"/>
  <c r="DN185" i="18"/>
  <c r="DJ185" i="18"/>
  <c r="DF185" i="18"/>
  <c r="DB185" i="18"/>
  <c r="CX185" i="18"/>
  <c r="CT185" i="18"/>
  <c r="CP185" i="18"/>
  <c r="CL185" i="18"/>
  <c r="CH185" i="18"/>
  <c r="CD185" i="18"/>
  <c r="BZ185" i="18"/>
  <c r="BV185" i="18"/>
  <c r="BR185" i="18"/>
  <c r="BN185" i="18"/>
  <c r="BJ185" i="18"/>
  <c r="BF185" i="18"/>
  <c r="BB185" i="18"/>
  <c r="AX185" i="18"/>
  <c r="AT185" i="18"/>
  <c r="AP185" i="18"/>
  <c r="AL185" i="18"/>
  <c r="AH185" i="18"/>
  <c r="AD185" i="18"/>
  <c r="Z185" i="18"/>
  <c r="V185" i="18"/>
  <c r="R185" i="18"/>
  <c r="N185" i="18"/>
  <c r="J185" i="18"/>
  <c r="F185" i="18"/>
  <c r="B185" i="18"/>
  <c r="EW184" i="18"/>
  <c r="ES184" i="18"/>
  <c r="EO184" i="18"/>
  <c r="EK184" i="18"/>
  <c r="EG184" i="18"/>
  <c r="EC184" i="18"/>
  <c r="DY184" i="18"/>
  <c r="DU184" i="18"/>
  <c r="DQ184" i="18"/>
  <c r="DM184" i="18"/>
  <c r="DI184" i="18"/>
  <c r="DE184" i="18"/>
  <c r="DA184" i="18"/>
  <c r="CW184" i="18"/>
  <c r="CS184" i="18"/>
  <c r="CO184" i="18"/>
  <c r="CK184" i="18"/>
  <c r="CG184" i="18"/>
  <c r="CC184" i="18"/>
  <c r="BY184" i="18"/>
  <c r="BU184" i="18"/>
  <c r="BQ184" i="18"/>
  <c r="BM184" i="18"/>
  <c r="BI184" i="18"/>
  <c r="BE184" i="18"/>
  <c r="BA184" i="18"/>
  <c r="AW184" i="18"/>
  <c r="AS184" i="18"/>
  <c r="AO184" i="18"/>
  <c r="AK184" i="18"/>
  <c r="AG184" i="18"/>
  <c r="AC184" i="18"/>
  <c r="Y184" i="18"/>
  <c r="U184" i="18"/>
  <c r="Q184" i="18"/>
  <c r="M184" i="18"/>
  <c r="I184" i="18"/>
  <c r="E184" i="18"/>
  <c r="A184" i="18"/>
  <c r="EV183" i="18"/>
  <c r="ER183" i="18"/>
  <c r="EN183" i="18"/>
  <c r="EJ183" i="18"/>
  <c r="EF183" i="18"/>
  <c r="EB183" i="18"/>
  <c r="DX183" i="18"/>
  <c r="DT183" i="18"/>
  <c r="DP183" i="18"/>
  <c r="DL183" i="18"/>
  <c r="DH183" i="18"/>
  <c r="DD183" i="18"/>
  <c r="CZ183" i="18"/>
  <c r="CV183" i="18"/>
  <c r="CR183" i="18"/>
  <c r="CN183" i="18"/>
  <c r="CJ183" i="18"/>
  <c r="CF183" i="18"/>
  <c r="CB183" i="18"/>
  <c r="BX183" i="18"/>
  <c r="BT183" i="18"/>
  <c r="BP183" i="18"/>
  <c r="BL183" i="18"/>
  <c r="BH183" i="18"/>
  <c r="BD183" i="18"/>
  <c r="AZ183" i="18"/>
  <c r="AV183" i="18"/>
  <c r="AR183" i="18"/>
  <c r="AN183" i="18"/>
  <c r="AJ183" i="18"/>
  <c r="AF183" i="18"/>
  <c r="AB183" i="18"/>
  <c r="X183" i="18"/>
  <c r="T183" i="18"/>
  <c r="P183" i="18"/>
  <c r="L183" i="18"/>
  <c r="H183" i="18"/>
  <c r="D183" i="18"/>
  <c r="EY182" i="18"/>
  <c r="EU182" i="18"/>
  <c r="EQ182" i="18"/>
  <c r="EM182" i="18"/>
  <c r="EI182" i="18"/>
  <c r="EE182" i="18"/>
  <c r="EA182" i="18"/>
  <c r="DW182" i="18"/>
  <c r="DS182" i="18"/>
  <c r="DO182" i="18"/>
  <c r="DK182" i="18"/>
  <c r="DG182" i="18"/>
  <c r="DC182" i="18"/>
  <c r="CY182" i="18"/>
  <c r="CU182" i="18"/>
  <c r="CQ182" i="18"/>
  <c r="CM182" i="18"/>
  <c r="CI182" i="18"/>
  <c r="CE182" i="18"/>
  <c r="CA182" i="18"/>
  <c r="BW182" i="18"/>
  <c r="BS182" i="18"/>
  <c r="BO182" i="18"/>
  <c r="BK182" i="18"/>
  <c r="BG182" i="18"/>
  <c r="BC182" i="18"/>
  <c r="AY182" i="18"/>
  <c r="AU182" i="18"/>
  <c r="AQ182" i="18"/>
  <c r="AM182" i="18"/>
  <c r="AI182" i="18"/>
  <c r="AE182" i="18"/>
  <c r="AA182" i="18"/>
  <c r="W182" i="18"/>
  <c r="S182" i="18"/>
  <c r="O182" i="18"/>
  <c r="K182" i="18"/>
  <c r="G182" i="18"/>
  <c r="C182" i="18"/>
  <c r="EX181" i="18"/>
  <c r="ET181" i="18"/>
  <c r="EP181" i="18"/>
  <c r="EL181" i="18"/>
  <c r="EH181" i="18"/>
  <c r="ED181" i="18"/>
  <c r="DZ181" i="18"/>
  <c r="DV181" i="18"/>
  <c r="DR181" i="18"/>
  <c r="DN181" i="18"/>
  <c r="DJ181" i="18"/>
  <c r="DF181" i="18"/>
  <c r="DB181" i="18"/>
  <c r="CX181" i="18"/>
  <c r="CT181" i="18"/>
  <c r="CP181" i="18"/>
  <c r="CL181" i="18"/>
  <c r="CH181" i="18"/>
  <c r="CD181" i="18"/>
  <c r="BZ181" i="18"/>
  <c r="BV181" i="18"/>
  <c r="BR181" i="18"/>
  <c r="BN181" i="18"/>
  <c r="BJ181" i="18"/>
  <c r="BF181" i="18"/>
  <c r="BB181" i="18"/>
  <c r="AX181" i="18"/>
  <c r="AT181" i="18"/>
  <c r="AP181" i="18"/>
  <c r="AL181" i="18"/>
  <c r="AH181" i="18"/>
  <c r="AD181" i="18"/>
  <c r="Z181" i="18"/>
  <c r="V181" i="18"/>
  <c r="R181" i="18"/>
  <c r="N181" i="18"/>
  <c r="J181" i="18"/>
  <c r="F181" i="18"/>
  <c r="B181" i="18"/>
  <c r="EW180" i="18"/>
  <c r="ES180" i="18"/>
  <c r="EO180" i="18"/>
  <c r="EK180" i="18"/>
  <c r="EG180" i="18"/>
  <c r="EC180" i="18"/>
  <c r="DY180" i="18"/>
  <c r="DU180" i="18"/>
  <c r="DQ180" i="18"/>
  <c r="DM180" i="18"/>
  <c r="DI180" i="18"/>
  <c r="DE180" i="18"/>
  <c r="DA180" i="18"/>
  <c r="CW180" i="18"/>
  <c r="CS180" i="18"/>
  <c r="CO180" i="18"/>
  <c r="CK180" i="18"/>
  <c r="CG180" i="18"/>
  <c r="CC180" i="18"/>
  <c r="BY180" i="18"/>
  <c r="BU180" i="18"/>
  <c r="BQ180" i="18"/>
  <c r="BM180" i="18"/>
  <c r="BI180" i="18"/>
  <c r="BE180" i="18"/>
  <c r="BA180" i="18"/>
  <c r="AW180" i="18"/>
  <c r="AS180" i="18"/>
  <c r="AO180" i="18"/>
  <c r="AK180" i="18"/>
  <c r="AG180" i="18"/>
  <c r="AC180" i="18"/>
  <c r="Y180" i="18"/>
  <c r="U180" i="18"/>
  <c r="Q180" i="18"/>
  <c r="M180" i="18"/>
  <c r="I180" i="18"/>
  <c r="E180" i="18"/>
  <c r="A180" i="18"/>
  <c r="EV179" i="18"/>
  <c r="ER179" i="18"/>
  <c r="EN179" i="18"/>
  <c r="EJ179" i="18"/>
  <c r="EF179" i="18"/>
  <c r="EB179" i="18"/>
  <c r="DX179" i="18"/>
  <c r="DT179" i="18"/>
  <c r="DP179" i="18"/>
  <c r="DL179" i="18"/>
  <c r="DH179" i="18"/>
  <c r="DD179" i="18"/>
  <c r="CZ179" i="18"/>
  <c r="CV179" i="18"/>
  <c r="CR179" i="18"/>
  <c r="CN179" i="18"/>
  <c r="CJ179" i="18"/>
  <c r="CF179" i="18"/>
  <c r="CB179" i="18"/>
  <c r="BX179" i="18"/>
  <c r="BT179" i="18"/>
  <c r="BP179" i="18"/>
  <c r="BL179" i="18"/>
  <c r="BH179" i="18"/>
  <c r="BD179" i="18"/>
  <c r="AZ179" i="18"/>
  <c r="AV179" i="18"/>
  <c r="AR179" i="18"/>
  <c r="AN179" i="18"/>
  <c r="AJ179" i="18"/>
  <c r="AF179" i="18"/>
  <c r="AB179" i="18"/>
  <c r="X179" i="18"/>
  <c r="T179" i="18"/>
  <c r="P179" i="18"/>
  <c r="L179" i="18"/>
  <c r="H179" i="18"/>
  <c r="D179" i="18"/>
  <c r="EY178" i="18"/>
  <c r="EU178" i="18"/>
  <c r="EQ178" i="18"/>
  <c r="EM178" i="18"/>
  <c r="EI178" i="18"/>
  <c r="EE178" i="18"/>
  <c r="EA178" i="18"/>
  <c r="DW178" i="18"/>
  <c r="DS178" i="18"/>
  <c r="DO178" i="18"/>
  <c r="DK178" i="18"/>
  <c r="DG178" i="18"/>
  <c r="DC178" i="18"/>
  <c r="CY178" i="18"/>
  <c r="CU178" i="18"/>
  <c r="CQ178" i="18"/>
  <c r="CM178" i="18"/>
  <c r="CI178" i="18"/>
  <c r="CE178" i="18"/>
  <c r="CA178" i="18"/>
  <c r="BW178" i="18"/>
  <c r="BS178" i="18"/>
  <c r="BO178" i="18"/>
  <c r="BK178" i="18"/>
  <c r="BG178" i="18"/>
  <c r="BC178" i="18"/>
  <c r="AY178" i="18"/>
  <c r="AU178" i="18"/>
  <c r="AQ178" i="18"/>
  <c r="AM178" i="18"/>
  <c r="AI178" i="18"/>
  <c r="AE178" i="18"/>
  <c r="AA178" i="18"/>
  <c r="W178" i="18"/>
  <c r="S178" i="18"/>
  <c r="O178" i="18"/>
  <c r="K178" i="18"/>
  <c r="G178" i="18"/>
  <c r="C178" i="18"/>
  <c r="EX177" i="18"/>
  <c r="ET177" i="18"/>
  <c r="EP177" i="18"/>
  <c r="EL177" i="18"/>
  <c r="EH177" i="18"/>
  <c r="ED177" i="18"/>
  <c r="DZ177" i="18"/>
  <c r="DV177" i="18"/>
  <c r="DR177" i="18"/>
  <c r="DN177" i="18"/>
  <c r="DJ177" i="18"/>
  <c r="DF177" i="18"/>
  <c r="DB177" i="18"/>
  <c r="CX177" i="18"/>
  <c r="CT177" i="18"/>
  <c r="CP177" i="18"/>
  <c r="CL177" i="18"/>
  <c r="CH177" i="18"/>
  <c r="CD177" i="18"/>
  <c r="BZ177" i="18"/>
  <c r="BV177" i="18"/>
  <c r="BR177" i="18"/>
  <c r="BN177" i="18"/>
  <c r="BJ177" i="18"/>
  <c r="BF177" i="18"/>
  <c r="BB177" i="18"/>
  <c r="AX177" i="18"/>
  <c r="AT177" i="18"/>
  <c r="AP177" i="18"/>
  <c r="AL177" i="18"/>
  <c r="AH177" i="18"/>
  <c r="AD177" i="18"/>
  <c r="Z177" i="18"/>
  <c r="V177" i="18"/>
  <c r="R177" i="18"/>
  <c r="N177" i="18"/>
  <c r="J177" i="18"/>
  <c r="F177" i="18"/>
  <c r="B177" i="18"/>
  <c r="EW176" i="18"/>
  <c r="ES176" i="18"/>
  <c r="EO176" i="18"/>
  <c r="EK176" i="18"/>
  <c r="EG176" i="18"/>
  <c r="EC176" i="18"/>
  <c r="DY176" i="18"/>
  <c r="DU176" i="18"/>
  <c r="DQ176" i="18"/>
  <c r="DM176" i="18"/>
  <c r="DI176" i="18"/>
  <c r="DE176" i="18"/>
  <c r="DA176" i="18"/>
  <c r="CW176" i="18"/>
  <c r="CS176" i="18"/>
  <c r="CO176" i="18"/>
  <c r="CK176" i="18"/>
  <c r="CG176" i="18"/>
  <c r="CC176" i="18"/>
  <c r="BY176" i="18"/>
  <c r="BU176" i="18"/>
  <c r="BQ176" i="18"/>
  <c r="BM176" i="18"/>
  <c r="BI176" i="18"/>
  <c r="BE176" i="18"/>
  <c r="BA176" i="18"/>
  <c r="AW176" i="18"/>
  <c r="AS176" i="18"/>
  <c r="AO176" i="18"/>
  <c r="AK176" i="18"/>
  <c r="AG176" i="18"/>
  <c r="AC176" i="18"/>
  <c r="Y176" i="18"/>
  <c r="U176" i="18"/>
  <c r="Q176" i="18"/>
  <c r="M176" i="18"/>
  <c r="I176" i="18"/>
  <c r="E176" i="18"/>
  <c r="A176" i="18"/>
  <c r="EV175" i="18"/>
  <c r="ER175" i="18"/>
  <c r="EN175" i="18"/>
  <c r="EJ175" i="18"/>
  <c r="EF175" i="18"/>
  <c r="EB175" i="18"/>
  <c r="DX175" i="18"/>
  <c r="DT175" i="18"/>
  <c r="DP175" i="18"/>
  <c r="DL175" i="18"/>
  <c r="DH175" i="18"/>
  <c r="DD175" i="18"/>
  <c r="CZ175" i="18"/>
  <c r="CV175" i="18"/>
  <c r="CR175" i="18"/>
  <c r="CN175" i="18"/>
  <c r="CJ175" i="18"/>
  <c r="CF175" i="18"/>
  <c r="CB175" i="18"/>
  <c r="BX175" i="18"/>
  <c r="BT175" i="18"/>
  <c r="BP175" i="18"/>
  <c r="BL175" i="18"/>
  <c r="BH175" i="18"/>
  <c r="BD175" i="18"/>
  <c r="AZ175" i="18"/>
  <c r="AV175" i="18"/>
  <c r="AR175" i="18"/>
  <c r="AN175" i="18"/>
  <c r="AJ175" i="18"/>
  <c r="AF175" i="18"/>
  <c r="AB175" i="18"/>
  <c r="X175" i="18"/>
  <c r="T175" i="18"/>
  <c r="P175" i="18"/>
  <c r="L175" i="18"/>
  <c r="H175" i="18"/>
  <c r="D175" i="18"/>
  <c r="EY174" i="18"/>
  <c r="EU174" i="18"/>
  <c r="EQ174" i="18"/>
  <c r="EM174" i="18"/>
  <c r="EI174" i="18"/>
  <c r="EE174" i="18"/>
  <c r="EA174" i="18"/>
  <c r="DW174" i="18"/>
  <c r="DS174" i="18"/>
  <c r="DO174" i="18"/>
  <c r="DK174" i="18"/>
  <c r="DG174" i="18"/>
  <c r="DC174" i="18"/>
  <c r="CY174" i="18"/>
  <c r="CU174" i="18"/>
  <c r="CQ174" i="18"/>
  <c r="CM174" i="18"/>
  <c r="CI174" i="18"/>
  <c r="CE174" i="18"/>
  <c r="CA174" i="18"/>
  <c r="BW174" i="18"/>
  <c r="BS174" i="18"/>
  <c r="BO174" i="18"/>
  <c r="BK174" i="18"/>
  <c r="BG174" i="18"/>
  <c r="BC174" i="18"/>
  <c r="AY174" i="18"/>
  <c r="AU174" i="18"/>
  <c r="AQ174" i="18"/>
  <c r="AM174" i="18"/>
  <c r="AI174" i="18"/>
  <c r="AE174" i="18"/>
  <c r="AA174" i="18"/>
  <c r="W174" i="18"/>
  <c r="S174" i="18"/>
  <c r="O174" i="18"/>
  <c r="K174" i="18"/>
  <c r="G174" i="18"/>
  <c r="C174" i="18"/>
  <c r="EX173" i="18"/>
  <c r="ET173" i="18"/>
  <c r="EP173" i="18"/>
  <c r="EL173" i="18"/>
  <c r="EH173" i="18"/>
  <c r="ED173" i="18"/>
  <c r="DZ173" i="18"/>
  <c r="DV173" i="18"/>
  <c r="DR173" i="18"/>
  <c r="DN173" i="18"/>
  <c r="DJ173" i="18"/>
  <c r="DF173" i="18"/>
  <c r="DB173" i="18"/>
  <c r="CX173" i="18"/>
  <c r="CT173" i="18"/>
  <c r="CP173" i="18"/>
  <c r="CL173" i="18"/>
  <c r="CH173" i="18"/>
  <c r="CD173" i="18"/>
  <c r="BZ173" i="18"/>
  <c r="BV173" i="18"/>
  <c r="BR173" i="18"/>
  <c r="BN173" i="18"/>
  <c r="BJ173" i="18"/>
  <c r="BF173" i="18"/>
  <c r="BB173" i="18"/>
  <c r="AX173" i="18"/>
  <c r="AT173" i="18"/>
  <c r="AP173" i="18"/>
  <c r="AL173" i="18"/>
  <c r="AH173" i="18"/>
  <c r="AD173" i="18"/>
  <c r="Z173" i="18"/>
  <c r="V173" i="18"/>
  <c r="R173" i="18"/>
  <c r="N173" i="18"/>
  <c r="J173" i="18"/>
  <c r="F173" i="18"/>
  <c r="B173" i="18"/>
  <c r="EW172" i="18"/>
  <c r="ES172" i="18"/>
  <c r="EO172" i="18"/>
  <c r="EK172" i="18"/>
  <c r="EG172" i="18"/>
  <c r="EC172" i="18"/>
  <c r="DY172" i="18"/>
  <c r="DU172" i="18"/>
  <c r="DQ172" i="18"/>
  <c r="DM172" i="18"/>
  <c r="DI172" i="18"/>
  <c r="DE172" i="18"/>
  <c r="DA172" i="18"/>
  <c r="CW172" i="18"/>
  <c r="CS172" i="18"/>
  <c r="CO172" i="18"/>
  <c r="CK172" i="18"/>
  <c r="CG172" i="18"/>
  <c r="CC172" i="18"/>
  <c r="BY172" i="18"/>
  <c r="BU172" i="18"/>
  <c r="BQ172" i="18"/>
  <c r="BM172" i="18"/>
  <c r="BI172" i="18"/>
  <c r="BE172" i="18"/>
  <c r="BA172" i="18"/>
  <c r="AW172" i="18"/>
  <c r="AS172" i="18"/>
  <c r="AO172" i="18"/>
  <c r="AK172" i="18"/>
  <c r="AG172" i="18"/>
  <c r="AC172" i="18"/>
  <c r="Y172" i="18"/>
  <c r="U172" i="18"/>
  <c r="Q172" i="18"/>
  <c r="M172" i="18"/>
  <c r="I172" i="18"/>
  <c r="E172" i="18"/>
  <c r="A172" i="18"/>
  <c r="EV171" i="18"/>
  <c r="ER171" i="18"/>
  <c r="EN171" i="18"/>
  <c r="EJ171" i="18"/>
  <c r="EF171" i="18"/>
  <c r="EB171" i="18"/>
  <c r="DX171" i="18"/>
  <c r="DT171" i="18"/>
  <c r="DP171" i="18"/>
  <c r="DL171" i="18"/>
  <c r="DH171" i="18"/>
  <c r="DD171" i="18"/>
  <c r="CZ171" i="18"/>
  <c r="CV171" i="18"/>
  <c r="CR171" i="18"/>
  <c r="CN171" i="18"/>
  <c r="CJ171" i="18"/>
  <c r="CF171" i="18"/>
  <c r="CB171" i="18"/>
  <c r="BX171" i="18"/>
  <c r="BT171" i="18"/>
  <c r="BP171" i="18"/>
  <c r="BL171" i="18"/>
  <c r="BH171" i="18"/>
  <c r="BD171" i="18"/>
  <c r="AZ171" i="18"/>
  <c r="AV171" i="18"/>
  <c r="AR171" i="18"/>
  <c r="AN171" i="18"/>
  <c r="AJ171" i="18"/>
  <c r="AF171" i="18"/>
  <c r="AB171" i="18"/>
  <c r="X171" i="18"/>
  <c r="T171" i="18"/>
  <c r="P171" i="18"/>
  <c r="L171" i="18"/>
  <c r="H171" i="18"/>
  <c r="D171" i="18"/>
  <c r="EY170" i="18"/>
  <c r="EU170" i="18"/>
  <c r="EQ170" i="18"/>
  <c r="EM170" i="18"/>
  <c r="EI170" i="18"/>
  <c r="EE170" i="18"/>
  <c r="EA170" i="18"/>
  <c r="DW170" i="18"/>
  <c r="DS170" i="18"/>
  <c r="DO170" i="18"/>
  <c r="DK170" i="18"/>
  <c r="DG170" i="18"/>
  <c r="DC170" i="18"/>
  <c r="CY170" i="18"/>
  <c r="CU170" i="18"/>
  <c r="CQ170" i="18"/>
  <c r="CM170" i="18"/>
  <c r="CI170" i="18"/>
  <c r="CE170" i="18"/>
  <c r="CA170" i="18"/>
  <c r="BW170" i="18"/>
  <c r="BS170" i="18"/>
  <c r="BO170" i="18"/>
  <c r="BK170" i="18"/>
  <c r="BG170" i="18"/>
  <c r="BC170" i="18"/>
  <c r="AY170" i="18"/>
  <c r="AU170" i="18"/>
  <c r="AQ170" i="18"/>
  <c r="AM170" i="18"/>
  <c r="AI170" i="18"/>
  <c r="AE170" i="18"/>
  <c r="AA170" i="18"/>
  <c r="W170" i="18"/>
  <c r="S170" i="18"/>
  <c r="O170" i="18"/>
  <c r="K170" i="18"/>
  <c r="G170" i="18"/>
  <c r="C170" i="18"/>
  <c r="EX169" i="18"/>
  <c r="ET169" i="18"/>
  <c r="EP169" i="18"/>
  <c r="EL169" i="18"/>
  <c r="EH169" i="18"/>
  <c r="ED169" i="18"/>
  <c r="DZ169" i="18"/>
  <c r="DV169" i="18"/>
  <c r="DR169" i="18"/>
  <c r="DN169" i="18"/>
  <c r="DJ169" i="18"/>
  <c r="DF169" i="18"/>
  <c r="DB169" i="18"/>
  <c r="CX169" i="18"/>
  <c r="CT169" i="18"/>
  <c r="CP169" i="18"/>
  <c r="CL169" i="18"/>
  <c r="CH169" i="18"/>
  <c r="CD169" i="18"/>
  <c r="BZ169" i="18"/>
  <c r="BV169" i="18"/>
  <c r="BR169" i="18"/>
  <c r="BN169" i="18"/>
  <c r="BJ169" i="18"/>
  <c r="BF169" i="18"/>
  <c r="BB169" i="18"/>
  <c r="AX169" i="18"/>
  <c r="AT169" i="18"/>
  <c r="AP169" i="18"/>
  <c r="AL169" i="18"/>
  <c r="AH169" i="18"/>
  <c r="AD169" i="18"/>
  <c r="Z169" i="18"/>
  <c r="V169" i="18"/>
  <c r="R169" i="18"/>
  <c r="N169" i="18"/>
  <c r="J169" i="18"/>
  <c r="F169" i="18"/>
  <c r="B169" i="18"/>
  <c r="EW168" i="18"/>
  <c r="ES168" i="18"/>
  <c r="EO168" i="18"/>
  <c r="EK168" i="18"/>
  <c r="EG168" i="18"/>
  <c r="EC168" i="18"/>
  <c r="DY168" i="18"/>
  <c r="DU168" i="18"/>
  <c r="DQ168" i="18"/>
  <c r="DM168" i="18"/>
  <c r="DI168" i="18"/>
  <c r="DE168" i="18"/>
  <c r="DA168" i="18"/>
  <c r="CW168" i="18"/>
  <c r="CS168" i="18"/>
  <c r="CO168" i="18"/>
  <c r="CK168" i="18"/>
  <c r="CG168" i="18"/>
  <c r="CC168" i="18"/>
  <c r="BY168" i="18"/>
  <c r="BU168" i="18"/>
  <c r="BQ168" i="18"/>
  <c r="BM168" i="18"/>
  <c r="BI168" i="18"/>
  <c r="BE168" i="18"/>
  <c r="BA168" i="18"/>
  <c r="AW168" i="18"/>
  <c r="AS168" i="18"/>
  <c r="AO168" i="18"/>
  <c r="AK168" i="18"/>
  <c r="AG168" i="18"/>
  <c r="AC168" i="18"/>
  <c r="Y168" i="18"/>
  <c r="U168" i="18"/>
  <c r="Q168" i="18"/>
  <c r="M168" i="18"/>
  <c r="I168" i="18"/>
  <c r="E168" i="18"/>
  <c r="A168" i="18"/>
  <c r="EV167" i="18"/>
  <c r="ER167" i="18"/>
  <c r="EN167" i="18"/>
  <c r="EJ167" i="18"/>
  <c r="EF167" i="18"/>
  <c r="EB167" i="18"/>
  <c r="DX167" i="18"/>
  <c r="DT167" i="18"/>
  <c r="DP167" i="18"/>
  <c r="DL167" i="18"/>
  <c r="DH167" i="18"/>
  <c r="DD167" i="18"/>
  <c r="CZ167" i="18"/>
  <c r="CV167" i="18"/>
  <c r="CR167" i="18"/>
  <c r="CN167" i="18"/>
  <c r="CJ167" i="18"/>
  <c r="CF167" i="18"/>
  <c r="CB167" i="18"/>
  <c r="BX167" i="18"/>
  <c r="BT167" i="18"/>
  <c r="BP167" i="18"/>
  <c r="BL167" i="18"/>
  <c r="BH167" i="18"/>
  <c r="BD167" i="18"/>
  <c r="AZ167" i="18"/>
  <c r="AV167" i="18"/>
  <c r="AR167" i="18"/>
  <c r="AN167" i="18"/>
  <c r="AJ167" i="18"/>
  <c r="AF167" i="18"/>
  <c r="AB167" i="18"/>
  <c r="X167" i="18"/>
  <c r="T167" i="18"/>
  <c r="P167" i="18"/>
  <c r="L167" i="18"/>
  <c r="H167" i="18"/>
  <c r="D167" i="18"/>
  <c r="EY166" i="18"/>
  <c r="EU166" i="18"/>
  <c r="EQ166" i="18"/>
  <c r="EM166" i="18"/>
  <c r="EI166" i="18"/>
  <c r="EE166" i="18"/>
  <c r="EA166" i="18"/>
  <c r="DW166" i="18"/>
  <c r="DS166" i="18"/>
  <c r="DO166" i="18"/>
  <c r="DK166" i="18"/>
  <c r="DG166" i="18"/>
  <c r="DC166" i="18"/>
  <c r="CY166" i="18"/>
  <c r="CU166" i="18"/>
  <c r="CQ166" i="18"/>
  <c r="CM166" i="18"/>
  <c r="CI166" i="18"/>
  <c r="CE166" i="18"/>
  <c r="CA166" i="18"/>
  <c r="BW166" i="18"/>
  <c r="BS166" i="18"/>
  <c r="BO166" i="18"/>
  <c r="BK166" i="18"/>
  <c r="BG166" i="18"/>
  <c r="BC166" i="18"/>
  <c r="AY166" i="18"/>
  <c r="AU166" i="18"/>
  <c r="AQ166" i="18"/>
  <c r="AM166" i="18"/>
  <c r="AI166" i="18"/>
  <c r="AE166" i="18"/>
  <c r="AA166" i="18"/>
  <c r="W166" i="18"/>
  <c r="S166" i="18"/>
  <c r="O166" i="18"/>
  <c r="K166" i="18"/>
  <c r="G166" i="18"/>
  <c r="C166" i="18"/>
  <c r="EX165" i="18"/>
  <c r="ET165" i="18"/>
  <c r="EP165" i="18"/>
  <c r="EL165" i="18"/>
  <c r="EH165" i="18"/>
  <c r="ED165" i="18"/>
  <c r="DZ165" i="18"/>
  <c r="DV165" i="18"/>
  <c r="DR165" i="18"/>
  <c r="DN165" i="18"/>
  <c r="DJ165" i="18"/>
  <c r="DF165" i="18"/>
  <c r="DB165" i="18"/>
  <c r="CX165" i="18"/>
  <c r="CT165" i="18"/>
  <c r="CP165" i="18"/>
  <c r="CL165" i="18"/>
  <c r="CH165" i="18"/>
  <c r="CD165" i="18"/>
  <c r="BZ165" i="18"/>
  <c r="BV165" i="18"/>
  <c r="BR165" i="18"/>
  <c r="BN165" i="18"/>
  <c r="BJ165" i="18"/>
  <c r="BF165" i="18"/>
  <c r="BB165" i="18"/>
  <c r="AX165" i="18"/>
  <c r="AT165" i="18"/>
  <c r="AP165" i="18"/>
  <c r="AL165" i="18"/>
  <c r="AH165" i="18"/>
  <c r="AD165" i="18"/>
  <c r="Z165" i="18"/>
  <c r="V165" i="18"/>
  <c r="R165" i="18"/>
  <c r="N165" i="18"/>
  <c r="J165" i="18"/>
  <c r="F165" i="18"/>
  <c r="B165" i="18"/>
  <c r="EW164" i="18"/>
  <c r="ES164" i="18"/>
  <c r="EO164" i="18"/>
  <c r="EK164" i="18"/>
  <c r="EG164" i="18"/>
  <c r="EC164" i="18"/>
  <c r="DY164" i="18"/>
  <c r="DU164" i="18"/>
  <c r="DQ164" i="18"/>
  <c r="DM164" i="18"/>
  <c r="DI164" i="18"/>
  <c r="DE164" i="18"/>
  <c r="DA164" i="18"/>
  <c r="CW164" i="18"/>
  <c r="CS164" i="18"/>
  <c r="CO164" i="18"/>
  <c r="CK164" i="18"/>
  <c r="CG164" i="18"/>
  <c r="CC164" i="18"/>
  <c r="BY164" i="18"/>
  <c r="BU164" i="18"/>
  <c r="BQ164" i="18"/>
  <c r="BM164" i="18"/>
  <c r="BI164" i="18"/>
  <c r="BE164" i="18"/>
  <c r="BA164" i="18"/>
  <c r="AW164" i="18"/>
  <c r="AS164" i="18"/>
  <c r="AO164" i="18"/>
  <c r="AK164" i="18"/>
  <c r="AG164" i="18"/>
  <c r="AC164" i="18"/>
  <c r="Y164" i="18"/>
  <c r="U164" i="18"/>
  <c r="Q164" i="18"/>
  <c r="M164" i="18"/>
  <c r="I164" i="18"/>
  <c r="E164" i="18"/>
  <c r="A164" i="18"/>
  <c r="EV163" i="18"/>
  <c r="ER163" i="18"/>
  <c r="EN163" i="18"/>
  <c r="EJ163" i="18"/>
  <c r="EF163" i="18"/>
  <c r="EB163" i="18"/>
  <c r="DX163" i="18"/>
  <c r="DT163" i="18"/>
  <c r="DP163" i="18"/>
  <c r="DL163" i="18"/>
  <c r="DH163" i="18"/>
  <c r="DD163" i="18"/>
  <c r="CZ163" i="18"/>
  <c r="CV163" i="18"/>
  <c r="CR163" i="18"/>
  <c r="CN163" i="18"/>
  <c r="CJ163" i="18"/>
  <c r="CF163" i="18"/>
  <c r="CB163" i="18"/>
  <c r="BX163" i="18"/>
  <c r="BT163" i="18"/>
  <c r="BP163" i="18"/>
  <c r="BL163" i="18"/>
  <c r="BH163" i="18"/>
  <c r="BD163" i="18"/>
  <c r="AZ163" i="18"/>
  <c r="AV163" i="18"/>
  <c r="AR163" i="18"/>
  <c r="AN163" i="18"/>
  <c r="AJ163" i="18"/>
  <c r="AF163" i="18"/>
  <c r="AB163" i="18"/>
  <c r="X163" i="18"/>
  <c r="T163" i="18"/>
  <c r="P163" i="18"/>
  <c r="L163" i="18"/>
  <c r="H163" i="18"/>
  <c r="D163" i="18"/>
  <c r="EY162" i="18"/>
  <c r="EU162" i="18"/>
  <c r="EQ162" i="18"/>
  <c r="EM162" i="18"/>
  <c r="EI162" i="18"/>
  <c r="EE162" i="18"/>
  <c r="EA162" i="18"/>
  <c r="DW162" i="18"/>
  <c r="DS162" i="18"/>
  <c r="DO162" i="18"/>
  <c r="DK162" i="18"/>
  <c r="DG162" i="18"/>
  <c r="DC162" i="18"/>
  <c r="CY162" i="18"/>
  <c r="CU162" i="18"/>
  <c r="CQ162" i="18"/>
  <c r="CM162" i="18"/>
  <c r="CI162" i="18"/>
  <c r="CE162" i="18"/>
  <c r="CA162" i="18"/>
  <c r="BW162" i="18"/>
  <c r="BS162" i="18"/>
  <c r="BO162" i="18"/>
  <c r="BK162" i="18"/>
  <c r="BG162" i="18"/>
  <c r="BC162" i="18"/>
  <c r="AY162" i="18"/>
  <c r="AU162" i="18"/>
  <c r="AQ162" i="18"/>
  <c r="AM162" i="18"/>
  <c r="AI162" i="18"/>
  <c r="AE162" i="18"/>
  <c r="AA162" i="18"/>
  <c r="W162" i="18"/>
  <c r="S162" i="18"/>
  <c r="O162" i="18"/>
  <c r="K162" i="18"/>
  <c r="G162" i="18"/>
  <c r="C162" i="18"/>
  <c r="EX161" i="18"/>
  <c r="ET161" i="18"/>
  <c r="EP161" i="18"/>
  <c r="EL161" i="18"/>
  <c r="EH161" i="18"/>
  <c r="ED161" i="18"/>
  <c r="DZ161" i="18"/>
  <c r="DV161" i="18"/>
  <c r="DR161" i="18"/>
  <c r="DN161" i="18"/>
  <c r="DJ161" i="18"/>
  <c r="DF161" i="18"/>
  <c r="DB161" i="18"/>
  <c r="CX161" i="18"/>
  <c r="CT161" i="18"/>
  <c r="CP161" i="18"/>
  <c r="CL161" i="18"/>
  <c r="CH161" i="18"/>
  <c r="CD161" i="18"/>
  <c r="BZ161" i="18"/>
  <c r="BV161" i="18"/>
  <c r="BR161" i="18"/>
  <c r="BN161" i="18"/>
  <c r="BJ161" i="18"/>
  <c r="BF161" i="18"/>
  <c r="BB161" i="18"/>
  <c r="AX161" i="18"/>
  <c r="AT161" i="18"/>
  <c r="AP161" i="18"/>
  <c r="AL161" i="18"/>
  <c r="AH161" i="18"/>
  <c r="AD161" i="18"/>
  <c r="Z161" i="18"/>
  <c r="V161" i="18"/>
  <c r="R161" i="18"/>
  <c r="N161" i="18"/>
  <c r="J161" i="18"/>
  <c r="F161" i="18"/>
  <c r="B161" i="18"/>
  <c r="EW160" i="18"/>
  <c r="ES160" i="18"/>
  <c r="EO160" i="18"/>
  <c r="EK160" i="18"/>
  <c r="EG160" i="18"/>
  <c r="EC160" i="18"/>
  <c r="DY160" i="18"/>
  <c r="DU160" i="18"/>
  <c r="DQ160" i="18"/>
  <c r="DM160" i="18"/>
  <c r="DI160" i="18"/>
  <c r="DE160" i="18"/>
  <c r="DA160" i="18"/>
  <c r="CW160" i="18"/>
  <c r="CS160" i="18"/>
  <c r="CO160" i="18"/>
  <c r="CK160" i="18"/>
  <c r="CG160" i="18"/>
  <c r="CC160" i="18"/>
  <c r="BY160" i="18"/>
  <c r="BU160" i="18"/>
  <c r="BQ160" i="18"/>
  <c r="BM160" i="18"/>
  <c r="BI160" i="18"/>
  <c r="BE160" i="18"/>
  <c r="BA160" i="18"/>
  <c r="AW160" i="18"/>
  <c r="AS160" i="18"/>
  <c r="AO160" i="18"/>
  <c r="AK160" i="18"/>
  <c r="AG160" i="18"/>
  <c r="AC160" i="18"/>
  <c r="Y160" i="18"/>
  <c r="U160" i="18"/>
  <c r="Q160" i="18"/>
  <c r="M160" i="18"/>
  <c r="I160" i="18"/>
  <c r="E160" i="18"/>
  <c r="A160" i="18"/>
  <c r="EV159" i="18"/>
  <c r="ER159" i="18"/>
  <c r="EN159" i="18"/>
  <c r="EJ159" i="18"/>
  <c r="EF159" i="18"/>
  <c r="EB159" i="18"/>
  <c r="DX159" i="18"/>
  <c r="DT159" i="18"/>
  <c r="DP159" i="18"/>
  <c r="DL159" i="18"/>
  <c r="DH159" i="18"/>
  <c r="DD159" i="18"/>
  <c r="CZ159" i="18"/>
  <c r="CV159" i="18"/>
  <c r="CR159" i="18"/>
  <c r="CM159" i="18"/>
  <c r="CH159" i="18"/>
  <c r="CB159" i="18"/>
  <c r="BW159" i="18"/>
  <c r="BR159" i="18"/>
  <c r="BL159" i="18"/>
  <c r="BG159" i="18"/>
  <c r="BB159" i="18"/>
  <c r="AV159" i="18"/>
  <c r="AQ159" i="18"/>
  <c r="AL159" i="18"/>
  <c r="AF159" i="18"/>
  <c r="AA159" i="18"/>
  <c r="V159" i="18"/>
  <c r="P159" i="18"/>
  <c r="K159" i="18"/>
  <c r="F159" i="18"/>
  <c r="EY158" i="18"/>
  <c r="ET158" i="18"/>
  <c r="EO158" i="18"/>
  <c r="EI158" i="18"/>
  <c r="ED158" i="18"/>
  <c r="DY158" i="18"/>
  <c r="DS158" i="18"/>
  <c r="DN158" i="18"/>
  <c r="DI158" i="18"/>
  <c r="DC158" i="18"/>
  <c r="CX158" i="18"/>
  <c r="CS158" i="18"/>
  <c r="CM158" i="18"/>
  <c r="CH158" i="18"/>
  <c r="CC158" i="18"/>
  <c r="BW158" i="18"/>
  <c r="BR158" i="18"/>
  <c r="BM158" i="18"/>
  <c r="BG158" i="18"/>
  <c r="BB158" i="18"/>
  <c r="AW158" i="18"/>
  <c r="AQ158" i="18"/>
  <c r="AL158" i="18"/>
  <c r="AG158" i="18"/>
  <c r="AA158" i="18"/>
  <c r="V158" i="18"/>
  <c r="Q158" i="18"/>
  <c r="K158" i="18"/>
  <c r="F158" i="18"/>
  <c r="A158" i="18"/>
  <c r="ET157" i="18"/>
  <c r="EO157" i="18"/>
  <c r="EJ157" i="18"/>
  <c r="ED157" i="18"/>
  <c r="DY157" i="18"/>
  <c r="DT157" i="18"/>
  <c r="DN157" i="18"/>
  <c r="DI157" i="18"/>
  <c r="DD157" i="18"/>
  <c r="CX157" i="18"/>
  <c r="CS157" i="18"/>
  <c r="CN157" i="18"/>
  <c r="CH157" i="18"/>
  <c r="CC157" i="18"/>
  <c r="BX157" i="18"/>
  <c r="BR157" i="18"/>
  <c r="BM157" i="18"/>
  <c r="BH157" i="18"/>
  <c r="BB157" i="18"/>
  <c r="AW157" i="18"/>
  <c r="AR157" i="18"/>
  <c r="AL157" i="18"/>
  <c r="AG157" i="18"/>
  <c r="AB157" i="18"/>
  <c r="V157" i="18"/>
  <c r="Q157" i="18"/>
  <c r="L157" i="18"/>
  <c r="F157" i="18"/>
  <c r="A157" i="18"/>
  <c r="EU156" i="18"/>
  <c r="EO156" i="18"/>
  <c r="EJ156" i="18"/>
  <c r="EE156" i="18"/>
  <c r="DY156" i="18"/>
  <c r="DT156" i="18"/>
  <c r="DO156" i="18"/>
  <c r="DI156" i="18"/>
  <c r="DD156" i="18"/>
  <c r="CY156" i="18"/>
  <c r="CS156" i="18"/>
  <c r="CN156" i="18"/>
  <c r="CG156" i="18"/>
  <c r="BY156" i="18"/>
  <c r="BQ156" i="18"/>
  <c r="BI156" i="18"/>
  <c r="BA156" i="18"/>
  <c r="AS156" i="18"/>
  <c r="AK156" i="18"/>
  <c r="AC156" i="18"/>
  <c r="U156" i="18"/>
  <c r="M156" i="18"/>
  <c r="E156" i="18"/>
  <c r="EV155" i="18"/>
  <c r="EN155" i="18"/>
  <c r="EF155" i="18"/>
  <c r="DX155" i="18"/>
  <c r="DP155" i="18"/>
  <c r="DH155" i="18"/>
  <c r="CZ155" i="18"/>
  <c r="CR155" i="18"/>
  <c r="CJ155" i="18"/>
  <c r="CB155" i="18"/>
  <c r="BT155" i="18"/>
  <c r="BL155" i="18"/>
  <c r="BD155" i="18"/>
  <c r="AV155" i="18"/>
  <c r="AN155" i="18"/>
  <c r="AF155" i="18"/>
  <c r="X155" i="18"/>
  <c r="P155" i="18"/>
  <c r="H155" i="18"/>
  <c r="EY154" i="18"/>
  <c r="EQ154" i="18"/>
  <c r="EI154" i="18"/>
  <c r="EA154" i="18"/>
  <c r="DS154" i="18"/>
  <c r="DK154" i="18"/>
  <c r="DC154" i="18"/>
  <c r="CU154" i="18"/>
  <c r="CM154" i="18"/>
  <c r="CE154" i="18"/>
  <c r="BW154" i="18"/>
  <c r="BO154" i="18"/>
  <c r="BG154" i="18"/>
  <c r="AY154" i="18"/>
  <c r="AQ154" i="18"/>
  <c r="AI154" i="18"/>
  <c r="AA154" i="18"/>
  <c r="S154" i="18"/>
  <c r="K154" i="18"/>
  <c r="C154" i="18"/>
  <c r="ET153" i="18"/>
  <c r="EL153" i="18"/>
  <c r="ED153" i="18"/>
  <c r="DV153" i="18"/>
  <c r="DN153" i="18"/>
  <c r="DF153" i="18"/>
  <c r="CX153" i="18"/>
  <c r="CP153" i="18"/>
  <c r="CH153" i="18"/>
  <c r="BZ153" i="18"/>
  <c r="BJ153" i="18"/>
  <c r="AT153" i="18"/>
  <c r="AD153" i="18"/>
  <c r="N153" i="18"/>
  <c r="EW152" i="18"/>
  <c r="EG152" i="18"/>
  <c r="DQ152" i="18"/>
  <c r="DA152" i="18"/>
  <c r="CK152" i="18"/>
  <c r="BU152" i="18"/>
  <c r="BE152" i="18"/>
  <c r="AO152" i="18"/>
  <c r="Y152" i="18"/>
  <c r="I152" i="18"/>
  <c r="ER151" i="18"/>
  <c r="EB151" i="18"/>
  <c r="DL151" i="18"/>
  <c r="CV151" i="18"/>
  <c r="CF151" i="18"/>
  <c r="BP151" i="18"/>
  <c r="AZ151" i="18"/>
  <c r="AJ151" i="18"/>
  <c r="T151" i="18"/>
  <c r="D151" i="18"/>
  <c r="EM150" i="18"/>
  <c r="DW150" i="18"/>
  <c r="DG150" i="18"/>
  <c r="CQ150" i="18"/>
  <c r="CA150" i="18"/>
  <c r="BK150" i="18"/>
  <c r="AU150" i="18"/>
  <c r="AE150" i="18"/>
  <c r="O150" i="18"/>
  <c r="EX149" i="18"/>
  <c r="EH149" i="18"/>
  <c r="DR149" i="18"/>
  <c r="DB149" i="18"/>
  <c r="CL149" i="18"/>
  <c r="BV149" i="18"/>
  <c r="BF149" i="18"/>
  <c r="AP149" i="18"/>
  <c r="Z149" i="18"/>
  <c r="J149" i="18"/>
  <c r="ES148" i="18"/>
  <c r="EC148" i="18"/>
  <c r="DM148" i="18"/>
  <c r="CW148" i="18"/>
  <c r="CG148" i="18"/>
  <c r="BQ148" i="18"/>
  <c r="BA148" i="18"/>
  <c r="AK148" i="18"/>
  <c r="U148" i="18"/>
  <c r="E148" i="18"/>
  <c r="EN147" i="18"/>
  <c r="DX147" i="18"/>
  <c r="DH147" i="18"/>
  <c r="CR147" i="18"/>
  <c r="CB147" i="18"/>
  <c r="BL147" i="18"/>
  <c r="AV147" i="18"/>
  <c r="AF147" i="18"/>
  <c r="P147" i="18"/>
  <c r="EY146" i="18"/>
  <c r="EI146" i="18"/>
  <c r="DS146" i="18"/>
  <c r="DC146" i="18"/>
  <c r="CM146" i="18"/>
  <c r="BW146" i="18"/>
  <c r="BG146" i="18"/>
  <c r="AQ146" i="18"/>
  <c r="AA146" i="18"/>
  <c r="K146" i="18"/>
  <c r="ET145" i="18"/>
  <c r="ED145" i="18"/>
  <c r="DN145" i="18"/>
  <c r="CX145" i="18"/>
  <c r="CH145" i="18"/>
  <c r="BR145" i="18"/>
  <c r="BB145" i="18"/>
  <c r="AL145" i="18"/>
  <c r="V145" i="18"/>
  <c r="F145" i="18"/>
  <c r="EO144" i="18"/>
  <c r="DY144" i="18"/>
  <c r="DI144" i="18"/>
  <c r="CS144" i="18"/>
  <c r="CC144" i="18"/>
  <c r="BM144" i="18"/>
  <c r="AW144" i="18"/>
  <c r="AG144" i="18"/>
  <c r="Q144" i="18"/>
  <c r="A144" i="18"/>
  <c r="EJ143" i="18"/>
  <c r="DT143" i="18"/>
  <c r="DD143" i="18"/>
  <c r="CN143" i="18"/>
  <c r="BX143" i="18"/>
  <c r="BH143" i="18"/>
  <c r="AR143" i="18"/>
  <c r="AB143" i="18"/>
  <c r="L143" i="18"/>
  <c r="EU142" i="18"/>
  <c r="EE142" i="18"/>
  <c r="DO142" i="18"/>
  <c r="CY142" i="18"/>
  <c r="CI142" i="18"/>
  <c r="BS142" i="18"/>
  <c r="BC142" i="18"/>
  <c r="AM142" i="18"/>
  <c r="W142" i="18"/>
  <c r="G142" i="18"/>
  <c r="EP141" i="18"/>
  <c r="DZ141" i="18"/>
  <c r="DJ141" i="18"/>
  <c r="CT141" i="18"/>
  <c r="CD141" i="18"/>
  <c r="BN141" i="18"/>
  <c r="AX141" i="18"/>
  <c r="AH141" i="18"/>
  <c r="R141" i="18"/>
  <c r="B141" i="18"/>
  <c r="EK140" i="18"/>
  <c r="DU140" i="18"/>
  <c r="DE140" i="18"/>
  <c r="CO140" i="18"/>
  <c r="BY140" i="18"/>
  <c r="BI140" i="18"/>
  <c r="AS140" i="18"/>
  <c r="AC140" i="18"/>
  <c r="M140" i="18"/>
  <c r="EV139" i="18"/>
  <c r="EF139" i="18"/>
  <c r="DP139" i="18"/>
  <c r="CZ139" i="18"/>
  <c r="CJ139" i="18"/>
  <c r="BT139" i="18"/>
  <c r="BD139" i="18"/>
  <c r="AN139" i="18"/>
  <c r="X139" i="18"/>
  <c r="H139" i="18"/>
  <c r="EQ138" i="18"/>
  <c r="EA138" i="18"/>
  <c r="DK138" i="18"/>
  <c r="CU138" i="18"/>
  <c r="CE138" i="18"/>
  <c r="BO138" i="18"/>
  <c r="AY138" i="18"/>
  <c r="AI138" i="18"/>
  <c r="S138" i="18"/>
  <c r="C138" i="18"/>
  <c r="EL137" i="18"/>
  <c r="DV137" i="18"/>
  <c r="DF137" i="18"/>
  <c r="CP137" i="18"/>
  <c r="BZ137" i="18"/>
  <c r="BJ137" i="18"/>
  <c r="AT137" i="18"/>
  <c r="AD137" i="18"/>
  <c r="N137" i="18"/>
  <c r="EW136" i="18"/>
  <c r="EG136" i="18"/>
  <c r="DQ136" i="18"/>
  <c r="DA136" i="18"/>
  <c r="CK136" i="18"/>
  <c r="BU136" i="18"/>
  <c r="BE136" i="18"/>
  <c r="AO136" i="18"/>
  <c r="Y136" i="18"/>
  <c r="I136" i="18"/>
  <c r="ER135" i="18"/>
  <c r="EB135" i="18"/>
  <c r="DL135" i="18"/>
  <c r="CV135" i="18"/>
  <c r="CF135" i="18"/>
  <c r="BP135" i="18"/>
  <c r="AZ135" i="18"/>
  <c r="AJ135" i="18"/>
  <c r="S135" i="18"/>
  <c r="EW134" i="18"/>
  <c r="EB134" i="18"/>
  <c r="DF134" i="18"/>
  <c r="CK134" i="18"/>
  <c r="BP134" i="18"/>
  <c r="AT134" i="18"/>
  <c r="Y134" i="18"/>
  <c r="D134" i="18"/>
  <c r="EG133" i="18"/>
  <c r="DL133" i="18"/>
  <c r="CQ133" i="18"/>
  <c r="BU133" i="18"/>
  <c r="AZ133" i="18"/>
  <c r="AE133" i="18"/>
  <c r="I133" i="18"/>
  <c r="EM132" i="18"/>
  <c r="DR132" i="18"/>
  <c r="CV132" i="18"/>
  <c r="CA132" i="18"/>
  <c r="BF132" i="18"/>
  <c r="AJ132" i="18"/>
  <c r="O132" i="18"/>
  <c r="ES131" i="18"/>
  <c r="DW131" i="18"/>
  <c r="DB131" i="18"/>
  <c r="CG131" i="18"/>
  <c r="BK131" i="18"/>
  <c r="AP131" i="18"/>
  <c r="U131" i="18"/>
  <c r="EX130" i="18"/>
  <c r="EC130" i="18"/>
  <c r="DH130" i="18"/>
  <c r="CL130" i="18"/>
  <c r="BQ130" i="18"/>
  <c r="AV130" i="18"/>
  <c r="Z130" i="18"/>
  <c r="E130" i="18"/>
  <c r="EI129" i="18"/>
  <c r="DM129" i="18"/>
  <c r="CR129" i="18"/>
  <c r="BW129" i="18"/>
  <c r="BA129" i="18"/>
  <c r="AF129" i="18"/>
  <c r="K129" i="18"/>
  <c r="EN128" i="18"/>
  <c r="DS128" i="18"/>
  <c r="CX128" i="18"/>
  <c r="CB128" i="18"/>
  <c r="X128" i="18"/>
  <c r="DK127" i="18"/>
  <c r="AY127" i="18"/>
  <c r="EL126" i="18"/>
  <c r="BZ126" i="18"/>
  <c r="N126" i="18"/>
  <c r="DA125" i="18"/>
  <c r="AO125" i="18"/>
  <c r="EB124" i="18"/>
  <c r="BP124" i="18"/>
  <c r="D124" i="18"/>
  <c r="CQ123" i="18"/>
  <c r="AE123" i="18"/>
  <c r="DR122" i="18"/>
  <c r="BF122" i="18"/>
  <c r="ES121" i="18"/>
  <c r="CG121" i="18"/>
  <c r="U121" i="18"/>
  <c r="DH120" i="18"/>
  <c r="AV120" i="18"/>
  <c r="EI119" i="18"/>
  <c r="BW119" i="18"/>
  <c r="K119" i="18"/>
  <c r="CX118" i="18"/>
  <c r="AL118" i="18"/>
  <c r="DY117" i="18"/>
  <c r="BM117" i="18"/>
  <c r="A117" i="18"/>
  <c r="CN116" i="18"/>
  <c r="AB116" i="18"/>
  <c r="DO115" i="18"/>
  <c r="BC115" i="18"/>
  <c r="EP114" i="18"/>
  <c r="CD114" i="18"/>
  <c r="R114" i="18"/>
  <c r="DE113" i="18"/>
  <c r="AS113" i="18"/>
  <c r="EF112" i="18"/>
  <c r="BT112" i="18"/>
  <c r="H112" i="18"/>
  <c r="CU111" i="18"/>
  <c r="AI111" i="18"/>
  <c r="DV110" i="18"/>
  <c r="BJ110" i="18"/>
  <c r="EW109" i="18"/>
  <c r="CK109" i="18"/>
  <c r="Y109" i="18"/>
  <c r="DL108" i="18"/>
  <c r="AZ108" i="18"/>
  <c r="EM107" i="18"/>
  <c r="CA107" i="18"/>
  <c r="O107" i="18"/>
  <c r="DB106" i="18"/>
  <c r="AP106" i="18"/>
  <c r="DR105" i="18"/>
  <c r="AJ105" i="18"/>
  <c r="DB104" i="18"/>
  <c r="U104" i="18"/>
  <c r="CL103" i="18"/>
  <c r="E103" i="18"/>
  <c r="BW102" i="18"/>
  <c r="EN101" i="18"/>
  <c r="BG101" i="18"/>
  <c r="DY100" i="18"/>
  <c r="AQ100" i="18"/>
  <c r="DI99" i="18"/>
  <c r="AB99" i="18"/>
  <c r="CS98" i="18"/>
  <c r="ER97" i="18"/>
  <c r="AU96" i="18"/>
  <c r="CW94" i="18"/>
  <c r="EY92" i="18"/>
  <c r="BB91" i="18"/>
  <c r="DD89" i="18"/>
  <c r="G88" i="18"/>
  <c r="BI86" i="18"/>
  <c r="DK84" i="18"/>
  <c r="N83" i="18"/>
  <c r="BP81" i="18"/>
  <c r="DR79" i="18"/>
  <c r="DI77" i="18"/>
  <c r="CD75" i="18"/>
  <c r="AG72" i="18"/>
  <c r="CP65" i="18"/>
  <c r="EH52" i="18"/>
  <c r="BX153" i="18"/>
  <c r="BT153" i="18"/>
  <c r="BP153" i="18"/>
  <c r="BL153" i="18"/>
  <c r="BH153" i="18"/>
  <c r="BD153" i="18"/>
  <c r="AZ153" i="18"/>
  <c r="AV153" i="18"/>
  <c r="AR153" i="18"/>
  <c r="AN153" i="18"/>
  <c r="AJ153" i="18"/>
  <c r="AF153" i="18"/>
  <c r="AB153" i="18"/>
  <c r="X153" i="18"/>
  <c r="T153" i="18"/>
  <c r="P153" i="18"/>
  <c r="L153" i="18"/>
  <c r="H153" i="18"/>
  <c r="D153" i="18"/>
  <c r="EY152" i="18"/>
  <c r="EU152" i="18"/>
  <c r="EQ152" i="18"/>
  <c r="EM152" i="18"/>
  <c r="EI152" i="18"/>
  <c r="EE152" i="18"/>
  <c r="EA152" i="18"/>
  <c r="DW152" i="18"/>
  <c r="DS152" i="18"/>
  <c r="DO152" i="18"/>
  <c r="DK152" i="18"/>
  <c r="DG152" i="18"/>
  <c r="DC152" i="18"/>
  <c r="CY152" i="18"/>
  <c r="CU152" i="18"/>
  <c r="CQ152" i="18"/>
  <c r="CM152" i="18"/>
  <c r="CI152" i="18"/>
  <c r="CE152" i="18"/>
  <c r="CA152" i="18"/>
  <c r="BW152" i="18"/>
  <c r="BS152" i="18"/>
  <c r="BO152" i="18"/>
  <c r="BK152" i="18"/>
  <c r="BG152" i="18"/>
  <c r="BC152" i="18"/>
  <c r="AY152" i="18"/>
  <c r="AU152" i="18"/>
  <c r="AQ152" i="18"/>
  <c r="AM152" i="18"/>
  <c r="AI152" i="18"/>
  <c r="AE152" i="18"/>
  <c r="AA152" i="18"/>
  <c r="W152" i="18"/>
  <c r="S152" i="18"/>
  <c r="O152" i="18"/>
  <c r="K152" i="18"/>
  <c r="G152" i="18"/>
  <c r="C152" i="18"/>
  <c r="EX151" i="18"/>
  <c r="ET151" i="18"/>
  <c r="EP151" i="18"/>
  <c r="EL151" i="18"/>
  <c r="EH151" i="18"/>
  <c r="ED151" i="18"/>
  <c r="DZ151" i="18"/>
  <c r="DV151" i="18"/>
  <c r="DR151" i="18"/>
  <c r="DN151" i="18"/>
  <c r="DJ151" i="18"/>
  <c r="DF151" i="18"/>
  <c r="DB151" i="18"/>
  <c r="CX151" i="18"/>
  <c r="CT151" i="18"/>
  <c r="CP151" i="18"/>
  <c r="CL151" i="18"/>
  <c r="CH151" i="18"/>
  <c r="CD151" i="18"/>
  <c r="BZ151" i="18"/>
  <c r="BV151" i="18"/>
  <c r="BR151" i="18"/>
  <c r="BN151" i="18"/>
  <c r="BJ151" i="18"/>
  <c r="BF151" i="18"/>
  <c r="BB151" i="18"/>
  <c r="AX151" i="18"/>
  <c r="AT151" i="18"/>
  <c r="AP151" i="18"/>
  <c r="AL151" i="18"/>
  <c r="AH151" i="18"/>
  <c r="AD151" i="18"/>
  <c r="Z151" i="18"/>
  <c r="V151" i="18"/>
  <c r="R151" i="18"/>
  <c r="N151" i="18"/>
  <c r="J151" i="18"/>
  <c r="F151" i="18"/>
  <c r="B151" i="18"/>
  <c r="EW150" i="18"/>
  <c r="ES150" i="18"/>
  <c r="EO150" i="18"/>
  <c r="EK150" i="18"/>
  <c r="EG150" i="18"/>
  <c r="EC150" i="18"/>
  <c r="DY150" i="18"/>
  <c r="DU150" i="18"/>
  <c r="DQ150" i="18"/>
  <c r="DM150" i="18"/>
  <c r="DI150" i="18"/>
  <c r="DE150" i="18"/>
  <c r="DA150" i="18"/>
  <c r="CW150" i="18"/>
  <c r="CS150" i="18"/>
  <c r="CO150" i="18"/>
  <c r="CK150" i="18"/>
  <c r="CG150" i="18"/>
  <c r="CC150" i="18"/>
  <c r="BY150" i="18"/>
  <c r="BU150" i="18"/>
  <c r="BQ150" i="18"/>
  <c r="BM150" i="18"/>
  <c r="BI150" i="18"/>
  <c r="BE150" i="18"/>
  <c r="BA150" i="18"/>
  <c r="AW150" i="18"/>
  <c r="AS150" i="18"/>
  <c r="AO150" i="18"/>
  <c r="AK150" i="18"/>
  <c r="AG150" i="18"/>
  <c r="AC150" i="18"/>
  <c r="Y150" i="18"/>
  <c r="U150" i="18"/>
  <c r="Q150" i="18"/>
  <c r="M150" i="18"/>
  <c r="I150" i="18"/>
  <c r="E150" i="18"/>
  <c r="A150" i="18"/>
  <c r="EV149" i="18"/>
  <c r="ER149" i="18"/>
  <c r="EN149" i="18"/>
  <c r="EJ149" i="18"/>
  <c r="EF149" i="18"/>
  <c r="EB149" i="18"/>
  <c r="DX149" i="18"/>
  <c r="DT149" i="18"/>
  <c r="DP149" i="18"/>
  <c r="DL149" i="18"/>
  <c r="DH149" i="18"/>
  <c r="DD149" i="18"/>
  <c r="CZ149" i="18"/>
  <c r="CV149" i="18"/>
  <c r="CR149" i="18"/>
  <c r="CN149" i="18"/>
  <c r="CJ149" i="18"/>
  <c r="CF149" i="18"/>
  <c r="CB149" i="18"/>
  <c r="BX149" i="18"/>
  <c r="BT149" i="18"/>
  <c r="BP149" i="18"/>
  <c r="BL149" i="18"/>
  <c r="BH149" i="18"/>
  <c r="BD149" i="18"/>
  <c r="AZ149" i="18"/>
  <c r="AV149" i="18"/>
  <c r="AR149" i="18"/>
  <c r="AN149" i="18"/>
  <c r="AJ149" i="18"/>
  <c r="AF149" i="18"/>
  <c r="AB149" i="18"/>
  <c r="X149" i="18"/>
  <c r="T149" i="18"/>
  <c r="P149" i="18"/>
  <c r="L149" i="18"/>
  <c r="H149" i="18"/>
  <c r="D149" i="18"/>
  <c r="EY148" i="18"/>
  <c r="EU148" i="18"/>
  <c r="EQ148" i="18"/>
  <c r="EM148" i="18"/>
  <c r="EI148" i="18"/>
  <c r="EE148" i="18"/>
  <c r="EA148" i="18"/>
  <c r="DW148" i="18"/>
  <c r="DS148" i="18"/>
  <c r="DO148" i="18"/>
  <c r="DK148" i="18"/>
  <c r="DG148" i="18"/>
  <c r="DC148" i="18"/>
  <c r="CY148" i="18"/>
  <c r="CU148" i="18"/>
  <c r="CQ148" i="18"/>
  <c r="CM148" i="18"/>
  <c r="CI148" i="18"/>
  <c r="CE148" i="18"/>
  <c r="CA148" i="18"/>
  <c r="BW148" i="18"/>
  <c r="BS148" i="18"/>
  <c r="BO148" i="18"/>
  <c r="BK148" i="18"/>
  <c r="BG148" i="18"/>
  <c r="BC148" i="18"/>
  <c r="AY148" i="18"/>
  <c r="AU148" i="18"/>
  <c r="AQ148" i="18"/>
  <c r="AM148" i="18"/>
  <c r="AI148" i="18"/>
  <c r="AE148" i="18"/>
  <c r="AA148" i="18"/>
  <c r="W148" i="18"/>
  <c r="S148" i="18"/>
  <c r="O148" i="18"/>
  <c r="K148" i="18"/>
  <c r="G148" i="18"/>
  <c r="C148" i="18"/>
  <c r="EX147" i="18"/>
  <c r="ET147" i="18"/>
  <c r="EP147" i="18"/>
  <c r="EL147" i="18"/>
  <c r="EH147" i="18"/>
  <c r="ED147" i="18"/>
  <c r="DZ147" i="18"/>
  <c r="DV147" i="18"/>
  <c r="DR147" i="18"/>
  <c r="DN147" i="18"/>
  <c r="DJ147" i="18"/>
  <c r="DF147" i="18"/>
  <c r="DB147" i="18"/>
  <c r="CX147" i="18"/>
  <c r="CT147" i="18"/>
  <c r="CP147" i="18"/>
  <c r="CL147" i="18"/>
  <c r="CH147" i="18"/>
  <c r="CD147" i="18"/>
  <c r="BZ147" i="18"/>
  <c r="BV147" i="18"/>
  <c r="BR147" i="18"/>
  <c r="BN147" i="18"/>
  <c r="BJ147" i="18"/>
  <c r="BF147" i="18"/>
  <c r="BB147" i="18"/>
  <c r="AX147" i="18"/>
  <c r="AT147" i="18"/>
  <c r="AP147" i="18"/>
  <c r="AL147" i="18"/>
  <c r="AH147" i="18"/>
  <c r="AD147" i="18"/>
  <c r="Z147" i="18"/>
  <c r="V147" i="18"/>
  <c r="R147" i="18"/>
  <c r="N147" i="18"/>
  <c r="J147" i="18"/>
  <c r="F147" i="18"/>
  <c r="B147" i="18"/>
  <c r="EW146" i="18"/>
  <c r="ES146" i="18"/>
  <c r="EO146" i="18"/>
  <c r="EK146" i="18"/>
  <c r="EG146" i="18"/>
  <c r="EC146" i="18"/>
  <c r="DY146" i="18"/>
  <c r="DU146" i="18"/>
  <c r="DQ146" i="18"/>
  <c r="DM146" i="18"/>
  <c r="DI146" i="18"/>
  <c r="DE146" i="18"/>
  <c r="DA146" i="18"/>
  <c r="CW146" i="18"/>
  <c r="CS146" i="18"/>
  <c r="CO146" i="18"/>
  <c r="CK146" i="18"/>
  <c r="CG146" i="18"/>
  <c r="CC146" i="18"/>
  <c r="BY146" i="18"/>
  <c r="BU146" i="18"/>
  <c r="BQ146" i="18"/>
  <c r="BM146" i="18"/>
  <c r="BI146" i="18"/>
  <c r="BE146" i="18"/>
  <c r="BA146" i="18"/>
  <c r="AW146" i="18"/>
  <c r="AS146" i="18"/>
  <c r="AO146" i="18"/>
  <c r="AK146" i="18"/>
  <c r="AG146" i="18"/>
  <c r="AC146" i="18"/>
  <c r="Y146" i="18"/>
  <c r="U146" i="18"/>
  <c r="Q146" i="18"/>
  <c r="M146" i="18"/>
  <c r="I146" i="18"/>
  <c r="E146" i="18"/>
  <c r="A146" i="18"/>
  <c r="EV145" i="18"/>
  <c r="ER145" i="18"/>
  <c r="EN145" i="18"/>
  <c r="EJ145" i="18"/>
  <c r="EF145" i="18"/>
  <c r="EB145" i="18"/>
  <c r="DX145" i="18"/>
  <c r="DT145" i="18"/>
  <c r="DP145" i="18"/>
  <c r="DL145" i="18"/>
  <c r="DH145" i="18"/>
  <c r="DD145" i="18"/>
  <c r="CZ145" i="18"/>
  <c r="CV145" i="18"/>
  <c r="CR145" i="18"/>
  <c r="CN145" i="18"/>
  <c r="CJ145" i="18"/>
  <c r="CF145" i="18"/>
  <c r="CB145" i="18"/>
  <c r="BX145" i="18"/>
  <c r="BT145" i="18"/>
  <c r="BP145" i="18"/>
  <c r="BL145" i="18"/>
  <c r="BH145" i="18"/>
  <c r="BD145" i="18"/>
  <c r="AZ145" i="18"/>
  <c r="AV145" i="18"/>
  <c r="AR145" i="18"/>
  <c r="AN145" i="18"/>
  <c r="AJ145" i="18"/>
  <c r="AF145" i="18"/>
  <c r="AB145" i="18"/>
  <c r="X145" i="18"/>
  <c r="T145" i="18"/>
  <c r="P145" i="18"/>
  <c r="L145" i="18"/>
  <c r="H145" i="18"/>
  <c r="D145" i="18"/>
  <c r="EY144" i="18"/>
  <c r="EU144" i="18"/>
  <c r="EQ144" i="18"/>
  <c r="EM144" i="18"/>
  <c r="EI144" i="18"/>
  <c r="EE144" i="18"/>
  <c r="EA144" i="18"/>
  <c r="DW144" i="18"/>
  <c r="DS144" i="18"/>
  <c r="DO144" i="18"/>
  <c r="DK144" i="18"/>
  <c r="DG144" i="18"/>
  <c r="DC144" i="18"/>
  <c r="CY144" i="18"/>
  <c r="CU144" i="18"/>
  <c r="CQ144" i="18"/>
  <c r="CM144" i="18"/>
  <c r="CI144" i="18"/>
  <c r="CE144" i="18"/>
  <c r="CA144" i="18"/>
  <c r="BW144" i="18"/>
  <c r="BS144" i="18"/>
  <c r="BO144" i="18"/>
  <c r="BK144" i="18"/>
  <c r="BG144" i="18"/>
  <c r="BC144" i="18"/>
  <c r="AY144" i="18"/>
  <c r="AU144" i="18"/>
  <c r="AQ144" i="18"/>
  <c r="AM144" i="18"/>
  <c r="AI144" i="18"/>
  <c r="AE144" i="18"/>
  <c r="AA144" i="18"/>
  <c r="W144" i="18"/>
  <c r="S144" i="18"/>
  <c r="O144" i="18"/>
  <c r="K144" i="18"/>
  <c r="G144" i="18"/>
  <c r="C144" i="18"/>
  <c r="EX143" i="18"/>
  <c r="ET143" i="18"/>
  <c r="EP143" i="18"/>
  <c r="EL143" i="18"/>
  <c r="EH143" i="18"/>
  <c r="ED143" i="18"/>
  <c r="DZ143" i="18"/>
  <c r="DV143" i="18"/>
  <c r="DR143" i="18"/>
  <c r="DN143" i="18"/>
  <c r="DJ143" i="18"/>
  <c r="DF143" i="18"/>
  <c r="DB143" i="18"/>
  <c r="CX143" i="18"/>
  <c r="CT143" i="18"/>
  <c r="CP143" i="18"/>
  <c r="CL143" i="18"/>
  <c r="CH143" i="18"/>
  <c r="CD143" i="18"/>
  <c r="BZ143" i="18"/>
  <c r="BV143" i="18"/>
  <c r="BR143" i="18"/>
  <c r="BN143" i="18"/>
  <c r="BJ143" i="18"/>
  <c r="BF143" i="18"/>
  <c r="BB143" i="18"/>
  <c r="AX143" i="18"/>
  <c r="AT143" i="18"/>
  <c r="AP143" i="18"/>
  <c r="AL143" i="18"/>
  <c r="AH143" i="18"/>
  <c r="AD143" i="18"/>
  <c r="Z143" i="18"/>
  <c r="V143" i="18"/>
  <c r="R143" i="18"/>
  <c r="N143" i="18"/>
  <c r="J143" i="18"/>
  <c r="F143" i="18"/>
  <c r="B143" i="18"/>
  <c r="EW142" i="18"/>
  <c r="ES142" i="18"/>
  <c r="EO142" i="18"/>
  <c r="EK142" i="18"/>
  <c r="EG142" i="18"/>
  <c r="EC142" i="18"/>
  <c r="DY142" i="18"/>
  <c r="DU142" i="18"/>
  <c r="DQ142" i="18"/>
  <c r="DM142" i="18"/>
  <c r="DI142" i="18"/>
  <c r="DE142" i="18"/>
  <c r="DA142" i="18"/>
  <c r="CW142" i="18"/>
  <c r="CS142" i="18"/>
  <c r="CO142" i="18"/>
  <c r="CK142" i="18"/>
  <c r="CG142" i="18"/>
  <c r="CC142" i="18"/>
  <c r="BY142" i="18"/>
  <c r="BU142" i="18"/>
  <c r="BQ142" i="18"/>
  <c r="BM142" i="18"/>
  <c r="BI142" i="18"/>
  <c r="BE142" i="18"/>
  <c r="BA142" i="18"/>
  <c r="AW142" i="18"/>
  <c r="AS142" i="18"/>
  <c r="AO142" i="18"/>
  <c r="AK142" i="18"/>
  <c r="AG142" i="18"/>
  <c r="AC142" i="18"/>
  <c r="Y142" i="18"/>
  <c r="U142" i="18"/>
  <c r="Q142" i="18"/>
  <c r="M142" i="18"/>
  <c r="I142" i="18"/>
  <c r="E142" i="18"/>
  <c r="A142" i="18"/>
  <c r="EV141" i="18"/>
  <c r="ER141" i="18"/>
  <c r="EN141" i="18"/>
  <c r="EJ141" i="18"/>
  <c r="EF141" i="18"/>
  <c r="EB141" i="18"/>
  <c r="DX141" i="18"/>
  <c r="DT141" i="18"/>
  <c r="DP141" i="18"/>
  <c r="DL141" i="18"/>
  <c r="DH141" i="18"/>
  <c r="DD141" i="18"/>
  <c r="CZ141" i="18"/>
  <c r="CV141" i="18"/>
  <c r="CR141" i="18"/>
  <c r="CN141" i="18"/>
  <c r="CJ141" i="18"/>
  <c r="CF141" i="18"/>
  <c r="CB141" i="18"/>
  <c r="BX141" i="18"/>
  <c r="BT141" i="18"/>
  <c r="BP141" i="18"/>
  <c r="BL141" i="18"/>
  <c r="BH141" i="18"/>
  <c r="BD141" i="18"/>
  <c r="AZ141" i="18"/>
  <c r="AV141" i="18"/>
  <c r="AR141" i="18"/>
  <c r="AN141" i="18"/>
  <c r="AJ141" i="18"/>
  <c r="AF141" i="18"/>
  <c r="AB141" i="18"/>
  <c r="X141" i="18"/>
  <c r="T141" i="18"/>
  <c r="P141" i="18"/>
  <c r="L141" i="18"/>
  <c r="H141" i="18"/>
  <c r="D141" i="18"/>
  <c r="EY140" i="18"/>
  <c r="EU140" i="18"/>
  <c r="EQ140" i="18"/>
  <c r="EM140" i="18"/>
  <c r="EI140" i="18"/>
  <c r="EE140" i="18"/>
  <c r="EA140" i="18"/>
  <c r="DW140" i="18"/>
  <c r="DS140" i="18"/>
  <c r="DO140" i="18"/>
  <c r="DK140" i="18"/>
  <c r="DG140" i="18"/>
  <c r="DC140" i="18"/>
  <c r="CY140" i="18"/>
  <c r="CU140" i="18"/>
  <c r="CQ140" i="18"/>
  <c r="CM140" i="18"/>
  <c r="CI140" i="18"/>
  <c r="CE140" i="18"/>
  <c r="CA140" i="18"/>
  <c r="BW140" i="18"/>
  <c r="BS140" i="18"/>
  <c r="BO140" i="18"/>
  <c r="BK140" i="18"/>
  <c r="BG140" i="18"/>
  <c r="BC140" i="18"/>
  <c r="AY140" i="18"/>
  <c r="AU140" i="18"/>
  <c r="AQ140" i="18"/>
  <c r="AM140" i="18"/>
  <c r="AI140" i="18"/>
  <c r="AE140" i="18"/>
  <c r="AA140" i="18"/>
  <c r="W140" i="18"/>
  <c r="S140" i="18"/>
  <c r="O140" i="18"/>
  <c r="K140" i="18"/>
  <c r="G140" i="18"/>
  <c r="C140" i="18"/>
  <c r="EX139" i="18"/>
  <c r="ET139" i="18"/>
  <c r="EP139" i="18"/>
  <c r="EL139" i="18"/>
  <c r="EH139" i="18"/>
  <c r="ED139" i="18"/>
  <c r="DZ139" i="18"/>
  <c r="DV139" i="18"/>
  <c r="DR139" i="18"/>
  <c r="DN139" i="18"/>
  <c r="DJ139" i="18"/>
  <c r="DF139" i="18"/>
  <c r="DB139" i="18"/>
  <c r="CX139" i="18"/>
  <c r="CT139" i="18"/>
  <c r="CP139" i="18"/>
  <c r="CL139" i="18"/>
  <c r="CH139" i="18"/>
  <c r="CD139" i="18"/>
  <c r="BZ139" i="18"/>
  <c r="BV139" i="18"/>
  <c r="BR139" i="18"/>
  <c r="BN139" i="18"/>
  <c r="BJ139" i="18"/>
  <c r="BF139" i="18"/>
  <c r="BB139" i="18"/>
  <c r="AX139" i="18"/>
  <c r="AT139" i="18"/>
  <c r="AP139" i="18"/>
  <c r="AL139" i="18"/>
  <c r="AH139" i="18"/>
  <c r="AD139" i="18"/>
  <c r="Z139" i="18"/>
  <c r="V139" i="18"/>
  <c r="R139" i="18"/>
  <c r="N139" i="18"/>
  <c r="J139" i="18"/>
  <c r="F139" i="18"/>
  <c r="B139" i="18"/>
  <c r="EW138" i="18"/>
  <c r="ES138" i="18"/>
  <c r="EO138" i="18"/>
  <c r="EK138" i="18"/>
  <c r="EG138" i="18"/>
  <c r="EC138" i="18"/>
  <c r="DY138" i="18"/>
  <c r="DU138" i="18"/>
  <c r="DQ138" i="18"/>
  <c r="DM138" i="18"/>
  <c r="DI138" i="18"/>
  <c r="DE138" i="18"/>
  <c r="DA138" i="18"/>
  <c r="CW138" i="18"/>
  <c r="CS138" i="18"/>
  <c r="CO138" i="18"/>
  <c r="CK138" i="18"/>
  <c r="CG138" i="18"/>
  <c r="CC138" i="18"/>
  <c r="BY138" i="18"/>
  <c r="BU138" i="18"/>
  <c r="BQ138" i="18"/>
  <c r="BM138" i="18"/>
  <c r="BI138" i="18"/>
  <c r="BE138" i="18"/>
  <c r="BA138" i="18"/>
  <c r="AW138" i="18"/>
  <c r="AS138" i="18"/>
  <c r="AO138" i="18"/>
  <c r="AK138" i="18"/>
  <c r="AG138" i="18"/>
  <c r="AC138" i="18"/>
  <c r="Y138" i="18"/>
  <c r="U138" i="18"/>
  <c r="Q138" i="18"/>
  <c r="M138" i="18"/>
  <c r="I138" i="18"/>
  <c r="E138" i="18"/>
  <c r="A138" i="18"/>
  <c r="EV137" i="18"/>
  <c r="ER137" i="18"/>
  <c r="EN137" i="18"/>
  <c r="EJ137" i="18"/>
  <c r="EF137" i="18"/>
  <c r="EB137" i="18"/>
  <c r="DX137" i="18"/>
  <c r="DT137" i="18"/>
  <c r="DP137" i="18"/>
  <c r="DL137" i="18"/>
  <c r="DH137" i="18"/>
  <c r="DD137" i="18"/>
  <c r="CZ137" i="18"/>
  <c r="CV137" i="18"/>
  <c r="CR137" i="18"/>
  <c r="CN137" i="18"/>
  <c r="CJ137" i="18"/>
  <c r="CF137" i="18"/>
  <c r="CB137" i="18"/>
  <c r="BX137" i="18"/>
  <c r="BT137" i="18"/>
  <c r="BP137" i="18"/>
  <c r="BL137" i="18"/>
  <c r="BH137" i="18"/>
  <c r="BD137" i="18"/>
  <c r="AZ137" i="18"/>
  <c r="AV137" i="18"/>
  <c r="AR137" i="18"/>
  <c r="AN137" i="18"/>
  <c r="AJ137" i="18"/>
  <c r="AF137" i="18"/>
  <c r="AB137" i="18"/>
  <c r="X137" i="18"/>
  <c r="T137" i="18"/>
  <c r="P137" i="18"/>
  <c r="L137" i="18"/>
  <c r="H137" i="18"/>
  <c r="D137" i="18"/>
  <c r="EY136" i="18"/>
  <c r="EU136" i="18"/>
  <c r="EQ136" i="18"/>
  <c r="EM136" i="18"/>
  <c r="EI136" i="18"/>
  <c r="EE136" i="18"/>
  <c r="EA136" i="18"/>
  <c r="DW136" i="18"/>
  <c r="DS136" i="18"/>
  <c r="DO136" i="18"/>
  <c r="DK136" i="18"/>
  <c r="DG136" i="18"/>
  <c r="DC136" i="18"/>
  <c r="CY136" i="18"/>
  <c r="CU136" i="18"/>
  <c r="CQ136" i="18"/>
  <c r="CM136" i="18"/>
  <c r="CI136" i="18"/>
  <c r="CE136" i="18"/>
  <c r="CA136" i="18"/>
  <c r="BW136" i="18"/>
  <c r="BS136" i="18"/>
  <c r="BO136" i="18"/>
  <c r="BK136" i="18"/>
  <c r="BG136" i="18"/>
  <c r="BC136" i="18"/>
  <c r="AY136" i="18"/>
  <c r="AU136" i="18"/>
  <c r="AQ136" i="18"/>
  <c r="AM136" i="18"/>
  <c r="AI136" i="18"/>
  <c r="AE136" i="18"/>
  <c r="AA136" i="18"/>
  <c r="W136" i="18"/>
  <c r="S136" i="18"/>
  <c r="O136" i="18"/>
  <c r="K136" i="18"/>
  <c r="G136" i="18"/>
  <c r="C136" i="18"/>
  <c r="EX135" i="18"/>
  <c r="ET135" i="18"/>
  <c r="EP135" i="18"/>
  <c r="EL135" i="18"/>
  <c r="EH135" i="18"/>
  <c r="ED135" i="18"/>
  <c r="DZ135" i="18"/>
  <c r="DV135" i="18"/>
  <c r="DR135" i="18"/>
  <c r="DN135" i="18"/>
  <c r="DJ135" i="18"/>
  <c r="DF135" i="18"/>
  <c r="DB135" i="18"/>
  <c r="CX135" i="18"/>
  <c r="CT135" i="18"/>
  <c r="CP135" i="18"/>
  <c r="CL135" i="18"/>
  <c r="CH135" i="18"/>
  <c r="CD135" i="18"/>
  <c r="BZ135" i="18"/>
  <c r="BV135" i="18"/>
  <c r="BR135" i="18"/>
  <c r="BN135" i="18"/>
  <c r="BJ135" i="18"/>
  <c r="BF135" i="18"/>
  <c r="BB135" i="18"/>
  <c r="AX135" i="18"/>
  <c r="AT135" i="18"/>
  <c r="AP135" i="18"/>
  <c r="AL135" i="18"/>
  <c r="AH135" i="18"/>
  <c r="AD135" i="18"/>
  <c r="Z135" i="18"/>
  <c r="V135" i="18"/>
  <c r="Q135" i="18"/>
  <c r="K135" i="18"/>
  <c r="F135" i="18"/>
  <c r="A135" i="18"/>
  <c r="ET134" i="18"/>
  <c r="EO134" i="18"/>
  <c r="EJ134" i="18"/>
  <c r="ED134" i="18"/>
  <c r="DY134" i="18"/>
  <c r="DT134" i="18"/>
  <c r="DN134" i="18"/>
  <c r="DI134" i="18"/>
  <c r="DD134" i="18"/>
  <c r="CX134" i="18"/>
  <c r="CS134" i="18"/>
  <c r="CN134" i="18"/>
  <c r="CH134" i="18"/>
  <c r="CC134" i="18"/>
  <c r="BX134" i="18"/>
  <c r="BR134" i="18"/>
  <c r="BM134" i="18"/>
  <c r="BH134" i="18"/>
  <c r="BB134" i="18"/>
  <c r="AW134" i="18"/>
  <c r="AR134" i="18"/>
  <c r="AL134" i="18"/>
  <c r="AG134" i="18"/>
  <c r="AB134" i="18"/>
  <c r="V134" i="18"/>
  <c r="Q134" i="18"/>
  <c r="L134" i="18"/>
  <c r="F134" i="18"/>
  <c r="A134" i="18"/>
  <c r="EU133" i="18"/>
  <c r="EO133" i="18"/>
  <c r="EJ133" i="18"/>
  <c r="EE133" i="18"/>
  <c r="DY133" i="18"/>
  <c r="DT133" i="18"/>
  <c r="DO133" i="18"/>
  <c r="DI133" i="18"/>
  <c r="DD133" i="18"/>
  <c r="CY133" i="18"/>
  <c r="CS133" i="18"/>
  <c r="CN133" i="18"/>
  <c r="CI133" i="18"/>
  <c r="CC133" i="18"/>
  <c r="BX133" i="18"/>
  <c r="BS133" i="18"/>
  <c r="BM133" i="18"/>
  <c r="BH133" i="18"/>
  <c r="BC133" i="18"/>
  <c r="AW133" i="18"/>
  <c r="AR133" i="18"/>
  <c r="AM133" i="18"/>
  <c r="AG133" i="18"/>
  <c r="AB133" i="18"/>
  <c r="W133" i="18"/>
  <c r="Q133" i="18"/>
  <c r="L133" i="18"/>
  <c r="G133" i="18"/>
  <c r="A133" i="18"/>
  <c r="EU132" i="18"/>
  <c r="EP132" i="18"/>
  <c r="EJ132" i="18"/>
  <c r="EE132" i="18"/>
  <c r="DZ132" i="18"/>
  <c r="DT132" i="18"/>
  <c r="DO132" i="18"/>
  <c r="DJ132" i="18"/>
  <c r="DD132" i="18"/>
  <c r="CY132" i="18"/>
  <c r="CT132" i="18"/>
  <c r="CN132" i="18"/>
  <c r="CI132" i="18"/>
  <c r="CD132" i="18"/>
  <c r="BX132" i="18"/>
  <c r="BS132" i="18"/>
  <c r="BN132" i="18"/>
  <c r="BH132" i="18"/>
  <c r="BC132" i="18"/>
  <c r="AX132" i="18"/>
  <c r="AR132" i="18"/>
  <c r="AM132" i="18"/>
  <c r="AH132" i="18"/>
  <c r="AB132" i="18"/>
  <c r="W132" i="18"/>
  <c r="R132" i="18"/>
  <c r="L132" i="18"/>
  <c r="G132" i="18"/>
  <c r="B132" i="18"/>
  <c r="EU131" i="18"/>
  <c r="EP131" i="18"/>
  <c r="EK131" i="18"/>
  <c r="EE131" i="18"/>
  <c r="DZ131" i="18"/>
  <c r="DU131" i="18"/>
  <c r="DO131" i="18"/>
  <c r="DJ131" i="18"/>
  <c r="DE131" i="18"/>
  <c r="CY131" i="18"/>
  <c r="CT131" i="18"/>
  <c r="CO131" i="18"/>
  <c r="CI131" i="18"/>
  <c r="CD131" i="18"/>
  <c r="BY131" i="18"/>
  <c r="BS131" i="18"/>
  <c r="BN131" i="18"/>
  <c r="BI131" i="18"/>
  <c r="BC131" i="18"/>
  <c r="AX131" i="18"/>
  <c r="AS131" i="18"/>
  <c r="AM131" i="18"/>
  <c r="AH131" i="18"/>
  <c r="AC131" i="18"/>
  <c r="W131" i="18"/>
  <c r="R131" i="18"/>
  <c r="M131" i="18"/>
  <c r="G131" i="18"/>
  <c r="B131" i="18"/>
  <c r="EV130" i="18"/>
  <c r="EP130" i="18"/>
  <c r="EK130" i="18"/>
  <c r="EF130" i="18"/>
  <c r="DZ130" i="18"/>
  <c r="DU130" i="18"/>
  <c r="DP130" i="18"/>
  <c r="DJ130" i="18"/>
  <c r="DE130" i="18"/>
  <c r="CZ130" i="18"/>
  <c r="CT130" i="18"/>
  <c r="CO130" i="18"/>
  <c r="CJ130" i="18"/>
  <c r="CD130" i="18"/>
  <c r="BY130" i="18"/>
  <c r="BT130" i="18"/>
  <c r="BN130" i="18"/>
  <c r="BI130" i="18"/>
  <c r="BD130" i="18"/>
  <c r="AX130" i="18"/>
  <c r="AS130" i="18"/>
  <c r="AN130" i="18"/>
  <c r="AH130" i="18"/>
  <c r="AC130" i="18"/>
  <c r="X130" i="18"/>
  <c r="R130" i="18"/>
  <c r="M130" i="18"/>
  <c r="H130" i="18"/>
  <c r="B130" i="18"/>
  <c r="EV129" i="18"/>
  <c r="EQ129" i="18"/>
  <c r="EK129" i="18"/>
  <c r="EF129" i="18"/>
  <c r="EA129" i="18"/>
  <c r="DU129" i="18"/>
  <c r="DP129" i="18"/>
  <c r="DK129" i="18"/>
  <c r="DE129" i="18"/>
  <c r="CZ129" i="18"/>
  <c r="CU129" i="18"/>
  <c r="CO129" i="18"/>
  <c r="CJ129" i="18"/>
  <c r="CE129" i="18"/>
  <c r="BY129" i="18"/>
  <c r="BT129" i="18"/>
  <c r="BO129" i="18"/>
  <c r="BI129" i="18"/>
  <c r="BD129" i="18"/>
  <c r="AY129" i="18"/>
  <c r="AS129" i="18"/>
  <c r="AN129" i="18"/>
  <c r="AI129" i="18"/>
  <c r="AC129" i="18"/>
  <c r="X129" i="18"/>
  <c r="S129" i="18"/>
  <c r="M129" i="18"/>
  <c r="H129" i="18"/>
  <c r="C129" i="18"/>
  <c r="EV128" i="18"/>
  <c r="EQ128" i="18"/>
  <c r="EL128" i="18"/>
  <c r="EF128" i="18"/>
  <c r="EA128" i="18"/>
  <c r="DV128" i="18"/>
  <c r="DP128" i="18"/>
  <c r="DK128" i="18"/>
  <c r="DF128" i="18"/>
  <c r="CZ128" i="18"/>
  <c r="CU128" i="18"/>
  <c r="CP128" i="18"/>
  <c r="CJ128" i="18"/>
  <c r="CE128" i="18"/>
  <c r="BX128" i="18"/>
  <c r="BL128" i="18"/>
  <c r="AV128" i="18"/>
  <c r="AF128" i="18"/>
  <c r="P128" i="18"/>
  <c r="EY127" i="18"/>
  <c r="EI127" i="18"/>
  <c r="DS127" i="18"/>
  <c r="DC127" i="18"/>
  <c r="CM127" i="18"/>
  <c r="BW127" i="18"/>
  <c r="BG127" i="18"/>
  <c r="AQ127" i="18"/>
  <c r="AA127" i="18"/>
  <c r="K127" i="18"/>
  <c r="ET126" i="18"/>
  <c r="ED126" i="18"/>
  <c r="DN126" i="18"/>
  <c r="CX126" i="18"/>
  <c r="CH126" i="18"/>
  <c r="BR126" i="18"/>
  <c r="BB126" i="18"/>
  <c r="AL126" i="18"/>
  <c r="V126" i="18"/>
  <c r="F126" i="18"/>
  <c r="EO125" i="18"/>
  <c r="DY125" i="18"/>
  <c r="DI125" i="18"/>
  <c r="CS125" i="18"/>
  <c r="CC125" i="18"/>
  <c r="BM125" i="18"/>
  <c r="AW125" i="18"/>
  <c r="AG125" i="18"/>
  <c r="Q125" i="18"/>
  <c r="A125" i="18"/>
  <c r="EJ124" i="18"/>
  <c r="DT124" i="18"/>
  <c r="DD124" i="18"/>
  <c r="CN124" i="18"/>
  <c r="BX124" i="18"/>
  <c r="BH124" i="18"/>
  <c r="AR124" i="18"/>
  <c r="AB124" i="18"/>
  <c r="L124" i="18"/>
  <c r="EU123" i="18"/>
  <c r="EE123" i="18"/>
  <c r="DO123" i="18"/>
  <c r="CY123" i="18"/>
  <c r="CI123" i="18"/>
  <c r="BS123" i="18"/>
  <c r="BC123" i="18"/>
  <c r="AM123" i="18"/>
  <c r="W123" i="18"/>
  <c r="G123" i="18"/>
  <c r="EP122" i="18"/>
  <c r="DZ122" i="18"/>
  <c r="DJ122" i="18"/>
  <c r="CT122" i="18"/>
  <c r="CD122" i="18"/>
  <c r="BN122" i="18"/>
  <c r="AX122" i="18"/>
  <c r="AH122" i="18"/>
  <c r="R122" i="18"/>
  <c r="B122" i="18"/>
  <c r="EK121" i="18"/>
  <c r="DU121" i="18"/>
  <c r="DE121" i="18"/>
  <c r="CO121" i="18"/>
  <c r="BY121" i="18"/>
  <c r="BI121" i="18"/>
  <c r="AS121" i="18"/>
  <c r="AC121" i="18"/>
  <c r="M121" i="18"/>
  <c r="EV120" i="18"/>
  <c r="EF120" i="18"/>
  <c r="DP120" i="18"/>
  <c r="CZ120" i="18"/>
  <c r="CJ120" i="18"/>
  <c r="BT120" i="18"/>
  <c r="BD120" i="18"/>
  <c r="AN120" i="18"/>
  <c r="X120" i="18"/>
  <c r="H120" i="18"/>
  <c r="EQ119" i="18"/>
  <c r="EA119" i="18"/>
  <c r="DK119" i="18"/>
  <c r="CU119" i="18"/>
  <c r="CE119" i="18"/>
  <c r="BO119" i="18"/>
  <c r="AY119" i="18"/>
  <c r="AI119" i="18"/>
  <c r="S119" i="18"/>
  <c r="C119" i="18"/>
  <c r="EL118" i="18"/>
  <c r="DV118" i="18"/>
  <c r="DF118" i="18"/>
  <c r="CP118" i="18"/>
  <c r="BZ118" i="18"/>
  <c r="BJ118" i="18"/>
  <c r="AT118" i="18"/>
  <c r="AD118" i="18"/>
  <c r="N118" i="18"/>
  <c r="EW117" i="18"/>
  <c r="EG117" i="18"/>
  <c r="DQ117" i="18"/>
  <c r="DA117" i="18"/>
  <c r="CK117" i="18"/>
  <c r="BU117" i="18"/>
  <c r="BE117" i="18"/>
  <c r="AO117" i="18"/>
  <c r="Y117" i="18"/>
  <c r="I117" i="18"/>
  <c r="ER116" i="18"/>
  <c r="EB116" i="18"/>
  <c r="DL116" i="18"/>
  <c r="CV116" i="18"/>
  <c r="CF116" i="18"/>
  <c r="BP116" i="18"/>
  <c r="AZ116" i="18"/>
  <c r="AJ116" i="18"/>
  <c r="T116" i="18"/>
  <c r="D116" i="18"/>
  <c r="EM115" i="18"/>
  <c r="DW115" i="18"/>
  <c r="DG115" i="18"/>
  <c r="CQ115" i="18"/>
  <c r="CA115" i="18"/>
  <c r="BK115" i="18"/>
  <c r="AU115" i="18"/>
  <c r="AE115" i="18"/>
  <c r="O115" i="18"/>
  <c r="EX114" i="18"/>
  <c r="EH114" i="18"/>
  <c r="DR114" i="18"/>
  <c r="DB114" i="18"/>
  <c r="CL114" i="18"/>
  <c r="BV114" i="18"/>
  <c r="BF114" i="18"/>
  <c r="AP114" i="18"/>
  <c r="Z114" i="18"/>
  <c r="J114" i="18"/>
  <c r="ES113" i="18"/>
  <c r="EC113" i="18"/>
  <c r="DM113" i="18"/>
  <c r="CW113" i="18"/>
  <c r="CG113" i="18"/>
  <c r="BQ113" i="18"/>
  <c r="BA113" i="18"/>
  <c r="AK113" i="18"/>
  <c r="U113" i="18"/>
  <c r="E113" i="18"/>
  <c r="EN112" i="18"/>
  <c r="DX112" i="18"/>
  <c r="DH112" i="18"/>
  <c r="CR112" i="18"/>
  <c r="CB112" i="18"/>
  <c r="BL112" i="18"/>
  <c r="AV112" i="18"/>
  <c r="AF112" i="18"/>
  <c r="P112" i="18"/>
  <c r="EY111" i="18"/>
  <c r="EI111" i="18"/>
  <c r="DS111" i="18"/>
  <c r="DC111" i="18"/>
  <c r="CM111" i="18"/>
  <c r="BW111" i="18"/>
  <c r="BG111" i="18"/>
  <c r="AQ111" i="18"/>
  <c r="AA111" i="18"/>
  <c r="K111" i="18"/>
  <c r="ET110" i="18"/>
  <c r="ED110" i="18"/>
  <c r="DN110" i="18"/>
  <c r="CX110" i="18"/>
  <c r="CH110" i="18"/>
  <c r="BR110" i="18"/>
  <c r="BB110" i="18"/>
  <c r="AL110" i="18"/>
  <c r="V110" i="18"/>
  <c r="F110" i="18"/>
  <c r="EO109" i="18"/>
  <c r="DY109" i="18"/>
  <c r="DI109" i="18"/>
  <c r="CS109" i="18"/>
  <c r="CC109" i="18"/>
  <c r="BM109" i="18"/>
  <c r="AW109" i="18"/>
  <c r="AG109" i="18"/>
  <c r="Q109" i="18"/>
  <c r="A109" i="18"/>
  <c r="EJ108" i="18"/>
  <c r="DT108" i="18"/>
  <c r="DD108" i="18"/>
  <c r="CN108" i="18"/>
  <c r="BX108" i="18"/>
  <c r="BH108" i="18"/>
  <c r="AR108" i="18"/>
  <c r="AB108" i="18"/>
  <c r="L108" i="18"/>
  <c r="EU107" i="18"/>
  <c r="EE107" i="18"/>
  <c r="DO107" i="18"/>
  <c r="CY107" i="18"/>
  <c r="CI107" i="18"/>
  <c r="BS107" i="18"/>
  <c r="BC107" i="18"/>
  <c r="AM107" i="18"/>
  <c r="W107" i="18"/>
  <c r="G107" i="18"/>
  <c r="EP106" i="18"/>
  <c r="DZ106" i="18"/>
  <c r="DJ106" i="18"/>
  <c r="CT106" i="18"/>
  <c r="CD106" i="18"/>
  <c r="BN106" i="18"/>
  <c r="AX106" i="18"/>
  <c r="AH106" i="18"/>
  <c r="R106" i="18"/>
  <c r="EX105" i="18"/>
  <c r="EB105" i="18"/>
  <c r="DG105" i="18"/>
  <c r="CL105" i="18"/>
  <c r="BP105" i="18"/>
  <c r="AU105" i="18"/>
  <c r="Z105" i="18"/>
  <c r="D105" i="18"/>
  <c r="EH104" i="18"/>
  <c r="DM104" i="18"/>
  <c r="CQ104" i="18"/>
  <c r="BV104" i="18"/>
  <c r="BA104" i="18"/>
  <c r="AE104" i="18"/>
  <c r="J104" i="18"/>
  <c r="EN103" i="18"/>
  <c r="DR103" i="18"/>
  <c r="CW103" i="18"/>
  <c r="CB103" i="18"/>
  <c r="BF103" i="18"/>
  <c r="AK103" i="18"/>
  <c r="P103" i="18"/>
  <c r="ES102" i="18"/>
  <c r="DX102" i="18"/>
  <c r="DC102" i="18"/>
  <c r="CG102" i="18"/>
  <c r="BL102" i="18"/>
  <c r="AQ102" i="18"/>
  <c r="U102" i="18"/>
  <c r="EY101" i="18"/>
  <c r="ED101" i="18"/>
  <c r="DH101" i="18"/>
  <c r="CM101" i="18"/>
  <c r="BR101" i="18"/>
  <c r="AV101" i="18"/>
  <c r="AA101" i="18"/>
  <c r="F101" i="18"/>
  <c r="EI100" i="18"/>
  <c r="DN100" i="18"/>
  <c r="CS100" i="18"/>
  <c r="BW100" i="18"/>
  <c r="BB100" i="18"/>
  <c r="AG100" i="18"/>
  <c r="K100" i="18"/>
  <c r="EO99" i="18"/>
  <c r="DT99" i="18"/>
  <c r="CX99" i="18"/>
  <c r="CC99" i="18"/>
  <c r="BH99" i="18"/>
  <c r="AL99" i="18"/>
  <c r="Q99" i="18"/>
  <c r="EU98" i="18"/>
  <c r="DY98" i="18"/>
  <c r="DD98" i="18"/>
  <c r="CI98" i="18"/>
  <c r="BM98" i="18"/>
  <c r="AR98" i="18"/>
  <c r="T98" i="18"/>
  <c r="DL97" i="18"/>
  <c r="AZ97" i="18"/>
  <c r="EM96" i="18"/>
  <c r="CA96" i="18"/>
  <c r="O96" i="18"/>
  <c r="DB95" i="18"/>
  <c r="AP95" i="18"/>
  <c r="EC94" i="18"/>
  <c r="BQ94" i="18"/>
  <c r="E94" i="18"/>
  <c r="CR93" i="18"/>
  <c r="AF93" i="18"/>
  <c r="DS92" i="18"/>
  <c r="BG92" i="18"/>
  <c r="ET91" i="18"/>
  <c r="CH91" i="18"/>
  <c r="V91" i="18"/>
  <c r="DI90" i="18"/>
  <c r="AW90" i="18"/>
  <c r="EJ89" i="18"/>
  <c r="BX89" i="18"/>
  <c r="L89" i="18"/>
  <c r="CY88" i="18"/>
  <c r="AM88" i="18"/>
  <c r="DZ87" i="18"/>
  <c r="BN87" i="18"/>
  <c r="B87" i="18"/>
  <c r="CO86" i="18"/>
  <c r="AC86" i="18"/>
  <c r="DP85" i="18"/>
  <c r="BD85" i="18"/>
  <c r="EQ84" i="18"/>
  <c r="CE84" i="18"/>
  <c r="S84" i="18"/>
  <c r="DF83" i="18"/>
  <c r="AT83" i="18"/>
  <c r="EG82" i="18"/>
  <c r="BU82" i="18"/>
  <c r="I82" i="18"/>
  <c r="CV81" i="18"/>
  <c r="AJ81" i="18"/>
  <c r="DW80" i="18"/>
  <c r="BK80" i="18"/>
  <c r="EX79" i="18"/>
  <c r="CL79" i="18"/>
  <c r="P79" i="18"/>
  <c r="CH78" i="18"/>
  <c r="A78" i="18"/>
  <c r="BR77" i="18"/>
  <c r="EJ76" i="18"/>
  <c r="BC76" i="18"/>
  <c r="DT75" i="18"/>
  <c r="AM75" i="18"/>
  <c r="DE74" i="18"/>
  <c r="W74" i="18"/>
  <c r="F73" i="18"/>
  <c r="BH71" i="18"/>
  <c r="DJ69" i="18"/>
  <c r="M68" i="18"/>
  <c r="BO66" i="18"/>
  <c r="DQ64" i="18"/>
  <c r="DO62" i="18"/>
  <c r="CJ60" i="18"/>
  <c r="AD56" i="18"/>
  <c r="CM49" i="18"/>
  <c r="BW34" i="18"/>
  <c r="CO159" i="18"/>
  <c r="CK159" i="18"/>
  <c r="CG159" i="18"/>
  <c r="CC159" i="18"/>
  <c r="BY159" i="18"/>
  <c r="BU159" i="18"/>
  <c r="BQ159" i="18"/>
  <c r="BM159" i="18"/>
  <c r="BI159" i="18"/>
  <c r="BE159" i="18"/>
  <c r="BA159" i="18"/>
  <c r="AW159" i="18"/>
  <c r="AS159" i="18"/>
  <c r="AO159" i="18"/>
  <c r="AK159" i="18"/>
  <c r="AG159" i="18"/>
  <c r="AC159" i="18"/>
  <c r="Y159" i="18"/>
  <c r="U159" i="18"/>
  <c r="Q159" i="18"/>
  <c r="M159" i="18"/>
  <c r="I159" i="18"/>
  <c r="E159" i="18"/>
  <c r="A159" i="18"/>
  <c r="EV158" i="18"/>
  <c r="ER158" i="18"/>
  <c r="EN158" i="18"/>
  <c r="EJ158" i="18"/>
  <c r="EF158" i="18"/>
  <c r="EB158" i="18"/>
  <c r="DX158" i="18"/>
  <c r="DT158" i="18"/>
  <c r="DP158" i="18"/>
  <c r="DL158" i="18"/>
  <c r="DH158" i="18"/>
  <c r="DD158" i="18"/>
  <c r="CZ158" i="18"/>
  <c r="CV158" i="18"/>
  <c r="CR158" i="18"/>
  <c r="CN158" i="18"/>
  <c r="CJ158" i="18"/>
  <c r="CF158" i="18"/>
  <c r="CB158" i="18"/>
  <c r="BX158" i="18"/>
  <c r="BT158" i="18"/>
  <c r="BP158" i="18"/>
  <c r="BL158" i="18"/>
  <c r="BH158" i="18"/>
  <c r="BD158" i="18"/>
  <c r="AZ158" i="18"/>
  <c r="AV158" i="18"/>
  <c r="AR158" i="18"/>
  <c r="AN158" i="18"/>
  <c r="AJ158" i="18"/>
  <c r="AF158" i="18"/>
  <c r="AB158" i="18"/>
  <c r="X158" i="18"/>
  <c r="T158" i="18"/>
  <c r="P158" i="18"/>
  <c r="L158" i="18"/>
  <c r="H158" i="18"/>
  <c r="D158" i="18"/>
  <c r="EY157" i="18"/>
  <c r="EU157" i="18"/>
  <c r="EQ157" i="18"/>
  <c r="EM157" i="18"/>
  <c r="EI157" i="18"/>
  <c r="EE157" i="18"/>
  <c r="EA157" i="18"/>
  <c r="DW157" i="18"/>
  <c r="DS157" i="18"/>
  <c r="DO157" i="18"/>
  <c r="DK157" i="18"/>
  <c r="DG157" i="18"/>
  <c r="DC157" i="18"/>
  <c r="CY157" i="18"/>
  <c r="CU157" i="18"/>
  <c r="CQ157" i="18"/>
  <c r="CM157" i="18"/>
  <c r="CI157" i="18"/>
  <c r="CE157" i="18"/>
  <c r="CA157" i="18"/>
  <c r="BW157" i="18"/>
  <c r="BS157" i="18"/>
  <c r="BO157" i="18"/>
  <c r="BK157" i="18"/>
  <c r="BG157" i="18"/>
  <c r="BC157" i="18"/>
  <c r="AY157" i="18"/>
  <c r="AU157" i="18"/>
  <c r="AQ157" i="18"/>
  <c r="AM157" i="18"/>
  <c r="AI157" i="18"/>
  <c r="AE157" i="18"/>
  <c r="AA157" i="18"/>
  <c r="W157" i="18"/>
  <c r="S157" i="18"/>
  <c r="O157" i="18"/>
  <c r="K157" i="18"/>
  <c r="G157" i="18"/>
  <c r="C157" i="18"/>
  <c r="EX156" i="18"/>
  <c r="ET156" i="18"/>
  <c r="EP156" i="18"/>
  <c r="EL156" i="18"/>
  <c r="EH156" i="18"/>
  <c r="ED156" i="18"/>
  <c r="DZ156" i="18"/>
  <c r="DV156" i="18"/>
  <c r="DR156" i="18"/>
  <c r="DN156" i="18"/>
  <c r="DJ156" i="18"/>
  <c r="DF156" i="18"/>
  <c r="DB156" i="18"/>
  <c r="CX156" i="18"/>
  <c r="CT156" i="18"/>
  <c r="CP156" i="18"/>
  <c r="CL156" i="18"/>
  <c r="CH156" i="18"/>
  <c r="CD156" i="18"/>
  <c r="BZ156" i="18"/>
  <c r="BV156" i="18"/>
  <c r="BR156" i="18"/>
  <c r="BN156" i="18"/>
  <c r="BJ156" i="18"/>
  <c r="BF156" i="18"/>
  <c r="BB156" i="18"/>
  <c r="AX156" i="18"/>
  <c r="AT156" i="18"/>
  <c r="AP156" i="18"/>
  <c r="AL156" i="18"/>
  <c r="AH156" i="18"/>
  <c r="AD156" i="18"/>
  <c r="Z156" i="18"/>
  <c r="V156" i="18"/>
  <c r="R156" i="18"/>
  <c r="N156" i="18"/>
  <c r="J156" i="18"/>
  <c r="F156" i="18"/>
  <c r="B156" i="18"/>
  <c r="EW155" i="18"/>
  <c r="ES155" i="18"/>
  <c r="EO155" i="18"/>
  <c r="EK155" i="18"/>
  <c r="EG155" i="18"/>
  <c r="EC155" i="18"/>
  <c r="DY155" i="18"/>
  <c r="DU155" i="18"/>
  <c r="DQ155" i="18"/>
  <c r="DM155" i="18"/>
  <c r="DI155" i="18"/>
  <c r="DE155" i="18"/>
  <c r="DA155" i="18"/>
  <c r="CW155" i="18"/>
  <c r="CS155" i="18"/>
  <c r="CO155" i="18"/>
  <c r="CK155" i="18"/>
  <c r="CG155" i="18"/>
  <c r="CC155" i="18"/>
  <c r="BY155" i="18"/>
  <c r="BU155" i="18"/>
  <c r="BQ155" i="18"/>
  <c r="BM155" i="18"/>
  <c r="BI155" i="18"/>
  <c r="BE155" i="18"/>
  <c r="BA155" i="18"/>
  <c r="AW155" i="18"/>
  <c r="AS155" i="18"/>
  <c r="AO155" i="18"/>
  <c r="AK155" i="18"/>
  <c r="AG155" i="18"/>
  <c r="AC155" i="18"/>
  <c r="Y155" i="18"/>
  <c r="U155" i="18"/>
  <c r="Q155" i="18"/>
  <c r="M155" i="18"/>
  <c r="I155" i="18"/>
  <c r="E155" i="18"/>
  <c r="A155" i="18"/>
  <c r="EV154" i="18"/>
  <c r="ER154" i="18"/>
  <c r="EN154" i="18"/>
  <c r="EJ154" i="18"/>
  <c r="EF154" i="18"/>
  <c r="EB154" i="18"/>
  <c r="DX154" i="18"/>
  <c r="DT154" i="18"/>
  <c r="DP154" i="18"/>
  <c r="DL154" i="18"/>
  <c r="DH154" i="18"/>
  <c r="DD154" i="18"/>
  <c r="CZ154" i="18"/>
  <c r="CV154" i="18"/>
  <c r="CR154" i="18"/>
  <c r="CN154" i="18"/>
  <c r="CJ154" i="18"/>
  <c r="CF154" i="18"/>
  <c r="CB154" i="18"/>
  <c r="BX154" i="18"/>
  <c r="BT154" i="18"/>
  <c r="BP154" i="18"/>
  <c r="BL154" i="18"/>
  <c r="BH154" i="18"/>
  <c r="BD154" i="18"/>
  <c r="AZ154" i="18"/>
  <c r="AV154" i="18"/>
  <c r="AR154" i="18"/>
  <c r="AN154" i="18"/>
  <c r="AJ154" i="18"/>
  <c r="AF154" i="18"/>
  <c r="AB154" i="18"/>
  <c r="X154" i="18"/>
  <c r="T154" i="18"/>
  <c r="P154" i="18"/>
  <c r="L154" i="18"/>
  <c r="H154" i="18"/>
  <c r="D154" i="18"/>
  <c r="EY153" i="18"/>
  <c r="EU153" i="18"/>
  <c r="EQ153" i="18"/>
  <c r="EM153" i="18"/>
  <c r="EI153" i="18"/>
  <c r="EE153" i="18"/>
  <c r="EA153" i="18"/>
  <c r="DW153" i="18"/>
  <c r="DS153" i="18"/>
  <c r="DO153" i="18"/>
  <c r="DK153" i="18"/>
  <c r="DG153" i="18"/>
  <c r="DC153" i="18"/>
  <c r="CY153" i="18"/>
  <c r="CU153" i="18"/>
  <c r="CQ153" i="18"/>
  <c r="CM153" i="18"/>
  <c r="CI153" i="18"/>
  <c r="CE153" i="18"/>
  <c r="CA153" i="18"/>
  <c r="BW153" i="18"/>
  <c r="BS153" i="18"/>
  <c r="BO153" i="18"/>
  <c r="BK153" i="18"/>
  <c r="BG153" i="18"/>
  <c r="BC153" i="18"/>
  <c r="AY153" i="18"/>
  <c r="AU153" i="18"/>
  <c r="AQ153" i="18"/>
  <c r="AM153" i="18"/>
  <c r="AI153" i="18"/>
  <c r="AE153" i="18"/>
  <c r="AA153" i="18"/>
  <c r="W153" i="18"/>
  <c r="S153" i="18"/>
  <c r="O153" i="18"/>
  <c r="K153" i="18"/>
  <c r="G153" i="18"/>
  <c r="C153" i="18"/>
  <c r="EX152" i="18"/>
  <c r="ET152" i="18"/>
  <c r="EP152" i="18"/>
  <c r="EL152" i="18"/>
  <c r="EH152" i="18"/>
  <c r="ED152" i="18"/>
  <c r="DZ152" i="18"/>
  <c r="DV152" i="18"/>
  <c r="DR152" i="18"/>
  <c r="DN152" i="18"/>
  <c r="DJ152" i="18"/>
  <c r="DF152" i="18"/>
  <c r="DB152" i="18"/>
  <c r="CX152" i="18"/>
  <c r="CT152" i="18"/>
  <c r="CP152" i="18"/>
  <c r="CL152" i="18"/>
  <c r="CH152" i="18"/>
  <c r="CD152" i="18"/>
  <c r="BZ152" i="18"/>
  <c r="BV152" i="18"/>
  <c r="BR152" i="18"/>
  <c r="BN152" i="18"/>
  <c r="BJ152" i="18"/>
  <c r="BF152" i="18"/>
  <c r="BB152" i="18"/>
  <c r="AX152" i="18"/>
  <c r="AT152" i="18"/>
  <c r="AP152" i="18"/>
  <c r="AL152" i="18"/>
  <c r="AH152" i="18"/>
  <c r="AD152" i="18"/>
  <c r="Z152" i="18"/>
  <c r="V152" i="18"/>
  <c r="R152" i="18"/>
  <c r="N152" i="18"/>
  <c r="J152" i="18"/>
  <c r="F152" i="18"/>
  <c r="B152" i="18"/>
  <c r="EW151" i="18"/>
  <c r="ES151" i="18"/>
  <c r="EO151" i="18"/>
  <c r="EK151" i="18"/>
  <c r="EG151" i="18"/>
  <c r="EC151" i="18"/>
  <c r="DY151" i="18"/>
  <c r="DU151" i="18"/>
  <c r="DQ151" i="18"/>
  <c r="DM151" i="18"/>
  <c r="DI151" i="18"/>
  <c r="DE151" i="18"/>
  <c r="DA151" i="18"/>
  <c r="CW151" i="18"/>
  <c r="CS151" i="18"/>
  <c r="CO151" i="18"/>
  <c r="CK151" i="18"/>
  <c r="CG151" i="18"/>
  <c r="CC151" i="18"/>
  <c r="BY151" i="18"/>
  <c r="BU151" i="18"/>
  <c r="BQ151" i="18"/>
  <c r="BM151" i="18"/>
  <c r="BI151" i="18"/>
  <c r="BE151" i="18"/>
  <c r="BA151" i="18"/>
  <c r="AW151" i="18"/>
  <c r="AS151" i="18"/>
  <c r="AO151" i="18"/>
  <c r="AK151" i="18"/>
  <c r="AG151" i="18"/>
  <c r="AC151" i="18"/>
  <c r="Y151" i="18"/>
  <c r="U151" i="18"/>
  <c r="Q151" i="18"/>
  <c r="M151" i="18"/>
  <c r="I151" i="18"/>
  <c r="E151" i="18"/>
  <c r="A151" i="18"/>
  <c r="EV150" i="18"/>
  <c r="ER150" i="18"/>
  <c r="EN150" i="18"/>
  <c r="EJ150" i="18"/>
  <c r="EF150" i="18"/>
  <c r="EB150" i="18"/>
  <c r="DX150" i="18"/>
  <c r="DT150" i="18"/>
  <c r="DP150" i="18"/>
  <c r="DL150" i="18"/>
  <c r="DH150" i="18"/>
  <c r="DD150" i="18"/>
  <c r="CZ150" i="18"/>
  <c r="CV150" i="18"/>
  <c r="CR150" i="18"/>
  <c r="CN150" i="18"/>
  <c r="CJ150" i="18"/>
  <c r="CF150" i="18"/>
  <c r="CB150" i="18"/>
  <c r="BX150" i="18"/>
  <c r="BT150" i="18"/>
  <c r="BP150" i="18"/>
  <c r="BL150" i="18"/>
  <c r="BH150" i="18"/>
  <c r="BD150" i="18"/>
  <c r="AZ150" i="18"/>
  <c r="AV150" i="18"/>
  <c r="AR150" i="18"/>
  <c r="AN150" i="18"/>
  <c r="AJ150" i="18"/>
  <c r="AF150" i="18"/>
  <c r="AB150" i="18"/>
  <c r="X150" i="18"/>
  <c r="T150" i="18"/>
  <c r="P150" i="18"/>
  <c r="L150" i="18"/>
  <c r="H150" i="18"/>
  <c r="D150" i="18"/>
  <c r="EY149" i="18"/>
  <c r="EU149" i="18"/>
  <c r="EQ149" i="18"/>
  <c r="EM149" i="18"/>
  <c r="EI149" i="18"/>
  <c r="EE149" i="18"/>
  <c r="EA149" i="18"/>
  <c r="DW149" i="18"/>
  <c r="DS149" i="18"/>
  <c r="DO149" i="18"/>
  <c r="DK149" i="18"/>
  <c r="DG149" i="18"/>
  <c r="DC149" i="18"/>
  <c r="CY149" i="18"/>
  <c r="CU149" i="18"/>
  <c r="CQ149" i="18"/>
  <c r="CM149" i="18"/>
  <c r="CI149" i="18"/>
  <c r="CE149" i="18"/>
  <c r="CA149" i="18"/>
  <c r="BW149" i="18"/>
  <c r="BS149" i="18"/>
  <c r="BO149" i="18"/>
  <c r="BK149" i="18"/>
  <c r="BG149" i="18"/>
  <c r="BC149" i="18"/>
  <c r="AY149" i="18"/>
  <c r="AU149" i="18"/>
  <c r="AQ149" i="18"/>
  <c r="AM149" i="18"/>
  <c r="AI149" i="18"/>
  <c r="AE149" i="18"/>
  <c r="AA149" i="18"/>
  <c r="W149" i="18"/>
  <c r="S149" i="18"/>
  <c r="O149" i="18"/>
  <c r="K149" i="18"/>
  <c r="G149" i="18"/>
  <c r="C149" i="18"/>
  <c r="EX148" i="18"/>
  <c r="ET148" i="18"/>
  <c r="EP148" i="18"/>
  <c r="EL148" i="18"/>
  <c r="EH148" i="18"/>
  <c r="ED148" i="18"/>
  <c r="DZ148" i="18"/>
  <c r="DV148" i="18"/>
  <c r="DR148" i="18"/>
  <c r="DN148" i="18"/>
  <c r="DJ148" i="18"/>
  <c r="DF148" i="18"/>
  <c r="DB148" i="18"/>
  <c r="CX148" i="18"/>
  <c r="CT148" i="18"/>
  <c r="CP148" i="18"/>
  <c r="CL148" i="18"/>
  <c r="CH148" i="18"/>
  <c r="CD148" i="18"/>
  <c r="BZ148" i="18"/>
  <c r="BV148" i="18"/>
  <c r="BR148" i="18"/>
  <c r="BN148" i="18"/>
  <c r="BJ148" i="18"/>
  <c r="BF148" i="18"/>
  <c r="BB148" i="18"/>
  <c r="AX148" i="18"/>
  <c r="AT148" i="18"/>
  <c r="AP148" i="18"/>
  <c r="AL148" i="18"/>
  <c r="AH148" i="18"/>
  <c r="AD148" i="18"/>
  <c r="Z148" i="18"/>
  <c r="V148" i="18"/>
  <c r="R148" i="18"/>
  <c r="N148" i="18"/>
  <c r="J148" i="18"/>
  <c r="F148" i="18"/>
  <c r="B148" i="18"/>
  <c r="EW147" i="18"/>
  <c r="ES147" i="18"/>
  <c r="EO147" i="18"/>
  <c r="EK147" i="18"/>
  <c r="EG147" i="18"/>
  <c r="EC147" i="18"/>
  <c r="DY147" i="18"/>
  <c r="DU147" i="18"/>
  <c r="DQ147" i="18"/>
  <c r="DM147" i="18"/>
  <c r="DI147" i="18"/>
  <c r="DE147" i="18"/>
  <c r="DA147" i="18"/>
  <c r="CW147" i="18"/>
  <c r="CS147" i="18"/>
  <c r="CO147" i="18"/>
  <c r="CK147" i="18"/>
  <c r="CG147" i="18"/>
  <c r="CC147" i="18"/>
  <c r="BY147" i="18"/>
  <c r="BU147" i="18"/>
  <c r="BQ147" i="18"/>
  <c r="BM147" i="18"/>
  <c r="BI147" i="18"/>
  <c r="BE147" i="18"/>
  <c r="BA147" i="18"/>
  <c r="AW147" i="18"/>
  <c r="AS147" i="18"/>
  <c r="AO147" i="18"/>
  <c r="AK147" i="18"/>
  <c r="AG147" i="18"/>
  <c r="AC147" i="18"/>
  <c r="Y147" i="18"/>
  <c r="U147" i="18"/>
  <c r="Q147" i="18"/>
  <c r="M147" i="18"/>
  <c r="I147" i="18"/>
  <c r="E147" i="18"/>
  <c r="A147" i="18"/>
  <c r="EV146" i="18"/>
  <c r="ER146" i="18"/>
  <c r="EN146" i="18"/>
  <c r="EJ146" i="18"/>
  <c r="EF146" i="18"/>
  <c r="EB146" i="18"/>
  <c r="DX146" i="18"/>
  <c r="DT146" i="18"/>
  <c r="DP146" i="18"/>
  <c r="DL146" i="18"/>
  <c r="DH146" i="18"/>
  <c r="DD146" i="18"/>
  <c r="CZ146" i="18"/>
  <c r="CV146" i="18"/>
  <c r="CR146" i="18"/>
  <c r="CN146" i="18"/>
  <c r="CJ146" i="18"/>
  <c r="CF146" i="18"/>
  <c r="CB146" i="18"/>
  <c r="BX146" i="18"/>
  <c r="BT146" i="18"/>
  <c r="BP146" i="18"/>
  <c r="BL146" i="18"/>
  <c r="BH146" i="18"/>
  <c r="BD146" i="18"/>
  <c r="AZ146" i="18"/>
  <c r="AV146" i="18"/>
  <c r="AR146" i="18"/>
  <c r="AN146" i="18"/>
  <c r="AJ146" i="18"/>
  <c r="AF146" i="18"/>
  <c r="AB146" i="18"/>
  <c r="X146" i="18"/>
  <c r="T146" i="18"/>
  <c r="P146" i="18"/>
  <c r="L146" i="18"/>
  <c r="H146" i="18"/>
  <c r="D146" i="18"/>
  <c r="EY145" i="18"/>
  <c r="EU145" i="18"/>
  <c r="EQ145" i="18"/>
  <c r="EM145" i="18"/>
  <c r="EI145" i="18"/>
  <c r="EE145" i="18"/>
  <c r="EA145" i="18"/>
  <c r="DW145" i="18"/>
  <c r="DS145" i="18"/>
  <c r="DO145" i="18"/>
  <c r="DK145" i="18"/>
  <c r="DG145" i="18"/>
  <c r="DC145" i="18"/>
  <c r="CY145" i="18"/>
  <c r="CU145" i="18"/>
  <c r="CQ145" i="18"/>
  <c r="CM145" i="18"/>
  <c r="CI145" i="18"/>
  <c r="CE145" i="18"/>
  <c r="CA145" i="18"/>
  <c r="BW145" i="18"/>
  <c r="BS145" i="18"/>
  <c r="BO145" i="18"/>
  <c r="BK145" i="18"/>
  <c r="BG145" i="18"/>
  <c r="BC145" i="18"/>
  <c r="AY145" i="18"/>
  <c r="AU145" i="18"/>
  <c r="AQ145" i="18"/>
  <c r="AM145" i="18"/>
  <c r="AI145" i="18"/>
  <c r="AE145" i="18"/>
  <c r="AA145" i="18"/>
  <c r="W145" i="18"/>
  <c r="S145" i="18"/>
  <c r="O145" i="18"/>
  <c r="K145" i="18"/>
  <c r="G145" i="18"/>
  <c r="C145" i="18"/>
  <c r="EX144" i="18"/>
  <c r="ET144" i="18"/>
  <c r="EP144" i="18"/>
  <c r="EL144" i="18"/>
  <c r="EH144" i="18"/>
  <c r="ED144" i="18"/>
  <c r="DZ144" i="18"/>
  <c r="DV144" i="18"/>
  <c r="DR144" i="18"/>
  <c r="DN144" i="18"/>
  <c r="DJ144" i="18"/>
  <c r="DF144" i="18"/>
  <c r="DB144" i="18"/>
  <c r="CX144" i="18"/>
  <c r="CT144" i="18"/>
  <c r="CP144" i="18"/>
  <c r="CL144" i="18"/>
  <c r="CH144" i="18"/>
  <c r="CD144" i="18"/>
  <c r="BZ144" i="18"/>
  <c r="BV144" i="18"/>
  <c r="BR144" i="18"/>
  <c r="BN144" i="18"/>
  <c r="BJ144" i="18"/>
  <c r="BF144" i="18"/>
  <c r="BB144" i="18"/>
  <c r="AX144" i="18"/>
  <c r="AT144" i="18"/>
  <c r="AP144" i="18"/>
  <c r="AL144" i="18"/>
  <c r="AH144" i="18"/>
  <c r="AD144" i="18"/>
  <c r="Z144" i="18"/>
  <c r="V144" i="18"/>
  <c r="R144" i="18"/>
  <c r="N144" i="18"/>
  <c r="J144" i="18"/>
  <c r="F144" i="18"/>
  <c r="B144" i="18"/>
  <c r="EW143" i="18"/>
  <c r="ES143" i="18"/>
  <c r="EO143" i="18"/>
  <c r="EK143" i="18"/>
  <c r="EG143" i="18"/>
  <c r="EC143" i="18"/>
  <c r="DY143" i="18"/>
  <c r="DU143" i="18"/>
  <c r="DQ143" i="18"/>
  <c r="DM143" i="18"/>
  <c r="DI143" i="18"/>
  <c r="DE143" i="18"/>
  <c r="DA143" i="18"/>
  <c r="CW143" i="18"/>
  <c r="CS143" i="18"/>
  <c r="CO143" i="18"/>
  <c r="CK143" i="18"/>
  <c r="CG143" i="18"/>
  <c r="CC143" i="18"/>
  <c r="BY143" i="18"/>
  <c r="BU143" i="18"/>
  <c r="BQ143" i="18"/>
  <c r="BM143" i="18"/>
  <c r="BI143" i="18"/>
  <c r="BE143" i="18"/>
  <c r="BA143" i="18"/>
  <c r="AW143" i="18"/>
  <c r="AS143" i="18"/>
  <c r="AO143" i="18"/>
  <c r="AK143" i="18"/>
  <c r="AG143" i="18"/>
  <c r="AC143" i="18"/>
  <c r="Y143" i="18"/>
  <c r="U143" i="18"/>
  <c r="Q143" i="18"/>
  <c r="M143" i="18"/>
  <c r="I143" i="18"/>
  <c r="E143" i="18"/>
  <c r="A143" i="18"/>
  <c r="EV142" i="18"/>
  <c r="ER142" i="18"/>
  <c r="EN142" i="18"/>
  <c r="EJ142" i="18"/>
  <c r="EF142" i="18"/>
  <c r="EB142" i="18"/>
  <c r="DX142" i="18"/>
  <c r="DT142" i="18"/>
  <c r="DP142" i="18"/>
  <c r="DL142" i="18"/>
  <c r="DH142" i="18"/>
  <c r="DD142" i="18"/>
  <c r="CZ142" i="18"/>
  <c r="CV142" i="18"/>
  <c r="CR142" i="18"/>
  <c r="CN142" i="18"/>
  <c r="CJ142" i="18"/>
  <c r="CF142" i="18"/>
  <c r="CB142" i="18"/>
  <c r="BX142" i="18"/>
  <c r="BT142" i="18"/>
  <c r="BP142" i="18"/>
  <c r="BL142" i="18"/>
  <c r="BH142" i="18"/>
  <c r="BD142" i="18"/>
  <c r="AZ142" i="18"/>
  <c r="AV142" i="18"/>
  <c r="AR142" i="18"/>
  <c r="AN142" i="18"/>
  <c r="AJ142" i="18"/>
  <c r="AF142" i="18"/>
  <c r="AB142" i="18"/>
  <c r="X142" i="18"/>
  <c r="T142" i="18"/>
  <c r="P142" i="18"/>
  <c r="L142" i="18"/>
  <c r="H142" i="18"/>
  <c r="D142" i="18"/>
  <c r="EY141" i="18"/>
  <c r="EU141" i="18"/>
  <c r="EQ141" i="18"/>
  <c r="EM141" i="18"/>
  <c r="EI141" i="18"/>
  <c r="EE141" i="18"/>
  <c r="EA141" i="18"/>
  <c r="DW141" i="18"/>
  <c r="DS141" i="18"/>
  <c r="DO141" i="18"/>
  <c r="DK141" i="18"/>
  <c r="DG141" i="18"/>
  <c r="DC141" i="18"/>
  <c r="CY141" i="18"/>
  <c r="CU141" i="18"/>
  <c r="CQ141" i="18"/>
  <c r="CM141" i="18"/>
  <c r="CI141" i="18"/>
  <c r="CE141" i="18"/>
  <c r="CA141" i="18"/>
  <c r="BW141" i="18"/>
  <c r="BS141" i="18"/>
  <c r="BO141" i="18"/>
  <c r="BK141" i="18"/>
  <c r="BG141" i="18"/>
  <c r="BC141" i="18"/>
  <c r="AY141" i="18"/>
  <c r="AU141" i="18"/>
  <c r="AQ141" i="18"/>
  <c r="AM141" i="18"/>
  <c r="AI141" i="18"/>
  <c r="AE141" i="18"/>
  <c r="AA141" i="18"/>
  <c r="W141" i="18"/>
  <c r="S141" i="18"/>
  <c r="O141" i="18"/>
  <c r="K141" i="18"/>
  <c r="G141" i="18"/>
  <c r="C141" i="18"/>
  <c r="EX140" i="18"/>
  <c r="ET140" i="18"/>
  <c r="EP140" i="18"/>
  <c r="EL140" i="18"/>
  <c r="EH140" i="18"/>
  <c r="ED140" i="18"/>
  <c r="DZ140" i="18"/>
  <c r="DV140" i="18"/>
  <c r="DR140" i="18"/>
  <c r="DN140" i="18"/>
  <c r="DJ140" i="18"/>
  <c r="DF140" i="18"/>
  <c r="DB140" i="18"/>
  <c r="CX140" i="18"/>
  <c r="CT140" i="18"/>
  <c r="CP140" i="18"/>
  <c r="CL140" i="18"/>
  <c r="CH140" i="18"/>
  <c r="CD140" i="18"/>
  <c r="BZ140" i="18"/>
  <c r="BV140" i="18"/>
  <c r="BR140" i="18"/>
  <c r="BN140" i="18"/>
  <c r="BJ140" i="18"/>
  <c r="BF140" i="18"/>
  <c r="BB140" i="18"/>
  <c r="AX140" i="18"/>
  <c r="AT140" i="18"/>
  <c r="AP140" i="18"/>
  <c r="AL140" i="18"/>
  <c r="AH140" i="18"/>
  <c r="AD140" i="18"/>
  <c r="Z140" i="18"/>
  <c r="V140" i="18"/>
  <c r="R140" i="18"/>
  <c r="N140" i="18"/>
  <c r="J140" i="18"/>
  <c r="F140" i="18"/>
  <c r="B140" i="18"/>
  <c r="EW139" i="18"/>
  <c r="ES139" i="18"/>
  <c r="EO139" i="18"/>
  <c r="EK139" i="18"/>
  <c r="EG139" i="18"/>
  <c r="EC139" i="18"/>
  <c r="DY139" i="18"/>
  <c r="DU139" i="18"/>
  <c r="DQ139" i="18"/>
  <c r="DM139" i="18"/>
  <c r="DI139" i="18"/>
  <c r="DE139" i="18"/>
  <c r="DA139" i="18"/>
  <c r="CW139" i="18"/>
  <c r="CS139" i="18"/>
  <c r="CO139" i="18"/>
  <c r="CK139" i="18"/>
  <c r="CG139" i="18"/>
  <c r="CC139" i="18"/>
  <c r="BY139" i="18"/>
  <c r="BU139" i="18"/>
  <c r="BQ139" i="18"/>
  <c r="BM139" i="18"/>
  <c r="BI139" i="18"/>
  <c r="BE139" i="18"/>
  <c r="BA139" i="18"/>
  <c r="AW139" i="18"/>
  <c r="AS139" i="18"/>
  <c r="AO139" i="18"/>
  <c r="AK139" i="18"/>
  <c r="AG139" i="18"/>
  <c r="AC139" i="18"/>
  <c r="Y139" i="18"/>
  <c r="U139" i="18"/>
  <c r="Q139" i="18"/>
  <c r="M139" i="18"/>
  <c r="I139" i="18"/>
  <c r="E139" i="18"/>
  <c r="A139" i="18"/>
  <c r="EV138" i="18"/>
  <c r="ER138" i="18"/>
  <c r="EN138" i="18"/>
  <c r="EJ138" i="18"/>
  <c r="EF138" i="18"/>
  <c r="EB138" i="18"/>
  <c r="DX138" i="18"/>
  <c r="DT138" i="18"/>
  <c r="DP138" i="18"/>
  <c r="DL138" i="18"/>
  <c r="DH138" i="18"/>
  <c r="DD138" i="18"/>
  <c r="CZ138" i="18"/>
  <c r="CV138" i="18"/>
  <c r="CR138" i="18"/>
  <c r="CN138" i="18"/>
  <c r="CJ138" i="18"/>
  <c r="CF138" i="18"/>
  <c r="CB138" i="18"/>
  <c r="BX138" i="18"/>
  <c r="BT138" i="18"/>
  <c r="BP138" i="18"/>
  <c r="BL138" i="18"/>
  <c r="BH138" i="18"/>
  <c r="BD138" i="18"/>
  <c r="AZ138" i="18"/>
  <c r="AV138" i="18"/>
  <c r="AR138" i="18"/>
  <c r="AN138" i="18"/>
  <c r="AJ138" i="18"/>
  <c r="AF138" i="18"/>
  <c r="AB138" i="18"/>
  <c r="X138" i="18"/>
  <c r="T138" i="18"/>
  <c r="P138" i="18"/>
  <c r="L138" i="18"/>
  <c r="H138" i="18"/>
  <c r="D138" i="18"/>
  <c r="EY137" i="18"/>
  <c r="EU137" i="18"/>
  <c r="EQ137" i="18"/>
  <c r="EM137" i="18"/>
  <c r="EI137" i="18"/>
  <c r="EE137" i="18"/>
  <c r="EA137" i="18"/>
  <c r="DW137" i="18"/>
  <c r="DS137" i="18"/>
  <c r="DO137" i="18"/>
  <c r="DK137" i="18"/>
  <c r="DG137" i="18"/>
  <c r="DC137" i="18"/>
  <c r="CY137" i="18"/>
  <c r="CU137" i="18"/>
  <c r="CQ137" i="18"/>
  <c r="CM137" i="18"/>
  <c r="CI137" i="18"/>
  <c r="CE137" i="18"/>
  <c r="CA137" i="18"/>
  <c r="BW137" i="18"/>
  <c r="BS137" i="18"/>
  <c r="BO137" i="18"/>
  <c r="BK137" i="18"/>
  <c r="BG137" i="18"/>
  <c r="BC137" i="18"/>
  <c r="AY137" i="18"/>
  <c r="AU137" i="18"/>
  <c r="AQ137" i="18"/>
  <c r="AM137" i="18"/>
  <c r="AI137" i="18"/>
  <c r="AE137" i="18"/>
  <c r="AA137" i="18"/>
  <c r="W137" i="18"/>
  <c r="S137" i="18"/>
  <c r="O137" i="18"/>
  <c r="K137" i="18"/>
  <c r="G137" i="18"/>
  <c r="C137" i="18"/>
  <c r="EX136" i="18"/>
  <c r="ET136" i="18"/>
  <c r="EP136" i="18"/>
  <c r="EL136" i="18"/>
  <c r="EH136" i="18"/>
  <c r="ED136" i="18"/>
  <c r="DZ136" i="18"/>
  <c r="DV136" i="18"/>
  <c r="DR136" i="18"/>
  <c r="DN136" i="18"/>
  <c r="DJ136" i="18"/>
  <c r="DF136" i="18"/>
  <c r="DB136" i="18"/>
  <c r="CX136" i="18"/>
  <c r="CT136" i="18"/>
  <c r="CP136" i="18"/>
  <c r="CL136" i="18"/>
  <c r="CH136" i="18"/>
  <c r="CD136" i="18"/>
  <c r="BZ136" i="18"/>
  <c r="BV136" i="18"/>
  <c r="BR136" i="18"/>
  <c r="BN136" i="18"/>
  <c r="BJ136" i="18"/>
  <c r="BF136" i="18"/>
  <c r="BB136" i="18"/>
  <c r="AX136" i="18"/>
  <c r="AT136" i="18"/>
  <c r="AP136" i="18"/>
  <c r="AL136" i="18"/>
  <c r="AH136" i="18"/>
  <c r="AD136" i="18"/>
  <c r="Z136" i="18"/>
  <c r="V136" i="18"/>
  <c r="R136" i="18"/>
  <c r="N136" i="18"/>
  <c r="J136" i="18"/>
  <c r="F136" i="18"/>
  <c r="B136" i="18"/>
  <c r="EW135" i="18"/>
  <c r="ES135" i="18"/>
  <c r="EO135" i="18"/>
  <c r="EK135" i="18"/>
  <c r="EG135" i="18"/>
  <c r="EC135" i="18"/>
  <c r="DY135" i="18"/>
  <c r="DU135" i="18"/>
  <c r="DQ135" i="18"/>
  <c r="DM135" i="18"/>
  <c r="DI135" i="18"/>
  <c r="DE135" i="18"/>
  <c r="DA135" i="18"/>
  <c r="CW135" i="18"/>
  <c r="CS135" i="18"/>
  <c r="CO135" i="18"/>
  <c r="CK135" i="18"/>
  <c r="CG135" i="18"/>
  <c r="CC135" i="18"/>
  <c r="BY135" i="18"/>
  <c r="BU135" i="18"/>
  <c r="BQ135" i="18"/>
  <c r="BM135" i="18"/>
  <c r="BI135" i="18"/>
  <c r="BE135" i="18"/>
  <c r="BA135" i="18"/>
  <c r="AW135" i="18"/>
  <c r="AS135" i="18"/>
  <c r="AO135" i="18"/>
  <c r="AK135" i="18"/>
  <c r="AG135" i="18"/>
  <c r="AC135" i="18"/>
  <c r="Y135" i="18"/>
  <c r="U135" i="18"/>
  <c r="O135" i="18"/>
  <c r="J135" i="18"/>
  <c r="E135" i="18"/>
  <c r="EX134" i="18"/>
  <c r="ES134" i="18"/>
  <c r="EN134" i="18"/>
  <c r="EH134" i="18"/>
  <c r="EC134" i="18"/>
  <c r="DX134" i="18"/>
  <c r="DR134" i="18"/>
  <c r="DM134" i="18"/>
  <c r="DH134" i="18"/>
  <c r="DB134" i="18"/>
  <c r="CW134" i="18"/>
  <c r="CR134" i="18"/>
  <c r="CL134" i="18"/>
  <c r="CG134" i="18"/>
  <c r="CB134" i="18"/>
  <c r="BV134" i="18"/>
  <c r="BQ134" i="18"/>
  <c r="BL134" i="18"/>
  <c r="BF134" i="18"/>
  <c r="BA134" i="18"/>
  <c r="AV134" i="18"/>
  <c r="AP134" i="18"/>
  <c r="AK134" i="18"/>
  <c r="AF134" i="18"/>
  <c r="Z134" i="18"/>
  <c r="U134" i="18"/>
  <c r="P134" i="18"/>
  <c r="J134" i="18"/>
  <c r="E134" i="18"/>
  <c r="EY133" i="18"/>
  <c r="ES133" i="18"/>
  <c r="EN133" i="18"/>
  <c r="EI133" i="18"/>
  <c r="EC133" i="18"/>
  <c r="DX133" i="18"/>
  <c r="DS133" i="18"/>
  <c r="DM133" i="18"/>
  <c r="DH133" i="18"/>
  <c r="DC133" i="18"/>
  <c r="CW133" i="18"/>
  <c r="CR133" i="18"/>
  <c r="CM133" i="18"/>
  <c r="CG133" i="18"/>
  <c r="CB133" i="18"/>
  <c r="BW133" i="18"/>
  <c r="BQ133" i="18"/>
  <c r="BL133" i="18"/>
  <c r="BG133" i="18"/>
  <c r="BA133" i="18"/>
  <c r="AV133" i="18"/>
  <c r="AQ133" i="18"/>
  <c r="AK133" i="18"/>
  <c r="AF133" i="18"/>
  <c r="AA133" i="18"/>
  <c r="U133" i="18"/>
  <c r="P133" i="18"/>
  <c r="K133" i="18"/>
  <c r="E133" i="18"/>
  <c r="EY132" i="18"/>
  <c r="ET132" i="18"/>
  <c r="EN132" i="18"/>
  <c r="EI132" i="18"/>
  <c r="ED132" i="18"/>
  <c r="DX132" i="18"/>
  <c r="DS132" i="18"/>
  <c r="DN132" i="18"/>
  <c r="DH132" i="18"/>
  <c r="DC132" i="18"/>
  <c r="CX132" i="18"/>
  <c r="CR132" i="18"/>
  <c r="CM132" i="18"/>
  <c r="CH132" i="18"/>
  <c r="CB132" i="18"/>
  <c r="BW132" i="18"/>
  <c r="BR132" i="18"/>
  <c r="BL132" i="18"/>
  <c r="BG132" i="18"/>
  <c r="BB132" i="18"/>
  <c r="AV132" i="18"/>
  <c r="AQ132" i="18"/>
  <c r="AL132" i="18"/>
  <c r="AF132" i="18"/>
  <c r="AA132" i="18"/>
  <c r="V132" i="18"/>
  <c r="P132" i="18"/>
  <c r="K132" i="18"/>
  <c r="F132" i="18"/>
  <c r="EY131" i="18"/>
  <c r="ET131" i="18"/>
  <c r="EO131" i="18"/>
  <c r="EI131" i="18"/>
  <c r="ED131" i="18"/>
  <c r="DY131" i="18"/>
  <c r="DS131" i="18"/>
  <c r="DN131" i="18"/>
  <c r="DI131" i="18"/>
  <c r="DC131" i="18"/>
  <c r="CX131" i="18"/>
  <c r="CS131" i="18"/>
  <c r="CM131" i="18"/>
  <c r="CH131" i="18"/>
  <c r="CC131" i="18"/>
  <c r="BW131" i="18"/>
  <c r="BR131" i="18"/>
  <c r="BM131" i="18"/>
  <c r="BG131" i="18"/>
  <c r="BB131" i="18"/>
  <c r="AW131" i="18"/>
  <c r="AQ131" i="18"/>
  <c r="AL131" i="18"/>
  <c r="AG131" i="18"/>
  <c r="AA131" i="18"/>
  <c r="V131" i="18"/>
  <c r="Q131" i="18"/>
  <c r="K131" i="18"/>
  <c r="F131" i="18"/>
  <c r="A131" i="18"/>
  <c r="ET130" i="18"/>
  <c r="EO130" i="18"/>
  <c r="EJ130" i="18"/>
  <c r="ED130" i="18"/>
  <c r="DY130" i="18"/>
  <c r="DT130" i="18"/>
  <c r="DN130" i="18"/>
  <c r="DI130" i="18"/>
  <c r="DD130" i="18"/>
  <c r="CX130" i="18"/>
  <c r="CS130" i="18"/>
  <c r="CN130" i="18"/>
  <c r="CH130" i="18"/>
  <c r="CC130" i="18"/>
  <c r="BX130" i="18"/>
  <c r="BR130" i="18"/>
  <c r="BM130" i="18"/>
  <c r="BH130" i="18"/>
  <c r="BB130" i="18"/>
  <c r="AW130" i="18"/>
  <c r="AR130" i="18"/>
  <c r="AL130" i="18"/>
  <c r="AG130" i="18"/>
  <c r="AB130" i="18"/>
  <c r="V130" i="18"/>
  <c r="Q130" i="18"/>
  <c r="L130" i="18"/>
  <c r="F130" i="18"/>
  <c r="A130" i="18"/>
  <c r="EU129" i="18"/>
  <c r="EO129" i="18"/>
  <c r="EJ129" i="18"/>
  <c r="EE129" i="18"/>
  <c r="DY129" i="18"/>
  <c r="DT129" i="18"/>
  <c r="DO129" i="18"/>
  <c r="DI129" i="18"/>
  <c r="DD129" i="18"/>
  <c r="CY129" i="18"/>
  <c r="CS129" i="18"/>
  <c r="CN129" i="18"/>
  <c r="CI129" i="18"/>
  <c r="CC129" i="18"/>
  <c r="BX129" i="18"/>
  <c r="BS129" i="18"/>
  <c r="BM129" i="18"/>
  <c r="BH129" i="18"/>
  <c r="BC129" i="18"/>
  <c r="AW129" i="18"/>
  <c r="AR129" i="18"/>
  <c r="AM129" i="18"/>
  <c r="AG129" i="18"/>
  <c r="AB129" i="18"/>
  <c r="W129" i="18"/>
  <c r="Q129" i="18"/>
  <c r="L129" i="18"/>
  <c r="G129" i="18"/>
  <c r="A129" i="18"/>
  <c r="EU128" i="18"/>
  <c r="EP128" i="18"/>
  <c r="EJ128" i="18"/>
  <c r="EE128" i="18"/>
  <c r="DZ128" i="18"/>
  <c r="DT128" i="18"/>
  <c r="DO128" i="18"/>
  <c r="DJ128" i="18"/>
  <c r="DD128" i="18"/>
  <c r="CY128" i="18"/>
  <c r="CT128" i="18"/>
  <c r="CN128" i="18"/>
  <c r="CI128" i="18"/>
  <c r="CD128" i="18"/>
  <c r="BW128" i="18"/>
  <c r="BH128" i="18"/>
  <c r="AR128" i="18"/>
  <c r="AB128" i="18"/>
  <c r="L128" i="18"/>
  <c r="EU127" i="18"/>
  <c r="EE127" i="18"/>
  <c r="DO127" i="18"/>
  <c r="CY127" i="18"/>
  <c r="CI127" i="18"/>
  <c r="BS127" i="18"/>
  <c r="BC127" i="18"/>
  <c r="AM127" i="18"/>
  <c r="W127" i="18"/>
  <c r="G127" i="18"/>
  <c r="EP126" i="18"/>
  <c r="DZ126" i="18"/>
  <c r="DJ126" i="18"/>
  <c r="CT126" i="18"/>
  <c r="CD126" i="18"/>
  <c r="BN126" i="18"/>
  <c r="AX126" i="18"/>
  <c r="AH126" i="18"/>
  <c r="R126" i="18"/>
  <c r="B126" i="18"/>
  <c r="EK125" i="18"/>
  <c r="DU125" i="18"/>
  <c r="DE125" i="18"/>
  <c r="CO125" i="18"/>
  <c r="BY125" i="18"/>
  <c r="BI125" i="18"/>
  <c r="AS125" i="18"/>
  <c r="AC125" i="18"/>
  <c r="M125" i="18"/>
  <c r="EV124" i="18"/>
  <c r="EF124" i="18"/>
  <c r="DP124" i="18"/>
  <c r="CZ124" i="18"/>
  <c r="CJ124" i="18"/>
  <c r="BT124" i="18"/>
  <c r="BD124" i="18"/>
  <c r="AN124" i="18"/>
  <c r="X124" i="18"/>
  <c r="H124" i="18"/>
  <c r="EQ123" i="18"/>
  <c r="EA123" i="18"/>
  <c r="DK123" i="18"/>
  <c r="CU123" i="18"/>
  <c r="CE123" i="18"/>
  <c r="BO123" i="18"/>
  <c r="AY123" i="18"/>
  <c r="AI123" i="18"/>
  <c r="S123" i="18"/>
  <c r="C123" i="18"/>
  <c r="EL122" i="18"/>
  <c r="DV122" i="18"/>
  <c r="DF122" i="18"/>
  <c r="CP122" i="18"/>
  <c r="BZ122" i="18"/>
  <c r="BJ122" i="18"/>
  <c r="AT122" i="18"/>
  <c r="AD122" i="18"/>
  <c r="N122" i="18"/>
  <c r="EW121" i="18"/>
  <c r="EG121" i="18"/>
  <c r="DQ121" i="18"/>
  <c r="DA121" i="18"/>
  <c r="CK121" i="18"/>
  <c r="BU121" i="18"/>
  <c r="BE121" i="18"/>
  <c r="AO121" i="18"/>
  <c r="Y121" i="18"/>
  <c r="I121" i="18"/>
  <c r="ER120" i="18"/>
  <c r="EB120" i="18"/>
  <c r="DL120" i="18"/>
  <c r="CV120" i="18"/>
  <c r="CF120" i="18"/>
  <c r="BP120" i="18"/>
  <c r="AZ120" i="18"/>
  <c r="AJ120" i="18"/>
  <c r="T120" i="18"/>
  <c r="D120" i="18"/>
  <c r="EM119" i="18"/>
  <c r="DW119" i="18"/>
  <c r="DG119" i="18"/>
  <c r="CQ119" i="18"/>
  <c r="CA119" i="18"/>
  <c r="BK119" i="18"/>
  <c r="AU119" i="18"/>
  <c r="AE119" i="18"/>
  <c r="O119" i="18"/>
  <c r="EX118" i="18"/>
  <c r="EH118" i="18"/>
  <c r="DR118" i="18"/>
  <c r="DB118" i="18"/>
  <c r="CL118" i="18"/>
  <c r="BV118" i="18"/>
  <c r="BF118" i="18"/>
  <c r="AP118" i="18"/>
  <c r="Z118" i="18"/>
  <c r="J118" i="18"/>
  <c r="ES117" i="18"/>
  <c r="EC117" i="18"/>
  <c r="DM117" i="18"/>
  <c r="CW117" i="18"/>
  <c r="CG117" i="18"/>
  <c r="BQ117" i="18"/>
  <c r="BA117" i="18"/>
  <c r="AK117" i="18"/>
  <c r="U117" i="18"/>
  <c r="E117" i="18"/>
  <c r="EN116" i="18"/>
  <c r="DX116" i="18"/>
  <c r="DH116" i="18"/>
  <c r="CR116" i="18"/>
  <c r="CB116" i="18"/>
  <c r="BL116" i="18"/>
  <c r="AV116" i="18"/>
  <c r="AF116" i="18"/>
  <c r="P116" i="18"/>
  <c r="EY115" i="18"/>
  <c r="EI115" i="18"/>
  <c r="DS115" i="18"/>
  <c r="DC115" i="18"/>
  <c r="CM115" i="18"/>
  <c r="BW115" i="18"/>
  <c r="BG115" i="18"/>
  <c r="AQ115" i="18"/>
  <c r="AA115" i="18"/>
  <c r="K115" i="18"/>
  <c r="ET114" i="18"/>
  <c r="ED114" i="18"/>
  <c r="DN114" i="18"/>
  <c r="CX114" i="18"/>
  <c r="CH114" i="18"/>
  <c r="BR114" i="18"/>
  <c r="BB114" i="18"/>
  <c r="AL114" i="18"/>
  <c r="V114" i="18"/>
  <c r="F114" i="18"/>
  <c r="EO113" i="18"/>
  <c r="DY113" i="18"/>
  <c r="DI113" i="18"/>
  <c r="CS113" i="18"/>
  <c r="CC113" i="18"/>
  <c r="BM113" i="18"/>
  <c r="AW113" i="18"/>
  <c r="AG113" i="18"/>
  <c r="Q113" i="18"/>
  <c r="A113" i="18"/>
  <c r="EJ112" i="18"/>
  <c r="DT112" i="18"/>
  <c r="DD112" i="18"/>
  <c r="CN112" i="18"/>
  <c r="BX112" i="18"/>
  <c r="BH112" i="18"/>
  <c r="AR112" i="18"/>
  <c r="AB112" i="18"/>
  <c r="L112" i="18"/>
  <c r="EU111" i="18"/>
  <c r="EE111" i="18"/>
  <c r="DO111" i="18"/>
  <c r="CY111" i="18"/>
  <c r="CI111" i="18"/>
  <c r="BS111" i="18"/>
  <c r="BC111" i="18"/>
  <c r="AM111" i="18"/>
  <c r="W111" i="18"/>
  <c r="G111" i="18"/>
  <c r="EP110" i="18"/>
  <c r="DZ110" i="18"/>
  <c r="DJ110" i="18"/>
  <c r="CT110" i="18"/>
  <c r="CD110" i="18"/>
  <c r="BN110" i="18"/>
  <c r="AX110" i="18"/>
  <c r="AH110" i="18"/>
  <c r="R110" i="18"/>
  <c r="B110" i="18"/>
  <c r="EK109" i="18"/>
  <c r="DU109" i="18"/>
  <c r="DE109" i="18"/>
  <c r="CO109" i="18"/>
  <c r="BY109" i="18"/>
  <c r="BI109" i="18"/>
  <c r="AS109" i="18"/>
  <c r="AC109" i="18"/>
  <c r="M109" i="18"/>
  <c r="EV108" i="18"/>
  <c r="EF108" i="18"/>
  <c r="DP108" i="18"/>
  <c r="CZ108" i="18"/>
  <c r="CJ108" i="18"/>
  <c r="BT108" i="18"/>
  <c r="BD108" i="18"/>
  <c r="AN108" i="18"/>
  <c r="X108" i="18"/>
  <c r="H108" i="18"/>
  <c r="EQ107" i="18"/>
  <c r="EA107" i="18"/>
  <c r="DK107" i="18"/>
  <c r="CU107" i="18"/>
  <c r="CE107" i="18"/>
  <c r="BO107" i="18"/>
  <c r="AY107" i="18"/>
  <c r="AI107" i="18"/>
  <c r="S107" i="18"/>
  <c r="C107" i="18"/>
  <c r="EL106" i="18"/>
  <c r="DV106" i="18"/>
  <c r="DF106" i="18"/>
  <c r="CP106" i="18"/>
  <c r="BZ106" i="18"/>
  <c r="BJ106" i="18"/>
  <c r="AT106" i="18"/>
  <c r="AD106" i="18"/>
  <c r="N106" i="18"/>
  <c r="ER105" i="18"/>
  <c r="DW105" i="18"/>
  <c r="DB105" i="18"/>
  <c r="CF105" i="18"/>
  <c r="BK105" i="18"/>
  <c r="AP105" i="18"/>
  <c r="T105" i="18"/>
  <c r="EX104" i="18"/>
  <c r="EC104" i="18"/>
  <c r="DG104" i="18"/>
  <c r="CL104" i="18"/>
  <c r="BQ104" i="18"/>
  <c r="AU104" i="18"/>
  <c r="Z104" i="18"/>
  <c r="E104" i="18"/>
  <c r="EH103" i="18"/>
  <c r="DM103" i="18"/>
  <c r="CR103" i="18"/>
  <c r="BV103" i="18"/>
  <c r="BA103" i="18"/>
  <c r="AF103" i="18"/>
  <c r="J103" i="18"/>
  <c r="EN102" i="18"/>
  <c r="DS102" i="18"/>
  <c r="CW102" i="18"/>
  <c r="CB102" i="18"/>
  <c r="BG102" i="18"/>
  <c r="AK102" i="18"/>
  <c r="P102" i="18"/>
  <c r="ET101" i="18"/>
  <c r="DX101" i="18"/>
  <c r="DC101" i="18"/>
  <c r="CH101" i="18"/>
  <c r="BL101" i="18"/>
  <c r="AQ101" i="18"/>
  <c r="V101" i="18"/>
  <c r="EY100" i="18"/>
  <c r="ED100" i="18"/>
  <c r="DI100" i="18"/>
  <c r="CM100" i="18"/>
  <c r="BR100" i="18"/>
  <c r="AW100" i="18"/>
  <c r="AA100" i="18"/>
  <c r="F100" i="18"/>
  <c r="EJ99" i="18"/>
  <c r="DN99" i="18"/>
  <c r="CS99" i="18"/>
  <c r="BX99" i="18"/>
  <c r="BB99" i="18"/>
  <c r="AG99" i="18"/>
  <c r="L99" i="18"/>
  <c r="EO98" i="18"/>
  <c r="DT98" i="18"/>
  <c r="CY98" i="18"/>
  <c r="CC98" i="18"/>
  <c r="BH98" i="18"/>
  <c r="AM98" i="18"/>
  <c r="I98" i="18"/>
  <c r="CV97" i="18"/>
  <c r="AJ97" i="18"/>
  <c r="DW96" i="18"/>
  <c r="BK96" i="18"/>
  <c r="EX95" i="18"/>
  <c r="CL95" i="18"/>
  <c r="Z95" i="18"/>
  <c r="DM94" i="18"/>
  <c r="BA94" i="18"/>
  <c r="EN93" i="18"/>
  <c r="CB93" i="18"/>
  <c r="P93" i="18"/>
  <c r="DC92" i="18"/>
  <c r="AQ92" i="18"/>
  <c r="ED91" i="18"/>
  <c r="BR91" i="18"/>
  <c r="F91" i="18"/>
  <c r="CS90" i="18"/>
  <c r="AG90" i="18"/>
  <c r="DT89" i="18"/>
  <c r="BH89" i="18"/>
  <c r="EU88" i="18"/>
  <c r="CI88" i="18"/>
  <c r="W88" i="18"/>
  <c r="DJ87" i="18"/>
  <c r="AX87" i="18"/>
  <c r="EK86" i="18"/>
  <c r="BY86" i="18"/>
  <c r="M86" i="18"/>
  <c r="CZ85" i="18"/>
  <c r="AN85" i="18"/>
  <c r="EA84" i="18"/>
  <c r="BO84" i="18"/>
  <c r="C84" i="18"/>
  <c r="CP83" i="18"/>
  <c r="AD83" i="18"/>
  <c r="DQ82" i="18"/>
  <c r="BE82" i="18"/>
  <c r="ER81" i="18"/>
  <c r="CF81" i="18"/>
  <c r="T81" i="18"/>
  <c r="DG80" i="18"/>
  <c r="AU80" i="18"/>
  <c r="EH79" i="18"/>
  <c r="BV79" i="18"/>
  <c r="ET78" i="18"/>
  <c r="BM78" i="18"/>
  <c r="ED77" i="18"/>
  <c r="AW77" i="18"/>
  <c r="DO76" i="18"/>
  <c r="AG76" i="18"/>
  <c r="CY75" i="18"/>
  <c r="R75" i="18"/>
  <c r="CI74" i="18"/>
  <c r="B74" i="18"/>
  <c r="CS72" i="18"/>
  <c r="EU70" i="18"/>
  <c r="AX69" i="18"/>
  <c r="CZ67" i="18"/>
  <c r="C66" i="18"/>
  <c r="BE64" i="18"/>
  <c r="AH62" i="18"/>
  <c r="B60" i="18"/>
  <c r="CF54" i="18"/>
  <c r="EO47" i="18"/>
  <c r="CJ156" i="18"/>
  <c r="CF156" i="18"/>
  <c r="CB156" i="18"/>
  <c r="BX156" i="18"/>
  <c r="BT156" i="18"/>
  <c r="BP156" i="18"/>
  <c r="BL156" i="18"/>
  <c r="BH156" i="18"/>
  <c r="BD156" i="18"/>
  <c r="AZ156" i="18"/>
  <c r="AV156" i="18"/>
  <c r="AR156" i="18"/>
  <c r="AN156" i="18"/>
  <c r="AJ156" i="18"/>
  <c r="AF156" i="18"/>
  <c r="AB156" i="18"/>
  <c r="X156" i="18"/>
  <c r="T156" i="18"/>
  <c r="P156" i="18"/>
  <c r="L156" i="18"/>
  <c r="H156" i="18"/>
  <c r="D156" i="18"/>
  <c r="EY155" i="18"/>
  <c r="EU155" i="18"/>
  <c r="EQ155" i="18"/>
  <c r="EM155" i="18"/>
  <c r="EI155" i="18"/>
  <c r="EE155" i="18"/>
  <c r="EA155" i="18"/>
  <c r="DW155" i="18"/>
  <c r="DS155" i="18"/>
  <c r="DO155" i="18"/>
  <c r="DK155" i="18"/>
  <c r="DG155" i="18"/>
  <c r="DC155" i="18"/>
  <c r="CY155" i="18"/>
  <c r="CU155" i="18"/>
  <c r="CQ155" i="18"/>
  <c r="CM155" i="18"/>
  <c r="CI155" i="18"/>
  <c r="CE155" i="18"/>
  <c r="CA155" i="18"/>
  <c r="BW155" i="18"/>
  <c r="BS155" i="18"/>
  <c r="BO155" i="18"/>
  <c r="BK155" i="18"/>
  <c r="BG155" i="18"/>
  <c r="BC155" i="18"/>
  <c r="AY155" i="18"/>
  <c r="AU155" i="18"/>
  <c r="AQ155" i="18"/>
  <c r="AM155" i="18"/>
  <c r="AI155" i="18"/>
  <c r="AE155" i="18"/>
  <c r="AA155" i="18"/>
  <c r="W155" i="18"/>
  <c r="S155" i="18"/>
  <c r="O155" i="18"/>
  <c r="K155" i="18"/>
  <c r="G155" i="18"/>
  <c r="C155" i="18"/>
  <c r="EX154" i="18"/>
  <c r="ET154" i="18"/>
  <c r="EP154" i="18"/>
  <c r="EL154" i="18"/>
  <c r="EH154" i="18"/>
  <c r="ED154" i="18"/>
  <c r="DZ154" i="18"/>
  <c r="DV154" i="18"/>
  <c r="DR154" i="18"/>
  <c r="DN154" i="18"/>
  <c r="DJ154" i="18"/>
  <c r="DF154" i="18"/>
  <c r="DB154" i="18"/>
  <c r="CX154" i="18"/>
  <c r="CT154" i="18"/>
  <c r="CP154" i="18"/>
  <c r="CL154" i="18"/>
  <c r="CH154" i="18"/>
  <c r="CD154" i="18"/>
  <c r="BZ154" i="18"/>
  <c r="BV154" i="18"/>
  <c r="BR154" i="18"/>
  <c r="BN154" i="18"/>
  <c r="BJ154" i="18"/>
  <c r="BF154" i="18"/>
  <c r="BB154" i="18"/>
  <c r="AX154" i="18"/>
  <c r="AT154" i="18"/>
  <c r="AP154" i="18"/>
  <c r="AL154" i="18"/>
  <c r="AH154" i="18"/>
  <c r="AD154" i="18"/>
  <c r="Z154" i="18"/>
  <c r="V154" i="18"/>
  <c r="R154" i="18"/>
  <c r="N154" i="18"/>
  <c r="J154" i="18"/>
  <c r="F154" i="18"/>
  <c r="B154" i="18"/>
  <c r="EW153" i="18"/>
  <c r="ES153" i="18"/>
  <c r="EO153" i="18"/>
  <c r="EK153" i="18"/>
  <c r="EG153" i="18"/>
  <c r="EC153" i="18"/>
  <c r="DY153" i="18"/>
  <c r="DU153" i="18"/>
  <c r="DQ153" i="18"/>
  <c r="DM153" i="18"/>
  <c r="DI153" i="18"/>
  <c r="DE153" i="18"/>
  <c r="DA153" i="18"/>
  <c r="CW153" i="18"/>
  <c r="CS153" i="18"/>
  <c r="CO153" i="18"/>
  <c r="CK153" i="18"/>
  <c r="CG153" i="18"/>
  <c r="CC153" i="18"/>
  <c r="BY153" i="18"/>
  <c r="BU153" i="18"/>
  <c r="BQ153" i="18"/>
  <c r="BM153" i="18"/>
  <c r="BI153" i="18"/>
  <c r="BE153" i="18"/>
  <c r="BA153" i="18"/>
  <c r="AW153" i="18"/>
  <c r="AS153" i="18"/>
  <c r="AO153" i="18"/>
  <c r="AK153" i="18"/>
  <c r="AG153" i="18"/>
  <c r="AC153" i="18"/>
  <c r="Y153" i="18"/>
  <c r="U153" i="18"/>
  <c r="Q153" i="18"/>
  <c r="M153" i="18"/>
  <c r="I153" i="18"/>
  <c r="E153" i="18"/>
  <c r="A153" i="18"/>
  <c r="EV152" i="18"/>
  <c r="ER152" i="18"/>
  <c r="EN152" i="18"/>
  <c r="EJ152" i="18"/>
  <c r="EF152" i="18"/>
  <c r="EB152" i="18"/>
  <c r="DX152" i="18"/>
  <c r="DT152" i="18"/>
  <c r="DP152" i="18"/>
  <c r="DL152" i="18"/>
  <c r="DH152" i="18"/>
  <c r="DD152" i="18"/>
  <c r="CZ152" i="18"/>
  <c r="CV152" i="18"/>
  <c r="CR152" i="18"/>
  <c r="CN152" i="18"/>
  <c r="CJ152" i="18"/>
  <c r="CF152" i="18"/>
  <c r="CB152" i="18"/>
  <c r="BX152" i="18"/>
  <c r="BT152" i="18"/>
  <c r="BP152" i="18"/>
  <c r="BL152" i="18"/>
  <c r="BH152" i="18"/>
  <c r="BD152" i="18"/>
  <c r="AZ152" i="18"/>
  <c r="AV152" i="18"/>
  <c r="AR152" i="18"/>
  <c r="AN152" i="18"/>
  <c r="AJ152" i="18"/>
  <c r="AF152" i="18"/>
  <c r="AB152" i="18"/>
  <c r="X152" i="18"/>
  <c r="T152" i="18"/>
  <c r="P152" i="18"/>
  <c r="L152" i="18"/>
  <c r="H152" i="18"/>
  <c r="D152" i="18"/>
  <c r="EY151" i="18"/>
  <c r="EU151" i="18"/>
  <c r="EQ151" i="18"/>
  <c r="EM151" i="18"/>
  <c r="EI151" i="18"/>
  <c r="EE151" i="18"/>
  <c r="EA151" i="18"/>
  <c r="DW151" i="18"/>
  <c r="DS151" i="18"/>
  <c r="DO151" i="18"/>
  <c r="DK151" i="18"/>
  <c r="DG151" i="18"/>
  <c r="DC151" i="18"/>
  <c r="CY151" i="18"/>
  <c r="CU151" i="18"/>
  <c r="CQ151" i="18"/>
  <c r="CM151" i="18"/>
  <c r="CI151" i="18"/>
  <c r="CE151" i="18"/>
  <c r="CA151" i="18"/>
  <c r="BW151" i="18"/>
  <c r="BS151" i="18"/>
  <c r="BO151" i="18"/>
  <c r="BK151" i="18"/>
  <c r="BG151" i="18"/>
  <c r="BC151" i="18"/>
  <c r="AY151" i="18"/>
  <c r="AU151" i="18"/>
  <c r="AQ151" i="18"/>
  <c r="AM151" i="18"/>
  <c r="AI151" i="18"/>
  <c r="AE151" i="18"/>
  <c r="AA151" i="18"/>
  <c r="W151" i="18"/>
  <c r="S151" i="18"/>
  <c r="O151" i="18"/>
  <c r="K151" i="18"/>
  <c r="G151" i="18"/>
  <c r="C151" i="18"/>
  <c r="EX150" i="18"/>
  <c r="ET150" i="18"/>
  <c r="EP150" i="18"/>
  <c r="EL150" i="18"/>
  <c r="EH150" i="18"/>
  <c r="ED150" i="18"/>
  <c r="DZ150" i="18"/>
  <c r="DV150" i="18"/>
  <c r="DR150" i="18"/>
  <c r="DN150" i="18"/>
  <c r="DJ150" i="18"/>
  <c r="DF150" i="18"/>
  <c r="DB150" i="18"/>
  <c r="CX150" i="18"/>
  <c r="CT150" i="18"/>
  <c r="CP150" i="18"/>
  <c r="CL150" i="18"/>
  <c r="CH150" i="18"/>
  <c r="CD150" i="18"/>
  <c r="BZ150" i="18"/>
  <c r="BV150" i="18"/>
  <c r="BR150" i="18"/>
  <c r="BN150" i="18"/>
  <c r="BJ150" i="18"/>
  <c r="BF150" i="18"/>
  <c r="BB150" i="18"/>
  <c r="AX150" i="18"/>
  <c r="AT150" i="18"/>
  <c r="AP150" i="18"/>
  <c r="AL150" i="18"/>
  <c r="AH150" i="18"/>
  <c r="AD150" i="18"/>
  <c r="Z150" i="18"/>
  <c r="V150" i="18"/>
  <c r="R150" i="18"/>
  <c r="N150" i="18"/>
  <c r="J150" i="18"/>
  <c r="F150" i="18"/>
  <c r="B150" i="18"/>
  <c r="EW149" i="18"/>
  <c r="ES149" i="18"/>
  <c r="EO149" i="18"/>
  <c r="EK149" i="18"/>
  <c r="EG149" i="18"/>
  <c r="EC149" i="18"/>
  <c r="DY149" i="18"/>
  <c r="DU149" i="18"/>
  <c r="DQ149" i="18"/>
  <c r="DM149" i="18"/>
  <c r="DI149" i="18"/>
  <c r="DE149" i="18"/>
  <c r="DA149" i="18"/>
  <c r="CW149" i="18"/>
  <c r="CS149" i="18"/>
  <c r="CO149" i="18"/>
  <c r="CK149" i="18"/>
  <c r="CG149" i="18"/>
  <c r="CC149" i="18"/>
  <c r="BY149" i="18"/>
  <c r="BU149" i="18"/>
  <c r="BQ149" i="18"/>
  <c r="BM149" i="18"/>
  <c r="BI149" i="18"/>
  <c r="BE149" i="18"/>
  <c r="BA149" i="18"/>
  <c r="AW149" i="18"/>
  <c r="AS149" i="18"/>
  <c r="AO149" i="18"/>
  <c r="AK149" i="18"/>
  <c r="AG149" i="18"/>
  <c r="AC149" i="18"/>
  <c r="Y149" i="18"/>
  <c r="U149" i="18"/>
  <c r="Q149" i="18"/>
  <c r="M149" i="18"/>
  <c r="I149" i="18"/>
  <c r="E149" i="18"/>
  <c r="A149" i="18"/>
  <c r="EV148" i="18"/>
  <c r="ER148" i="18"/>
  <c r="EN148" i="18"/>
  <c r="EJ148" i="18"/>
  <c r="EF148" i="18"/>
  <c r="EB148" i="18"/>
  <c r="DX148" i="18"/>
  <c r="DT148" i="18"/>
  <c r="DP148" i="18"/>
  <c r="DL148" i="18"/>
  <c r="DH148" i="18"/>
  <c r="DD148" i="18"/>
  <c r="CZ148" i="18"/>
  <c r="CV148" i="18"/>
  <c r="CR148" i="18"/>
  <c r="CN148" i="18"/>
  <c r="CJ148" i="18"/>
  <c r="CF148" i="18"/>
  <c r="CB148" i="18"/>
  <c r="BX148" i="18"/>
  <c r="BT148" i="18"/>
  <c r="BP148" i="18"/>
  <c r="BL148" i="18"/>
  <c r="BH148" i="18"/>
  <c r="BD148" i="18"/>
  <c r="AZ148" i="18"/>
  <c r="AV148" i="18"/>
  <c r="AR148" i="18"/>
  <c r="AN148" i="18"/>
  <c r="AJ148" i="18"/>
  <c r="AF148" i="18"/>
  <c r="AB148" i="18"/>
  <c r="X148" i="18"/>
  <c r="T148" i="18"/>
  <c r="P148" i="18"/>
  <c r="L148" i="18"/>
  <c r="H148" i="18"/>
  <c r="D148" i="18"/>
  <c r="EY147" i="18"/>
  <c r="EU147" i="18"/>
  <c r="EQ147" i="18"/>
  <c r="EM147" i="18"/>
  <c r="EI147" i="18"/>
  <c r="EE147" i="18"/>
  <c r="EA147" i="18"/>
  <c r="DW147" i="18"/>
  <c r="DS147" i="18"/>
  <c r="DO147" i="18"/>
  <c r="DK147" i="18"/>
  <c r="DG147" i="18"/>
  <c r="DC147" i="18"/>
  <c r="CY147" i="18"/>
  <c r="CU147" i="18"/>
  <c r="CQ147" i="18"/>
  <c r="CM147" i="18"/>
  <c r="CI147" i="18"/>
  <c r="CE147" i="18"/>
  <c r="CA147" i="18"/>
  <c r="BW147" i="18"/>
  <c r="BS147" i="18"/>
  <c r="BO147" i="18"/>
  <c r="BK147" i="18"/>
  <c r="BG147" i="18"/>
  <c r="BC147" i="18"/>
  <c r="AY147" i="18"/>
  <c r="AU147" i="18"/>
  <c r="AQ147" i="18"/>
  <c r="AM147" i="18"/>
  <c r="AI147" i="18"/>
  <c r="AE147" i="18"/>
  <c r="AA147" i="18"/>
  <c r="W147" i="18"/>
  <c r="S147" i="18"/>
  <c r="O147" i="18"/>
  <c r="K147" i="18"/>
  <c r="G147" i="18"/>
  <c r="C147" i="18"/>
  <c r="EX146" i="18"/>
  <c r="ET146" i="18"/>
  <c r="EP146" i="18"/>
  <c r="EL146" i="18"/>
  <c r="EH146" i="18"/>
  <c r="ED146" i="18"/>
  <c r="DZ146" i="18"/>
  <c r="DV146" i="18"/>
  <c r="DR146" i="18"/>
  <c r="DN146" i="18"/>
  <c r="DJ146" i="18"/>
  <c r="DF146" i="18"/>
  <c r="DB146" i="18"/>
  <c r="CX146" i="18"/>
  <c r="CT146" i="18"/>
  <c r="CP146" i="18"/>
  <c r="CL146" i="18"/>
  <c r="CH146" i="18"/>
  <c r="CD146" i="18"/>
  <c r="BZ146" i="18"/>
  <c r="BV146" i="18"/>
  <c r="BR146" i="18"/>
  <c r="BN146" i="18"/>
  <c r="BJ146" i="18"/>
  <c r="BF146" i="18"/>
  <c r="BB146" i="18"/>
  <c r="AX146" i="18"/>
  <c r="AT146" i="18"/>
  <c r="AP146" i="18"/>
  <c r="AL146" i="18"/>
  <c r="AH146" i="18"/>
  <c r="AD146" i="18"/>
  <c r="Z146" i="18"/>
  <c r="V146" i="18"/>
  <c r="R146" i="18"/>
  <c r="N146" i="18"/>
  <c r="J146" i="18"/>
  <c r="F146" i="18"/>
  <c r="B146" i="18"/>
  <c r="EW145" i="18"/>
  <c r="ES145" i="18"/>
  <c r="EO145" i="18"/>
  <c r="EK145" i="18"/>
  <c r="EG145" i="18"/>
  <c r="EC145" i="18"/>
  <c r="DY145" i="18"/>
  <c r="DU145" i="18"/>
  <c r="DQ145" i="18"/>
  <c r="DM145" i="18"/>
  <c r="DI145" i="18"/>
  <c r="DE145" i="18"/>
  <c r="DA145" i="18"/>
  <c r="CW145" i="18"/>
  <c r="CS145" i="18"/>
  <c r="CO145" i="18"/>
  <c r="CK145" i="18"/>
  <c r="CG145" i="18"/>
  <c r="CC145" i="18"/>
  <c r="BY145" i="18"/>
  <c r="BU145" i="18"/>
  <c r="BQ145" i="18"/>
  <c r="BM145" i="18"/>
  <c r="BI145" i="18"/>
  <c r="BE145" i="18"/>
  <c r="BA145" i="18"/>
  <c r="AW145" i="18"/>
  <c r="AS145" i="18"/>
  <c r="AO145" i="18"/>
  <c r="AK145" i="18"/>
  <c r="AG145" i="18"/>
  <c r="AC145" i="18"/>
  <c r="Y145" i="18"/>
  <c r="U145" i="18"/>
  <c r="Q145" i="18"/>
  <c r="M145" i="18"/>
  <c r="I145" i="18"/>
  <c r="E145" i="18"/>
  <c r="A145" i="18"/>
  <c r="EV144" i="18"/>
  <c r="ER144" i="18"/>
  <c r="EN144" i="18"/>
  <c r="EJ144" i="18"/>
  <c r="EF144" i="18"/>
  <c r="EB144" i="18"/>
  <c r="DX144" i="18"/>
  <c r="DT144" i="18"/>
  <c r="DP144" i="18"/>
  <c r="DL144" i="18"/>
  <c r="DH144" i="18"/>
  <c r="DD144" i="18"/>
  <c r="CZ144" i="18"/>
  <c r="CV144" i="18"/>
  <c r="CR144" i="18"/>
  <c r="CN144" i="18"/>
  <c r="CJ144" i="18"/>
  <c r="CF144" i="18"/>
  <c r="CB144" i="18"/>
  <c r="BX144" i="18"/>
  <c r="BT144" i="18"/>
  <c r="BP144" i="18"/>
  <c r="BL144" i="18"/>
  <c r="BH144" i="18"/>
  <c r="BD144" i="18"/>
  <c r="AZ144" i="18"/>
  <c r="AV144" i="18"/>
  <c r="AR144" i="18"/>
  <c r="AN144" i="18"/>
  <c r="AJ144" i="18"/>
  <c r="AF144" i="18"/>
  <c r="AB144" i="18"/>
  <c r="X144" i="18"/>
  <c r="T144" i="18"/>
  <c r="P144" i="18"/>
  <c r="L144" i="18"/>
  <c r="H144" i="18"/>
  <c r="D144" i="18"/>
  <c r="EY143" i="18"/>
  <c r="EU143" i="18"/>
  <c r="EQ143" i="18"/>
  <c r="EM143" i="18"/>
  <c r="EI143" i="18"/>
  <c r="EE143" i="18"/>
  <c r="EA143" i="18"/>
  <c r="DW143" i="18"/>
  <c r="DS143" i="18"/>
  <c r="DO143" i="18"/>
  <c r="DK143" i="18"/>
  <c r="DG143" i="18"/>
  <c r="DC143" i="18"/>
  <c r="CY143" i="18"/>
  <c r="CU143" i="18"/>
  <c r="CQ143" i="18"/>
  <c r="CM143" i="18"/>
  <c r="CI143" i="18"/>
  <c r="CE143" i="18"/>
  <c r="CA143" i="18"/>
  <c r="BW143" i="18"/>
  <c r="BS143" i="18"/>
  <c r="BO143" i="18"/>
  <c r="BK143" i="18"/>
  <c r="BG143" i="18"/>
  <c r="BC143" i="18"/>
  <c r="AY143" i="18"/>
  <c r="AU143" i="18"/>
  <c r="AQ143" i="18"/>
  <c r="AM143" i="18"/>
  <c r="AI143" i="18"/>
  <c r="AE143" i="18"/>
  <c r="AA143" i="18"/>
  <c r="W143" i="18"/>
  <c r="S143" i="18"/>
  <c r="O143" i="18"/>
  <c r="K143" i="18"/>
  <c r="G143" i="18"/>
  <c r="C143" i="18"/>
  <c r="EX142" i="18"/>
  <c r="ET142" i="18"/>
  <c r="EP142" i="18"/>
  <c r="EL142" i="18"/>
  <c r="EH142" i="18"/>
  <c r="ED142" i="18"/>
  <c r="DZ142" i="18"/>
  <c r="DV142" i="18"/>
  <c r="DR142" i="18"/>
  <c r="DN142" i="18"/>
  <c r="DJ142" i="18"/>
  <c r="DF142" i="18"/>
  <c r="DB142" i="18"/>
  <c r="CX142" i="18"/>
  <c r="CT142" i="18"/>
  <c r="CP142" i="18"/>
  <c r="CL142" i="18"/>
  <c r="CH142" i="18"/>
  <c r="CD142" i="18"/>
  <c r="BZ142" i="18"/>
  <c r="BV142" i="18"/>
  <c r="BR142" i="18"/>
  <c r="BN142" i="18"/>
  <c r="BJ142" i="18"/>
  <c r="BF142" i="18"/>
  <c r="BB142" i="18"/>
  <c r="AX142" i="18"/>
  <c r="AT142" i="18"/>
  <c r="AP142" i="18"/>
  <c r="AL142" i="18"/>
  <c r="AH142" i="18"/>
  <c r="AD142" i="18"/>
  <c r="Z142" i="18"/>
  <c r="V142" i="18"/>
  <c r="R142" i="18"/>
  <c r="N142" i="18"/>
  <c r="J142" i="18"/>
  <c r="F142" i="18"/>
  <c r="B142" i="18"/>
  <c r="EW141" i="18"/>
  <c r="ES141" i="18"/>
  <c r="EO141" i="18"/>
  <c r="EK141" i="18"/>
  <c r="EG141" i="18"/>
  <c r="EC141" i="18"/>
  <c r="DY141" i="18"/>
  <c r="DU141" i="18"/>
  <c r="DQ141" i="18"/>
  <c r="DM141" i="18"/>
  <c r="DI141" i="18"/>
  <c r="DE141" i="18"/>
  <c r="DA141" i="18"/>
  <c r="CW141" i="18"/>
  <c r="CS141" i="18"/>
  <c r="CO141" i="18"/>
  <c r="CK141" i="18"/>
  <c r="CG141" i="18"/>
  <c r="CC141" i="18"/>
  <c r="BY141" i="18"/>
  <c r="BU141" i="18"/>
  <c r="BQ141" i="18"/>
  <c r="BM141" i="18"/>
  <c r="BI141" i="18"/>
  <c r="BE141" i="18"/>
  <c r="BA141" i="18"/>
  <c r="AW141" i="18"/>
  <c r="AS141" i="18"/>
  <c r="AO141" i="18"/>
  <c r="AK141" i="18"/>
  <c r="AG141" i="18"/>
  <c r="AC141" i="18"/>
  <c r="Y141" i="18"/>
  <c r="U141" i="18"/>
  <c r="Q141" i="18"/>
  <c r="M141" i="18"/>
  <c r="I141" i="18"/>
  <c r="E141" i="18"/>
  <c r="A141" i="18"/>
  <c r="EV140" i="18"/>
  <c r="ER140" i="18"/>
  <c r="EN140" i="18"/>
  <c r="EJ140" i="18"/>
  <c r="EF140" i="18"/>
  <c r="EB140" i="18"/>
  <c r="DX140" i="18"/>
  <c r="DT140" i="18"/>
  <c r="DP140" i="18"/>
  <c r="DL140" i="18"/>
  <c r="DH140" i="18"/>
  <c r="DD140" i="18"/>
  <c r="CZ140" i="18"/>
  <c r="CV140" i="18"/>
  <c r="CR140" i="18"/>
  <c r="CN140" i="18"/>
  <c r="CJ140" i="18"/>
  <c r="CF140" i="18"/>
  <c r="CB140" i="18"/>
  <c r="BX140" i="18"/>
  <c r="BT140" i="18"/>
  <c r="BP140" i="18"/>
  <c r="BL140" i="18"/>
  <c r="BH140" i="18"/>
  <c r="BD140" i="18"/>
  <c r="AZ140" i="18"/>
  <c r="AV140" i="18"/>
  <c r="AR140" i="18"/>
  <c r="AN140" i="18"/>
  <c r="AJ140" i="18"/>
  <c r="AF140" i="18"/>
  <c r="AB140" i="18"/>
  <c r="X140" i="18"/>
  <c r="T140" i="18"/>
  <c r="P140" i="18"/>
  <c r="L140" i="18"/>
  <c r="H140" i="18"/>
  <c r="D140" i="18"/>
  <c r="EY139" i="18"/>
  <c r="EU139" i="18"/>
  <c r="EQ139" i="18"/>
  <c r="EM139" i="18"/>
  <c r="EI139" i="18"/>
  <c r="EE139" i="18"/>
  <c r="EA139" i="18"/>
  <c r="DW139" i="18"/>
  <c r="DS139" i="18"/>
  <c r="DO139" i="18"/>
  <c r="DK139" i="18"/>
  <c r="DG139" i="18"/>
  <c r="DC139" i="18"/>
  <c r="CY139" i="18"/>
  <c r="CU139" i="18"/>
  <c r="CQ139" i="18"/>
  <c r="CM139" i="18"/>
  <c r="CI139" i="18"/>
  <c r="CE139" i="18"/>
  <c r="CA139" i="18"/>
  <c r="BW139" i="18"/>
  <c r="BS139" i="18"/>
  <c r="BO139" i="18"/>
  <c r="BK139" i="18"/>
  <c r="BG139" i="18"/>
  <c r="BC139" i="18"/>
  <c r="AY139" i="18"/>
  <c r="AU139" i="18"/>
  <c r="AQ139" i="18"/>
  <c r="AM139" i="18"/>
  <c r="AI139" i="18"/>
  <c r="AE139" i="18"/>
  <c r="AA139" i="18"/>
  <c r="W139" i="18"/>
  <c r="S139" i="18"/>
  <c r="O139" i="18"/>
  <c r="K139" i="18"/>
  <c r="G139" i="18"/>
  <c r="C139" i="18"/>
  <c r="EX138" i="18"/>
  <c r="ET138" i="18"/>
  <c r="EP138" i="18"/>
  <c r="EL138" i="18"/>
  <c r="EH138" i="18"/>
  <c r="ED138" i="18"/>
  <c r="DZ138" i="18"/>
  <c r="DV138" i="18"/>
  <c r="DR138" i="18"/>
  <c r="DN138" i="18"/>
  <c r="DJ138" i="18"/>
  <c r="DF138" i="18"/>
  <c r="DB138" i="18"/>
  <c r="CX138" i="18"/>
  <c r="CT138" i="18"/>
  <c r="CP138" i="18"/>
  <c r="CL138" i="18"/>
  <c r="CH138" i="18"/>
  <c r="CD138" i="18"/>
  <c r="BZ138" i="18"/>
  <c r="BV138" i="18"/>
  <c r="BR138" i="18"/>
  <c r="BN138" i="18"/>
  <c r="BJ138" i="18"/>
  <c r="BF138" i="18"/>
  <c r="BB138" i="18"/>
  <c r="AX138" i="18"/>
  <c r="AT138" i="18"/>
  <c r="AP138" i="18"/>
  <c r="AL138" i="18"/>
  <c r="AH138" i="18"/>
  <c r="AD138" i="18"/>
  <c r="Z138" i="18"/>
  <c r="V138" i="18"/>
  <c r="R138" i="18"/>
  <c r="N138" i="18"/>
  <c r="J138" i="18"/>
  <c r="F138" i="18"/>
  <c r="B138" i="18"/>
  <c r="EW137" i="18"/>
  <c r="ES137" i="18"/>
  <c r="EO137" i="18"/>
  <c r="EK137" i="18"/>
  <c r="EG137" i="18"/>
  <c r="EC137" i="18"/>
  <c r="DY137" i="18"/>
  <c r="DU137" i="18"/>
  <c r="DQ137" i="18"/>
  <c r="DM137" i="18"/>
  <c r="DI137" i="18"/>
  <c r="DE137" i="18"/>
  <c r="DA137" i="18"/>
  <c r="CW137" i="18"/>
  <c r="CS137" i="18"/>
  <c r="CO137" i="18"/>
  <c r="CK137" i="18"/>
  <c r="CG137" i="18"/>
  <c r="CC137" i="18"/>
  <c r="BY137" i="18"/>
  <c r="BU137" i="18"/>
  <c r="BQ137" i="18"/>
  <c r="BM137" i="18"/>
  <c r="BI137" i="18"/>
  <c r="BE137" i="18"/>
  <c r="BA137" i="18"/>
  <c r="AW137" i="18"/>
  <c r="AS137" i="18"/>
  <c r="AO137" i="18"/>
  <c r="AK137" i="18"/>
  <c r="AG137" i="18"/>
  <c r="AC137" i="18"/>
  <c r="Y137" i="18"/>
  <c r="U137" i="18"/>
  <c r="Q137" i="18"/>
  <c r="M137" i="18"/>
  <c r="I137" i="18"/>
  <c r="E137" i="18"/>
  <c r="A137" i="18"/>
  <c r="EV136" i="18"/>
  <c r="ER136" i="18"/>
  <c r="EN136" i="18"/>
  <c r="EJ136" i="18"/>
  <c r="EF136" i="18"/>
  <c r="EB136" i="18"/>
  <c r="DX136" i="18"/>
  <c r="DT136" i="18"/>
  <c r="DP136" i="18"/>
  <c r="DL136" i="18"/>
  <c r="DH136" i="18"/>
  <c r="DD136" i="18"/>
  <c r="CZ136" i="18"/>
  <c r="CV136" i="18"/>
  <c r="CR136" i="18"/>
  <c r="CN136" i="18"/>
  <c r="CJ136" i="18"/>
  <c r="CF136" i="18"/>
  <c r="CB136" i="18"/>
  <c r="BX136" i="18"/>
  <c r="BT136" i="18"/>
  <c r="BP136" i="18"/>
  <c r="BL136" i="18"/>
  <c r="BH136" i="18"/>
  <c r="BD136" i="18"/>
  <c r="AZ136" i="18"/>
  <c r="AV136" i="18"/>
  <c r="AR136" i="18"/>
  <c r="AN136" i="18"/>
  <c r="AJ136" i="18"/>
  <c r="AF136" i="18"/>
  <c r="AB136" i="18"/>
  <c r="X136" i="18"/>
  <c r="T136" i="18"/>
  <c r="P136" i="18"/>
  <c r="L136" i="18"/>
  <c r="H136" i="18"/>
  <c r="D136" i="18"/>
  <c r="EY135" i="18"/>
  <c r="EU135" i="18"/>
  <c r="EQ135" i="18"/>
  <c r="EM135" i="18"/>
  <c r="EI135" i="18"/>
  <c r="EE135" i="18"/>
  <c r="EA135" i="18"/>
  <c r="DW135" i="18"/>
  <c r="DS135" i="18"/>
  <c r="DO135" i="18"/>
  <c r="DK135" i="18"/>
  <c r="DG135" i="18"/>
  <c r="DC135" i="18"/>
  <c r="CY135" i="18"/>
  <c r="CU135" i="18"/>
  <c r="CQ135" i="18"/>
  <c r="CM135" i="18"/>
  <c r="CI135" i="18"/>
  <c r="CE135" i="18"/>
  <c r="CA135" i="18"/>
  <c r="BW135" i="18"/>
  <c r="BS135" i="18"/>
  <c r="BO135" i="18"/>
  <c r="BK135" i="18"/>
  <c r="BG135" i="18"/>
  <c r="BC135" i="18"/>
  <c r="AY135" i="18"/>
  <c r="AU135" i="18"/>
  <c r="AQ135" i="18"/>
  <c r="AM135" i="18"/>
  <c r="AI135" i="18"/>
  <c r="AE135" i="18"/>
  <c r="AA135" i="18"/>
  <c r="W135" i="18"/>
  <c r="R135" i="18"/>
  <c r="M135" i="18"/>
  <c r="G135" i="18"/>
  <c r="B135" i="18"/>
  <c r="EV134" i="18"/>
  <c r="EP134" i="18"/>
  <c r="EK134" i="18"/>
  <c r="EF134" i="18"/>
  <c r="DZ134" i="18"/>
  <c r="DU134" i="18"/>
  <c r="DP134" i="18"/>
  <c r="DJ134" i="18"/>
  <c r="DE134" i="18"/>
  <c r="CZ134" i="18"/>
  <c r="CT134" i="18"/>
  <c r="CO134" i="18"/>
  <c r="CJ134" i="18"/>
  <c r="CD134" i="18"/>
  <c r="BY134" i="18"/>
  <c r="BT134" i="18"/>
  <c r="BN134" i="18"/>
  <c r="BI134" i="18"/>
  <c r="BD134" i="18"/>
  <c r="AX134" i="18"/>
  <c r="AS134" i="18"/>
  <c r="AN134" i="18"/>
  <c r="AH134" i="18"/>
  <c r="AC134" i="18"/>
  <c r="X134" i="18"/>
  <c r="R134" i="18"/>
  <c r="M134" i="18"/>
  <c r="H134" i="18"/>
  <c r="B134" i="18"/>
  <c r="EV133" i="18"/>
  <c r="EQ133" i="18"/>
  <c r="EK133" i="18"/>
  <c r="EF133" i="18"/>
  <c r="EA133" i="18"/>
  <c r="DU133" i="18"/>
  <c r="DP133" i="18"/>
  <c r="DK133" i="18"/>
  <c r="DE133" i="18"/>
  <c r="CZ133" i="18"/>
  <c r="CU133" i="18"/>
  <c r="CO133" i="18"/>
  <c r="CJ133" i="18"/>
  <c r="CE133" i="18"/>
  <c r="BY133" i="18"/>
  <c r="BT133" i="18"/>
  <c r="BO133" i="18"/>
  <c r="BI133" i="18"/>
  <c r="BD133" i="18"/>
  <c r="AY133" i="18"/>
  <c r="AS133" i="18"/>
  <c r="AN133" i="18"/>
  <c r="AI133" i="18"/>
  <c r="AC133" i="18"/>
  <c r="X133" i="18"/>
  <c r="S133" i="18"/>
  <c r="M133" i="18"/>
  <c r="H133" i="18"/>
  <c r="C133" i="18"/>
  <c r="EV132" i="18"/>
  <c r="EQ132" i="18"/>
  <c r="EL132" i="18"/>
  <c r="EF132" i="18"/>
  <c r="EA132" i="18"/>
  <c r="DV132" i="18"/>
  <c r="DP132" i="18"/>
  <c r="DK132" i="18"/>
  <c r="DF132" i="18"/>
  <c r="CZ132" i="18"/>
  <c r="CU132" i="18"/>
  <c r="CP132" i="18"/>
  <c r="CJ132" i="18"/>
  <c r="CE132" i="18"/>
  <c r="BZ132" i="18"/>
  <c r="BT132" i="18"/>
  <c r="BO132" i="18"/>
  <c r="BJ132" i="18"/>
  <c r="BD132" i="18"/>
  <c r="AY132" i="18"/>
  <c r="AT132" i="18"/>
  <c r="AN132" i="18"/>
  <c r="AI132" i="18"/>
  <c r="AD132" i="18"/>
  <c r="X132" i="18"/>
  <c r="S132" i="18"/>
  <c r="N132" i="18"/>
  <c r="H132" i="18"/>
  <c r="C132" i="18"/>
  <c r="EW131" i="18"/>
  <c r="EQ131" i="18"/>
  <c r="EL131" i="18"/>
  <c r="EG131" i="18"/>
  <c r="EA131" i="18"/>
  <c r="DV131" i="18"/>
  <c r="DQ131" i="18"/>
  <c r="DK131" i="18"/>
  <c r="DF131" i="18"/>
  <c r="DA131" i="18"/>
  <c r="CU131" i="18"/>
  <c r="CP131" i="18"/>
  <c r="CK131" i="18"/>
  <c r="CE131" i="18"/>
  <c r="BZ131" i="18"/>
  <c r="BU131" i="18"/>
  <c r="BO131" i="18"/>
  <c r="BJ131" i="18"/>
  <c r="BE131" i="18"/>
  <c r="AY131" i="18"/>
  <c r="AT131" i="18"/>
  <c r="AO131" i="18"/>
  <c r="AI131" i="18"/>
  <c r="AD131" i="18"/>
  <c r="Y131" i="18"/>
  <c r="S131" i="18"/>
  <c r="N131" i="18"/>
  <c r="I131" i="18"/>
  <c r="C131" i="18"/>
  <c r="EW130" i="18"/>
  <c r="ER130" i="18"/>
  <c r="EL130" i="18"/>
  <c r="EG130" i="18"/>
  <c r="EB130" i="18"/>
  <c r="DV130" i="18"/>
  <c r="DQ130" i="18"/>
  <c r="DL130" i="18"/>
  <c r="DF130" i="18"/>
  <c r="DA130" i="18"/>
  <c r="CV130" i="18"/>
  <c r="CP130" i="18"/>
  <c r="CK130" i="18"/>
  <c r="CF130" i="18"/>
  <c r="BZ130" i="18"/>
  <c r="BU130" i="18"/>
  <c r="BP130" i="18"/>
  <c r="BJ130" i="18"/>
  <c r="BE130" i="18"/>
  <c r="AZ130" i="18"/>
  <c r="AT130" i="18"/>
  <c r="AO130" i="18"/>
  <c r="AJ130" i="18"/>
  <c r="AD130" i="18"/>
  <c r="Y130" i="18"/>
  <c r="T130" i="18"/>
  <c r="N130" i="18"/>
  <c r="I130" i="18"/>
  <c r="D130" i="18"/>
  <c r="EW129" i="18"/>
  <c r="ER129" i="18"/>
  <c r="EM129" i="18"/>
  <c r="EG129" i="18"/>
  <c r="EB129" i="18"/>
  <c r="DW129" i="18"/>
  <c r="DQ129" i="18"/>
  <c r="DL129" i="18"/>
  <c r="DG129" i="18"/>
  <c r="DA129" i="18"/>
  <c r="CV129" i="18"/>
  <c r="CQ129" i="18"/>
  <c r="CK129" i="18"/>
  <c r="CF129" i="18"/>
  <c r="CA129" i="18"/>
  <c r="BU129" i="18"/>
  <c r="BP129" i="18"/>
  <c r="BK129" i="18"/>
  <c r="BE129" i="18"/>
  <c r="AZ129" i="18"/>
  <c r="AU129" i="18"/>
  <c r="AO129" i="18"/>
  <c r="AJ129" i="18"/>
  <c r="AE129" i="18"/>
  <c r="Y129" i="18"/>
  <c r="T129" i="18"/>
  <c r="O129" i="18"/>
  <c r="I129" i="18"/>
  <c r="D129" i="18"/>
  <c r="EX128" i="18"/>
  <c r="ER128" i="18"/>
  <c r="EM128" i="18"/>
  <c r="EH128" i="18"/>
  <c r="EB128" i="18"/>
  <c r="DW128" i="18"/>
  <c r="DR128" i="18"/>
  <c r="DL128" i="18"/>
  <c r="DG128" i="18"/>
  <c r="DB128" i="18"/>
  <c r="CV128" i="18"/>
  <c r="CQ128" i="18"/>
  <c r="CL128" i="18"/>
  <c r="CF128" i="18"/>
  <c r="CA128" i="18"/>
  <c r="BP128" i="18"/>
  <c r="AZ128" i="18"/>
  <c r="AJ128" i="18"/>
  <c r="T128" i="18"/>
  <c r="D128" i="18"/>
  <c r="EM127" i="18"/>
  <c r="DW127" i="18"/>
  <c r="DG127" i="18"/>
  <c r="CQ127" i="18"/>
  <c r="CA127" i="18"/>
  <c r="BK127" i="18"/>
  <c r="AU127" i="18"/>
  <c r="AE127" i="18"/>
  <c r="O127" i="18"/>
  <c r="EX126" i="18"/>
  <c r="EH126" i="18"/>
  <c r="DR126" i="18"/>
  <c r="DB126" i="18"/>
  <c r="CL126" i="18"/>
  <c r="BV126" i="18"/>
  <c r="BF126" i="18"/>
  <c r="AP126" i="18"/>
  <c r="Z126" i="18"/>
  <c r="J126" i="18"/>
  <c r="ES125" i="18"/>
  <c r="EC125" i="18"/>
  <c r="DM125" i="18"/>
  <c r="CW125" i="18"/>
  <c r="CG125" i="18"/>
  <c r="BQ125" i="18"/>
  <c r="BA125" i="18"/>
  <c r="AK125" i="18"/>
  <c r="U125" i="18"/>
  <c r="E125" i="18"/>
  <c r="EN124" i="18"/>
  <c r="DX124" i="18"/>
  <c r="DH124" i="18"/>
  <c r="CR124" i="18"/>
  <c r="CB124" i="18"/>
  <c r="BL124" i="18"/>
  <c r="AV124" i="18"/>
  <c r="AF124" i="18"/>
  <c r="P124" i="18"/>
  <c r="EY123" i="18"/>
  <c r="EI123" i="18"/>
  <c r="DS123" i="18"/>
  <c r="DC123" i="18"/>
  <c r="CM123" i="18"/>
  <c r="BW123" i="18"/>
  <c r="BG123" i="18"/>
  <c r="AQ123" i="18"/>
  <c r="AA123" i="18"/>
  <c r="K123" i="18"/>
  <c r="ET122" i="18"/>
  <c r="ED122" i="18"/>
  <c r="DN122" i="18"/>
  <c r="CX122" i="18"/>
  <c r="CH122" i="18"/>
  <c r="BR122" i="18"/>
  <c r="BB122" i="18"/>
  <c r="AL122" i="18"/>
  <c r="V122" i="18"/>
  <c r="F122" i="18"/>
  <c r="EO121" i="18"/>
  <c r="DY121" i="18"/>
  <c r="DI121" i="18"/>
  <c r="CS121" i="18"/>
  <c r="CC121" i="18"/>
  <c r="BM121" i="18"/>
  <c r="AW121" i="18"/>
  <c r="AG121" i="18"/>
  <c r="Q121" i="18"/>
  <c r="A121" i="18"/>
  <c r="EJ120" i="18"/>
  <c r="DT120" i="18"/>
  <c r="DD120" i="18"/>
  <c r="CN120" i="18"/>
  <c r="BX120" i="18"/>
  <c r="BH120" i="18"/>
  <c r="AR120" i="18"/>
  <c r="AB120" i="18"/>
  <c r="L120" i="18"/>
  <c r="EU119" i="18"/>
  <c r="EE119" i="18"/>
  <c r="DO119" i="18"/>
  <c r="CY119" i="18"/>
  <c r="CI119" i="18"/>
  <c r="BS119" i="18"/>
  <c r="BC119" i="18"/>
  <c r="AM119" i="18"/>
  <c r="W119" i="18"/>
  <c r="G119" i="18"/>
  <c r="EP118" i="18"/>
  <c r="DZ118" i="18"/>
  <c r="DJ118" i="18"/>
  <c r="CT118" i="18"/>
  <c r="CD118" i="18"/>
  <c r="BN118" i="18"/>
  <c r="AX118" i="18"/>
  <c r="AH118" i="18"/>
  <c r="R118" i="18"/>
  <c r="B118" i="18"/>
  <c r="EK117" i="18"/>
  <c r="DU117" i="18"/>
  <c r="DE117" i="18"/>
  <c r="CO117" i="18"/>
  <c r="BY117" i="18"/>
  <c r="BI117" i="18"/>
  <c r="AS117" i="18"/>
  <c r="AC117" i="18"/>
  <c r="M117" i="18"/>
  <c r="EV116" i="18"/>
  <c r="EF116" i="18"/>
  <c r="DP116" i="18"/>
  <c r="CZ116" i="18"/>
  <c r="CJ116" i="18"/>
  <c r="BT116" i="18"/>
  <c r="BD116" i="18"/>
  <c r="AN116" i="18"/>
  <c r="X116" i="18"/>
  <c r="H116" i="18"/>
  <c r="EQ115" i="18"/>
  <c r="EA115" i="18"/>
  <c r="DK115" i="18"/>
  <c r="CU115" i="18"/>
  <c r="CE115" i="18"/>
  <c r="BO115" i="18"/>
  <c r="AY115" i="18"/>
  <c r="AI115" i="18"/>
  <c r="S115" i="18"/>
  <c r="C115" i="18"/>
  <c r="EL114" i="18"/>
  <c r="DV114" i="18"/>
  <c r="DF114" i="18"/>
  <c r="CP114" i="18"/>
  <c r="BZ114" i="18"/>
  <c r="BJ114" i="18"/>
  <c r="AT114" i="18"/>
  <c r="AD114" i="18"/>
  <c r="N114" i="18"/>
  <c r="EW113" i="18"/>
  <c r="EG113" i="18"/>
  <c r="DQ113" i="18"/>
  <c r="DA113" i="18"/>
  <c r="CK113" i="18"/>
  <c r="BU113" i="18"/>
  <c r="BE113" i="18"/>
  <c r="AO113" i="18"/>
  <c r="Y113" i="18"/>
  <c r="I113" i="18"/>
  <c r="ER112" i="18"/>
  <c r="EB112" i="18"/>
  <c r="DL112" i="18"/>
  <c r="CV112" i="18"/>
  <c r="CF112" i="18"/>
  <c r="BP112" i="18"/>
  <c r="AZ112" i="18"/>
  <c r="AJ112" i="18"/>
  <c r="T112" i="18"/>
  <c r="D112" i="18"/>
  <c r="EM111" i="18"/>
  <c r="DW111" i="18"/>
  <c r="DG111" i="18"/>
  <c r="CQ111" i="18"/>
  <c r="CA111" i="18"/>
  <c r="BK111" i="18"/>
  <c r="AU111" i="18"/>
  <c r="AE111" i="18"/>
  <c r="O111" i="18"/>
  <c r="EX110" i="18"/>
  <c r="EH110" i="18"/>
  <c r="DR110" i="18"/>
  <c r="DB110" i="18"/>
  <c r="CL110" i="18"/>
  <c r="BV110" i="18"/>
  <c r="BF110" i="18"/>
  <c r="AP110" i="18"/>
  <c r="Z110" i="18"/>
  <c r="J110" i="18"/>
  <c r="ES109" i="18"/>
  <c r="EC109" i="18"/>
  <c r="DM109" i="18"/>
  <c r="CW109" i="18"/>
  <c r="CG109" i="18"/>
  <c r="BQ109" i="18"/>
  <c r="BA109" i="18"/>
  <c r="AK109" i="18"/>
  <c r="U109" i="18"/>
  <c r="E109" i="18"/>
  <c r="EN108" i="18"/>
  <c r="DX108" i="18"/>
  <c r="DH108" i="18"/>
  <c r="CR108" i="18"/>
  <c r="CB108" i="18"/>
  <c r="BL108" i="18"/>
  <c r="AV108" i="18"/>
  <c r="AF108" i="18"/>
  <c r="P108" i="18"/>
  <c r="EY107" i="18"/>
  <c r="EI107" i="18"/>
  <c r="DS107" i="18"/>
  <c r="DC107" i="18"/>
  <c r="CM107" i="18"/>
  <c r="BW107" i="18"/>
  <c r="BG107" i="18"/>
  <c r="AQ107" i="18"/>
  <c r="AA107" i="18"/>
  <c r="K107" i="18"/>
  <c r="ET106" i="18"/>
  <c r="ED106" i="18"/>
  <c r="DN106" i="18"/>
  <c r="CX106" i="18"/>
  <c r="CH106" i="18"/>
  <c r="BR106" i="18"/>
  <c r="BB106" i="18"/>
  <c r="AL106" i="18"/>
  <c r="V106" i="18"/>
  <c r="D106" i="18"/>
  <c r="EH105" i="18"/>
  <c r="DL105" i="18"/>
  <c r="CQ105" i="18"/>
  <c r="BV105" i="18"/>
  <c r="AZ105" i="18"/>
  <c r="AE105" i="18"/>
  <c r="J105" i="18"/>
  <c r="EM104" i="18"/>
  <c r="DR104" i="18"/>
  <c r="CW104" i="18"/>
  <c r="CA104" i="18"/>
  <c r="BF104" i="18"/>
  <c r="AK104" i="18"/>
  <c r="O104" i="18"/>
  <c r="ES103" i="18"/>
  <c r="DX103" i="18"/>
  <c r="DB103" i="18"/>
  <c r="CG103" i="18"/>
  <c r="BL103" i="18"/>
  <c r="AP103" i="18"/>
  <c r="U103" i="18"/>
  <c r="EY102" i="18"/>
  <c r="EC102" i="18"/>
  <c r="DH102" i="18"/>
  <c r="CM102" i="18"/>
  <c r="BQ102" i="18"/>
  <c r="AV102" i="18"/>
  <c r="AA102" i="18"/>
  <c r="E102" i="18"/>
  <c r="EI101" i="18"/>
  <c r="DN101" i="18"/>
  <c r="CR101" i="18"/>
  <c r="BW101" i="18"/>
  <c r="BB101" i="18"/>
  <c r="AF101" i="18"/>
  <c r="K101" i="18"/>
  <c r="EO100" i="18"/>
  <c r="DS100" i="18"/>
  <c r="CX100" i="18"/>
  <c r="CC100" i="18"/>
  <c r="BG100" i="18"/>
  <c r="AL100" i="18"/>
  <c r="Q100" i="18"/>
  <c r="ET99" i="18"/>
  <c r="DY99" i="18"/>
  <c r="DD99" i="18"/>
  <c r="CH99" i="18"/>
  <c r="BM99" i="18"/>
  <c r="AR99" i="18"/>
  <c r="V99" i="18"/>
  <c r="A99" i="18"/>
  <c r="EE98" i="18"/>
  <c r="DI98" i="18"/>
  <c r="CN98" i="18"/>
  <c r="BS98" i="18"/>
  <c r="AW98" i="18"/>
  <c r="AB98" i="18"/>
  <c r="EB97" i="18"/>
  <c r="BP97" i="18"/>
  <c r="D97" i="18"/>
  <c r="CQ96" i="18"/>
  <c r="AE96" i="18"/>
  <c r="DR95" i="18"/>
  <c r="BF95" i="18"/>
  <c r="ES94" i="18"/>
  <c r="CG94" i="18"/>
  <c r="U94" i="18"/>
  <c r="DH93" i="18"/>
  <c r="AV93" i="18"/>
  <c r="EI92" i="18"/>
  <c r="BW92" i="18"/>
  <c r="K92" i="18"/>
  <c r="CX91" i="18"/>
  <c r="AL91" i="18"/>
  <c r="DY90" i="18"/>
  <c r="BM90" i="18"/>
  <c r="A90" i="18"/>
  <c r="CN89" i="18"/>
  <c r="AB89" i="18"/>
  <c r="DO88" i="18"/>
  <c r="BC88" i="18"/>
  <c r="EP87" i="18"/>
  <c r="CD87" i="18"/>
  <c r="R87" i="18"/>
  <c r="DE86" i="18"/>
  <c r="AS86" i="18"/>
  <c r="EF85" i="18"/>
  <c r="BT85" i="18"/>
  <c r="H85" i="18"/>
  <c r="CU84" i="18"/>
  <c r="AI84" i="18"/>
  <c r="DV83" i="18"/>
  <c r="BJ83" i="18"/>
  <c r="EW82" i="18"/>
  <c r="CK82" i="18"/>
  <c r="Y82" i="18"/>
  <c r="DL81" i="18"/>
  <c r="AZ81" i="18"/>
  <c r="EM80" i="18"/>
  <c r="CA80" i="18"/>
  <c r="O80" i="18"/>
  <c r="DB79" i="18"/>
  <c r="AL79" i="18"/>
  <c r="DC78" i="18"/>
  <c r="V78" i="18"/>
  <c r="CN77" i="18"/>
  <c r="F77" i="18"/>
  <c r="BX76" i="18"/>
  <c r="EP75" i="18"/>
  <c r="BH75" i="18"/>
  <c r="DZ74" i="18"/>
  <c r="AS74" i="18"/>
  <c r="BR73" i="18"/>
  <c r="DT71" i="18"/>
  <c r="W70" i="18"/>
  <c r="BY68" i="18"/>
  <c r="EA66" i="18"/>
  <c r="AD65" i="18"/>
  <c r="AW63" i="18"/>
  <c r="R61" i="18"/>
  <c r="EA57" i="18"/>
  <c r="AK51" i="18"/>
  <c r="N41" i="18"/>
  <c r="BZ128" i="18"/>
  <c r="BV128" i="18"/>
  <c r="BR128" i="18"/>
  <c r="BN128" i="18"/>
  <c r="BJ128" i="18"/>
  <c r="BF128" i="18"/>
  <c r="BB128" i="18"/>
  <c r="AX128" i="18"/>
  <c r="AT128" i="18"/>
  <c r="AP128" i="18"/>
  <c r="AL128" i="18"/>
  <c r="AH128" i="18"/>
  <c r="AD128" i="18"/>
  <c r="Z128" i="18"/>
  <c r="V128" i="18"/>
  <c r="R128" i="18"/>
  <c r="N128" i="18"/>
  <c r="J128" i="18"/>
  <c r="F128" i="18"/>
  <c r="B128" i="18"/>
  <c r="EW127" i="18"/>
  <c r="ES127" i="18"/>
  <c r="EO127" i="18"/>
  <c r="EK127" i="18"/>
  <c r="EG127" i="18"/>
  <c r="EC127" i="18"/>
  <c r="DY127" i="18"/>
  <c r="DU127" i="18"/>
  <c r="DQ127" i="18"/>
  <c r="DM127" i="18"/>
  <c r="DI127" i="18"/>
  <c r="DE127" i="18"/>
  <c r="DA127" i="18"/>
  <c r="CW127" i="18"/>
  <c r="CS127" i="18"/>
  <c r="CO127" i="18"/>
  <c r="CK127" i="18"/>
  <c r="CG127" i="18"/>
  <c r="CC127" i="18"/>
  <c r="BY127" i="18"/>
  <c r="BU127" i="18"/>
  <c r="BQ127" i="18"/>
  <c r="BM127" i="18"/>
  <c r="BI127" i="18"/>
  <c r="BE127" i="18"/>
  <c r="BA127" i="18"/>
  <c r="AW127" i="18"/>
  <c r="AS127" i="18"/>
  <c r="AO127" i="18"/>
  <c r="AK127" i="18"/>
  <c r="AG127" i="18"/>
  <c r="AC127" i="18"/>
  <c r="Y127" i="18"/>
  <c r="U127" i="18"/>
  <c r="Q127" i="18"/>
  <c r="M127" i="18"/>
  <c r="I127" i="18"/>
  <c r="E127" i="18"/>
  <c r="A127" i="18"/>
  <c r="EV126" i="18"/>
  <c r="ER126" i="18"/>
  <c r="EN126" i="18"/>
  <c r="EJ126" i="18"/>
  <c r="EF126" i="18"/>
  <c r="EB126" i="18"/>
  <c r="DX126" i="18"/>
  <c r="DT126" i="18"/>
  <c r="DP126" i="18"/>
  <c r="DL126" i="18"/>
  <c r="DH126" i="18"/>
  <c r="DD126" i="18"/>
  <c r="CZ126" i="18"/>
  <c r="CV126" i="18"/>
  <c r="CR126" i="18"/>
  <c r="CN126" i="18"/>
  <c r="CJ126" i="18"/>
  <c r="CF126" i="18"/>
  <c r="CB126" i="18"/>
  <c r="BX126" i="18"/>
  <c r="BT126" i="18"/>
  <c r="BP126" i="18"/>
  <c r="BL126" i="18"/>
  <c r="BH126" i="18"/>
  <c r="BD126" i="18"/>
  <c r="AZ126" i="18"/>
  <c r="AV126" i="18"/>
  <c r="AR126" i="18"/>
  <c r="AN126" i="18"/>
  <c r="AJ126" i="18"/>
  <c r="AF126" i="18"/>
  <c r="AB126" i="18"/>
  <c r="X126" i="18"/>
  <c r="T126" i="18"/>
  <c r="P126" i="18"/>
  <c r="L126" i="18"/>
  <c r="H126" i="18"/>
  <c r="D126" i="18"/>
  <c r="EY125" i="18"/>
  <c r="EU125" i="18"/>
  <c r="EQ125" i="18"/>
  <c r="EM125" i="18"/>
  <c r="EI125" i="18"/>
  <c r="EE125" i="18"/>
  <c r="EA125" i="18"/>
  <c r="DW125" i="18"/>
  <c r="DS125" i="18"/>
  <c r="DO125" i="18"/>
  <c r="DK125" i="18"/>
  <c r="DG125" i="18"/>
  <c r="DC125" i="18"/>
  <c r="CY125" i="18"/>
  <c r="CU125" i="18"/>
  <c r="CQ125" i="18"/>
  <c r="CM125" i="18"/>
  <c r="CI125" i="18"/>
  <c r="CE125" i="18"/>
  <c r="CA125" i="18"/>
  <c r="BW125" i="18"/>
  <c r="BS125" i="18"/>
  <c r="BO125" i="18"/>
  <c r="BK125" i="18"/>
  <c r="BG125" i="18"/>
  <c r="BC125" i="18"/>
  <c r="AY125" i="18"/>
  <c r="AU125" i="18"/>
  <c r="AQ125" i="18"/>
  <c r="AM125" i="18"/>
  <c r="AI125" i="18"/>
  <c r="AE125" i="18"/>
  <c r="AA125" i="18"/>
  <c r="W125" i="18"/>
  <c r="S125" i="18"/>
  <c r="O125" i="18"/>
  <c r="K125" i="18"/>
  <c r="G125" i="18"/>
  <c r="C125" i="18"/>
  <c r="EX124" i="18"/>
  <c r="ET124" i="18"/>
  <c r="EP124" i="18"/>
  <c r="EL124" i="18"/>
  <c r="EH124" i="18"/>
  <c r="ED124" i="18"/>
  <c r="DZ124" i="18"/>
  <c r="DV124" i="18"/>
  <c r="DR124" i="18"/>
  <c r="DN124" i="18"/>
  <c r="DJ124" i="18"/>
  <c r="DF124" i="18"/>
  <c r="DB124" i="18"/>
  <c r="CX124" i="18"/>
  <c r="CT124" i="18"/>
  <c r="CP124" i="18"/>
  <c r="CL124" i="18"/>
  <c r="CH124" i="18"/>
  <c r="CD124" i="18"/>
  <c r="BZ124" i="18"/>
  <c r="BV124" i="18"/>
  <c r="BR124" i="18"/>
  <c r="BN124" i="18"/>
  <c r="BJ124" i="18"/>
  <c r="BF124" i="18"/>
  <c r="BB124" i="18"/>
  <c r="AX124" i="18"/>
  <c r="AT124" i="18"/>
  <c r="AP124" i="18"/>
  <c r="AL124" i="18"/>
  <c r="AH124" i="18"/>
  <c r="AD124" i="18"/>
  <c r="Z124" i="18"/>
  <c r="V124" i="18"/>
  <c r="R124" i="18"/>
  <c r="N124" i="18"/>
  <c r="J124" i="18"/>
  <c r="F124" i="18"/>
  <c r="B124" i="18"/>
  <c r="EW123" i="18"/>
  <c r="ES123" i="18"/>
  <c r="EO123" i="18"/>
  <c r="EK123" i="18"/>
  <c r="EG123" i="18"/>
  <c r="EC123" i="18"/>
  <c r="DY123" i="18"/>
  <c r="DU123" i="18"/>
  <c r="DQ123" i="18"/>
  <c r="DM123" i="18"/>
  <c r="DI123" i="18"/>
  <c r="DE123" i="18"/>
  <c r="DA123" i="18"/>
  <c r="CW123" i="18"/>
  <c r="CS123" i="18"/>
  <c r="CO123" i="18"/>
  <c r="CK123" i="18"/>
  <c r="CG123" i="18"/>
  <c r="CC123" i="18"/>
  <c r="BY123" i="18"/>
  <c r="BU123" i="18"/>
  <c r="BQ123" i="18"/>
  <c r="BM123" i="18"/>
  <c r="BI123" i="18"/>
  <c r="BE123" i="18"/>
  <c r="BA123" i="18"/>
  <c r="AW123" i="18"/>
  <c r="AS123" i="18"/>
  <c r="AO123" i="18"/>
  <c r="AK123" i="18"/>
  <c r="AG123" i="18"/>
  <c r="AC123" i="18"/>
  <c r="Y123" i="18"/>
  <c r="U123" i="18"/>
  <c r="Q123" i="18"/>
  <c r="M123" i="18"/>
  <c r="I123" i="18"/>
  <c r="E123" i="18"/>
  <c r="A123" i="18"/>
  <c r="EV122" i="18"/>
  <c r="ER122" i="18"/>
  <c r="EN122" i="18"/>
  <c r="EJ122" i="18"/>
  <c r="EF122" i="18"/>
  <c r="EB122" i="18"/>
  <c r="DX122" i="18"/>
  <c r="DT122" i="18"/>
  <c r="DP122" i="18"/>
  <c r="DL122" i="18"/>
  <c r="DH122" i="18"/>
  <c r="DD122" i="18"/>
  <c r="CZ122" i="18"/>
  <c r="CV122" i="18"/>
  <c r="CR122" i="18"/>
  <c r="CN122" i="18"/>
  <c r="CJ122" i="18"/>
  <c r="CF122" i="18"/>
  <c r="CB122" i="18"/>
  <c r="BX122" i="18"/>
  <c r="BT122" i="18"/>
  <c r="BP122" i="18"/>
  <c r="BL122" i="18"/>
  <c r="BH122" i="18"/>
  <c r="BD122" i="18"/>
  <c r="AZ122" i="18"/>
  <c r="AV122" i="18"/>
  <c r="AR122" i="18"/>
  <c r="AN122" i="18"/>
  <c r="AJ122" i="18"/>
  <c r="AF122" i="18"/>
  <c r="AB122" i="18"/>
  <c r="X122" i="18"/>
  <c r="T122" i="18"/>
  <c r="P122" i="18"/>
  <c r="L122" i="18"/>
  <c r="H122" i="18"/>
  <c r="D122" i="18"/>
  <c r="EY121" i="18"/>
  <c r="EU121" i="18"/>
  <c r="EQ121" i="18"/>
  <c r="EM121" i="18"/>
  <c r="EI121" i="18"/>
  <c r="EE121" i="18"/>
  <c r="EA121" i="18"/>
  <c r="DW121" i="18"/>
  <c r="DS121" i="18"/>
  <c r="DO121" i="18"/>
  <c r="DK121" i="18"/>
  <c r="DG121" i="18"/>
  <c r="DC121" i="18"/>
  <c r="CY121" i="18"/>
  <c r="CU121" i="18"/>
  <c r="CQ121" i="18"/>
  <c r="CM121" i="18"/>
  <c r="CI121" i="18"/>
  <c r="CE121" i="18"/>
  <c r="CA121" i="18"/>
  <c r="BW121" i="18"/>
  <c r="BS121" i="18"/>
  <c r="BO121" i="18"/>
  <c r="BK121" i="18"/>
  <c r="BG121" i="18"/>
  <c r="BC121" i="18"/>
  <c r="AY121" i="18"/>
  <c r="AU121" i="18"/>
  <c r="AQ121" i="18"/>
  <c r="AM121" i="18"/>
  <c r="AI121" i="18"/>
  <c r="AE121" i="18"/>
  <c r="AA121" i="18"/>
  <c r="W121" i="18"/>
  <c r="S121" i="18"/>
  <c r="O121" i="18"/>
  <c r="K121" i="18"/>
  <c r="G121" i="18"/>
  <c r="C121" i="18"/>
  <c r="EX120" i="18"/>
  <c r="ET120" i="18"/>
  <c r="EP120" i="18"/>
  <c r="EL120" i="18"/>
  <c r="EH120" i="18"/>
  <c r="ED120" i="18"/>
  <c r="DZ120" i="18"/>
  <c r="DV120" i="18"/>
  <c r="DR120" i="18"/>
  <c r="DN120" i="18"/>
  <c r="DJ120" i="18"/>
  <c r="DF120" i="18"/>
  <c r="DB120" i="18"/>
  <c r="CX120" i="18"/>
  <c r="CT120" i="18"/>
  <c r="CP120" i="18"/>
  <c r="CL120" i="18"/>
  <c r="CH120" i="18"/>
  <c r="CD120" i="18"/>
  <c r="BZ120" i="18"/>
  <c r="BV120" i="18"/>
  <c r="BR120" i="18"/>
  <c r="BN120" i="18"/>
  <c r="BJ120" i="18"/>
  <c r="BF120" i="18"/>
  <c r="BB120" i="18"/>
  <c r="AX120" i="18"/>
  <c r="AT120" i="18"/>
  <c r="AP120" i="18"/>
  <c r="AL120" i="18"/>
  <c r="AH120" i="18"/>
  <c r="AD120" i="18"/>
  <c r="Z120" i="18"/>
  <c r="V120" i="18"/>
  <c r="R120" i="18"/>
  <c r="N120" i="18"/>
  <c r="J120" i="18"/>
  <c r="F120" i="18"/>
  <c r="B120" i="18"/>
  <c r="EW119" i="18"/>
  <c r="ES119" i="18"/>
  <c r="EO119" i="18"/>
  <c r="EK119" i="18"/>
  <c r="EG119" i="18"/>
  <c r="EC119" i="18"/>
  <c r="DY119" i="18"/>
  <c r="DU119" i="18"/>
  <c r="DQ119" i="18"/>
  <c r="DM119" i="18"/>
  <c r="DI119" i="18"/>
  <c r="DE119" i="18"/>
  <c r="DA119" i="18"/>
  <c r="CW119" i="18"/>
  <c r="CS119" i="18"/>
  <c r="CO119" i="18"/>
  <c r="CK119" i="18"/>
  <c r="CG119" i="18"/>
  <c r="CC119" i="18"/>
  <c r="BY119" i="18"/>
  <c r="BU119" i="18"/>
  <c r="BQ119" i="18"/>
  <c r="BM119" i="18"/>
  <c r="BI119" i="18"/>
  <c r="BE119" i="18"/>
  <c r="BA119" i="18"/>
  <c r="AW119" i="18"/>
  <c r="AS119" i="18"/>
  <c r="AO119" i="18"/>
  <c r="AK119" i="18"/>
  <c r="AG119" i="18"/>
  <c r="AC119" i="18"/>
  <c r="Y119" i="18"/>
  <c r="U119" i="18"/>
  <c r="Q119" i="18"/>
  <c r="M119" i="18"/>
  <c r="I119" i="18"/>
  <c r="E119" i="18"/>
  <c r="A119" i="18"/>
  <c r="EV118" i="18"/>
  <c r="ER118" i="18"/>
  <c r="EN118" i="18"/>
  <c r="EJ118" i="18"/>
  <c r="EF118" i="18"/>
  <c r="EB118" i="18"/>
  <c r="DX118" i="18"/>
  <c r="DT118" i="18"/>
  <c r="DP118" i="18"/>
  <c r="DL118" i="18"/>
  <c r="DH118" i="18"/>
  <c r="DD118" i="18"/>
  <c r="CZ118" i="18"/>
  <c r="CV118" i="18"/>
  <c r="CR118" i="18"/>
  <c r="CN118" i="18"/>
  <c r="CJ118" i="18"/>
  <c r="CF118" i="18"/>
  <c r="CB118" i="18"/>
  <c r="BX118" i="18"/>
  <c r="BT118" i="18"/>
  <c r="BP118" i="18"/>
  <c r="BL118" i="18"/>
  <c r="BH118" i="18"/>
  <c r="BD118" i="18"/>
  <c r="AZ118" i="18"/>
  <c r="AV118" i="18"/>
  <c r="AR118" i="18"/>
  <c r="AN118" i="18"/>
  <c r="AJ118" i="18"/>
  <c r="AF118" i="18"/>
  <c r="AB118" i="18"/>
  <c r="X118" i="18"/>
  <c r="T118" i="18"/>
  <c r="P118" i="18"/>
  <c r="L118" i="18"/>
  <c r="H118" i="18"/>
  <c r="D118" i="18"/>
  <c r="EY117" i="18"/>
  <c r="EU117" i="18"/>
  <c r="EQ117" i="18"/>
  <c r="EM117" i="18"/>
  <c r="EI117" i="18"/>
  <c r="EE117" i="18"/>
  <c r="EA117" i="18"/>
  <c r="DW117" i="18"/>
  <c r="DS117" i="18"/>
  <c r="DO117" i="18"/>
  <c r="DK117" i="18"/>
  <c r="DG117" i="18"/>
  <c r="DC117" i="18"/>
  <c r="CY117" i="18"/>
  <c r="CU117" i="18"/>
  <c r="CQ117" i="18"/>
  <c r="CM117" i="18"/>
  <c r="CI117" i="18"/>
  <c r="CE117" i="18"/>
  <c r="CA117" i="18"/>
  <c r="BW117" i="18"/>
  <c r="BS117" i="18"/>
  <c r="BO117" i="18"/>
  <c r="BK117" i="18"/>
  <c r="BG117" i="18"/>
  <c r="BC117" i="18"/>
  <c r="AY117" i="18"/>
  <c r="AU117" i="18"/>
  <c r="AQ117" i="18"/>
  <c r="AM117" i="18"/>
  <c r="AI117" i="18"/>
  <c r="AE117" i="18"/>
  <c r="AA117" i="18"/>
  <c r="W117" i="18"/>
  <c r="S117" i="18"/>
  <c r="O117" i="18"/>
  <c r="K117" i="18"/>
  <c r="G117" i="18"/>
  <c r="C117" i="18"/>
  <c r="EX116" i="18"/>
  <c r="ET116" i="18"/>
  <c r="EP116" i="18"/>
  <c r="EL116" i="18"/>
  <c r="EH116" i="18"/>
  <c r="ED116" i="18"/>
  <c r="DZ116" i="18"/>
  <c r="DV116" i="18"/>
  <c r="DR116" i="18"/>
  <c r="DN116" i="18"/>
  <c r="DJ116" i="18"/>
  <c r="DF116" i="18"/>
  <c r="DB116" i="18"/>
  <c r="CX116" i="18"/>
  <c r="CT116" i="18"/>
  <c r="CP116" i="18"/>
  <c r="CL116" i="18"/>
  <c r="CH116" i="18"/>
  <c r="CD116" i="18"/>
  <c r="BZ116" i="18"/>
  <c r="BV116" i="18"/>
  <c r="BR116" i="18"/>
  <c r="BN116" i="18"/>
  <c r="BJ116" i="18"/>
  <c r="BF116" i="18"/>
  <c r="BB116" i="18"/>
  <c r="AX116" i="18"/>
  <c r="AT116" i="18"/>
  <c r="AP116" i="18"/>
  <c r="AL116" i="18"/>
  <c r="AH116" i="18"/>
  <c r="AD116" i="18"/>
  <c r="Z116" i="18"/>
  <c r="V116" i="18"/>
  <c r="R116" i="18"/>
  <c r="N116" i="18"/>
  <c r="J116" i="18"/>
  <c r="F116" i="18"/>
  <c r="B116" i="18"/>
  <c r="EW115" i="18"/>
  <c r="ES115" i="18"/>
  <c r="EO115" i="18"/>
  <c r="EK115" i="18"/>
  <c r="EG115" i="18"/>
  <c r="EC115" i="18"/>
  <c r="DY115" i="18"/>
  <c r="DU115" i="18"/>
  <c r="DQ115" i="18"/>
  <c r="DM115" i="18"/>
  <c r="DI115" i="18"/>
  <c r="DE115" i="18"/>
  <c r="DA115" i="18"/>
  <c r="CW115" i="18"/>
  <c r="CS115" i="18"/>
  <c r="CO115" i="18"/>
  <c r="CK115" i="18"/>
  <c r="CG115" i="18"/>
  <c r="CC115" i="18"/>
  <c r="BY115" i="18"/>
  <c r="BU115" i="18"/>
  <c r="BQ115" i="18"/>
  <c r="BM115" i="18"/>
  <c r="BI115" i="18"/>
  <c r="BE115" i="18"/>
  <c r="BA115" i="18"/>
  <c r="AW115" i="18"/>
  <c r="AS115" i="18"/>
  <c r="AO115" i="18"/>
  <c r="AK115" i="18"/>
  <c r="AG115" i="18"/>
  <c r="AC115" i="18"/>
  <c r="Y115" i="18"/>
  <c r="U115" i="18"/>
  <c r="Q115" i="18"/>
  <c r="M115" i="18"/>
  <c r="I115" i="18"/>
  <c r="E115" i="18"/>
  <c r="A115" i="18"/>
  <c r="EV114" i="18"/>
  <c r="ER114" i="18"/>
  <c r="EN114" i="18"/>
  <c r="EJ114" i="18"/>
  <c r="EF114" i="18"/>
  <c r="EB114" i="18"/>
  <c r="DX114" i="18"/>
  <c r="DT114" i="18"/>
  <c r="DP114" i="18"/>
  <c r="DL114" i="18"/>
  <c r="DH114" i="18"/>
  <c r="DD114" i="18"/>
  <c r="CZ114" i="18"/>
  <c r="CV114" i="18"/>
  <c r="CR114" i="18"/>
  <c r="CN114" i="18"/>
  <c r="CJ114" i="18"/>
  <c r="CF114" i="18"/>
  <c r="CB114" i="18"/>
  <c r="BX114" i="18"/>
  <c r="BT114" i="18"/>
  <c r="BP114" i="18"/>
  <c r="BL114" i="18"/>
  <c r="BH114" i="18"/>
  <c r="BD114" i="18"/>
  <c r="AZ114" i="18"/>
  <c r="AV114" i="18"/>
  <c r="AR114" i="18"/>
  <c r="AN114" i="18"/>
  <c r="AJ114" i="18"/>
  <c r="AF114" i="18"/>
  <c r="AB114" i="18"/>
  <c r="X114" i="18"/>
  <c r="T114" i="18"/>
  <c r="P114" i="18"/>
  <c r="L114" i="18"/>
  <c r="H114" i="18"/>
  <c r="D114" i="18"/>
  <c r="EY113" i="18"/>
  <c r="EU113" i="18"/>
  <c r="EQ113" i="18"/>
  <c r="EM113" i="18"/>
  <c r="EI113" i="18"/>
  <c r="EE113" i="18"/>
  <c r="EA113" i="18"/>
  <c r="DW113" i="18"/>
  <c r="DS113" i="18"/>
  <c r="DO113" i="18"/>
  <c r="DK113" i="18"/>
  <c r="DG113" i="18"/>
  <c r="DC113" i="18"/>
  <c r="CY113" i="18"/>
  <c r="CU113" i="18"/>
  <c r="CQ113" i="18"/>
  <c r="CM113" i="18"/>
  <c r="CI113" i="18"/>
  <c r="CE113" i="18"/>
  <c r="CA113" i="18"/>
  <c r="BW113" i="18"/>
  <c r="BS113" i="18"/>
  <c r="BO113" i="18"/>
  <c r="BK113" i="18"/>
  <c r="BG113" i="18"/>
  <c r="BC113" i="18"/>
  <c r="AY113" i="18"/>
  <c r="AU113" i="18"/>
  <c r="AQ113" i="18"/>
  <c r="AM113" i="18"/>
  <c r="AI113" i="18"/>
  <c r="AE113" i="18"/>
  <c r="AA113" i="18"/>
  <c r="W113" i="18"/>
  <c r="S113" i="18"/>
  <c r="O113" i="18"/>
  <c r="K113" i="18"/>
  <c r="G113" i="18"/>
  <c r="C113" i="18"/>
  <c r="EX112" i="18"/>
  <c r="ET112" i="18"/>
  <c r="EP112" i="18"/>
  <c r="EL112" i="18"/>
  <c r="EH112" i="18"/>
  <c r="ED112" i="18"/>
  <c r="DZ112" i="18"/>
  <c r="DV112" i="18"/>
  <c r="DR112" i="18"/>
  <c r="DN112" i="18"/>
  <c r="DJ112" i="18"/>
  <c r="DF112" i="18"/>
  <c r="DB112" i="18"/>
  <c r="CX112" i="18"/>
  <c r="CT112" i="18"/>
  <c r="CP112" i="18"/>
  <c r="CL112" i="18"/>
  <c r="CH112" i="18"/>
  <c r="CD112" i="18"/>
  <c r="BZ112" i="18"/>
  <c r="BV112" i="18"/>
  <c r="BR112" i="18"/>
  <c r="BN112" i="18"/>
  <c r="BJ112" i="18"/>
  <c r="BF112" i="18"/>
  <c r="BB112" i="18"/>
  <c r="AX112" i="18"/>
  <c r="AT112" i="18"/>
  <c r="AP112" i="18"/>
  <c r="AL112" i="18"/>
  <c r="AH112" i="18"/>
  <c r="AD112" i="18"/>
  <c r="Z112" i="18"/>
  <c r="V112" i="18"/>
  <c r="R112" i="18"/>
  <c r="N112" i="18"/>
  <c r="J112" i="18"/>
  <c r="F112" i="18"/>
  <c r="B112" i="18"/>
  <c r="EW111" i="18"/>
  <c r="ES111" i="18"/>
  <c r="EO111" i="18"/>
  <c r="EK111" i="18"/>
  <c r="EG111" i="18"/>
  <c r="EC111" i="18"/>
  <c r="DY111" i="18"/>
  <c r="DU111" i="18"/>
  <c r="DQ111" i="18"/>
  <c r="DM111" i="18"/>
  <c r="DI111" i="18"/>
  <c r="DE111" i="18"/>
  <c r="DA111" i="18"/>
  <c r="CW111" i="18"/>
  <c r="CS111" i="18"/>
  <c r="CO111" i="18"/>
  <c r="CK111" i="18"/>
  <c r="CG111" i="18"/>
  <c r="CC111" i="18"/>
  <c r="BY111" i="18"/>
  <c r="BU111" i="18"/>
  <c r="BQ111" i="18"/>
  <c r="BM111" i="18"/>
  <c r="BI111" i="18"/>
  <c r="BE111" i="18"/>
  <c r="BA111" i="18"/>
  <c r="AW111" i="18"/>
  <c r="AS111" i="18"/>
  <c r="AO111" i="18"/>
  <c r="AK111" i="18"/>
  <c r="AG111" i="18"/>
  <c r="AC111" i="18"/>
  <c r="Y111" i="18"/>
  <c r="U111" i="18"/>
  <c r="Q111" i="18"/>
  <c r="M111" i="18"/>
  <c r="I111" i="18"/>
  <c r="E111" i="18"/>
  <c r="A111" i="18"/>
  <c r="EV110" i="18"/>
  <c r="ER110" i="18"/>
  <c r="EN110" i="18"/>
  <c r="EJ110" i="18"/>
  <c r="EF110" i="18"/>
  <c r="EB110" i="18"/>
  <c r="DX110" i="18"/>
  <c r="DT110" i="18"/>
  <c r="DP110" i="18"/>
  <c r="DL110" i="18"/>
  <c r="DH110" i="18"/>
  <c r="DD110" i="18"/>
  <c r="CZ110" i="18"/>
  <c r="CV110" i="18"/>
  <c r="CR110" i="18"/>
  <c r="CN110" i="18"/>
  <c r="CJ110" i="18"/>
  <c r="CF110" i="18"/>
  <c r="CB110" i="18"/>
  <c r="BX110" i="18"/>
  <c r="BT110" i="18"/>
  <c r="BP110" i="18"/>
  <c r="BL110" i="18"/>
  <c r="BH110" i="18"/>
  <c r="BD110" i="18"/>
  <c r="AZ110" i="18"/>
  <c r="AV110" i="18"/>
  <c r="AR110" i="18"/>
  <c r="AN110" i="18"/>
  <c r="AJ110" i="18"/>
  <c r="AF110" i="18"/>
  <c r="AB110" i="18"/>
  <c r="X110" i="18"/>
  <c r="T110" i="18"/>
  <c r="P110" i="18"/>
  <c r="L110" i="18"/>
  <c r="H110" i="18"/>
  <c r="D110" i="18"/>
  <c r="EY109" i="18"/>
  <c r="EU109" i="18"/>
  <c r="EQ109" i="18"/>
  <c r="EM109" i="18"/>
  <c r="EI109" i="18"/>
  <c r="EE109" i="18"/>
  <c r="EA109" i="18"/>
  <c r="DW109" i="18"/>
  <c r="DS109" i="18"/>
  <c r="DO109" i="18"/>
  <c r="DK109" i="18"/>
  <c r="DG109" i="18"/>
  <c r="DC109" i="18"/>
  <c r="CY109" i="18"/>
  <c r="CU109" i="18"/>
  <c r="CQ109" i="18"/>
  <c r="CM109" i="18"/>
  <c r="CI109" i="18"/>
  <c r="CE109" i="18"/>
  <c r="CA109" i="18"/>
  <c r="BW109" i="18"/>
  <c r="BS109" i="18"/>
  <c r="BO109" i="18"/>
  <c r="BK109" i="18"/>
  <c r="BG109" i="18"/>
  <c r="BC109" i="18"/>
  <c r="AY109" i="18"/>
  <c r="AU109" i="18"/>
  <c r="AQ109" i="18"/>
  <c r="AM109" i="18"/>
  <c r="AI109" i="18"/>
  <c r="AE109" i="18"/>
  <c r="AA109" i="18"/>
  <c r="W109" i="18"/>
  <c r="S109" i="18"/>
  <c r="O109" i="18"/>
  <c r="K109" i="18"/>
  <c r="G109" i="18"/>
  <c r="C109" i="18"/>
  <c r="EX108" i="18"/>
  <c r="ET108" i="18"/>
  <c r="EP108" i="18"/>
  <c r="EL108" i="18"/>
  <c r="EH108" i="18"/>
  <c r="ED108" i="18"/>
  <c r="DZ108" i="18"/>
  <c r="DV108" i="18"/>
  <c r="DR108" i="18"/>
  <c r="DN108" i="18"/>
  <c r="DJ108" i="18"/>
  <c r="DF108" i="18"/>
  <c r="DB108" i="18"/>
  <c r="CX108" i="18"/>
  <c r="CT108" i="18"/>
  <c r="CP108" i="18"/>
  <c r="CL108" i="18"/>
  <c r="CH108" i="18"/>
  <c r="CD108" i="18"/>
  <c r="BZ108" i="18"/>
  <c r="BV108" i="18"/>
  <c r="BR108" i="18"/>
  <c r="BN108" i="18"/>
  <c r="BJ108" i="18"/>
  <c r="BF108" i="18"/>
  <c r="BB108" i="18"/>
  <c r="AX108" i="18"/>
  <c r="AT108" i="18"/>
  <c r="AP108" i="18"/>
  <c r="AL108" i="18"/>
  <c r="AH108" i="18"/>
  <c r="AD108" i="18"/>
  <c r="Z108" i="18"/>
  <c r="V108" i="18"/>
  <c r="R108" i="18"/>
  <c r="N108" i="18"/>
  <c r="J108" i="18"/>
  <c r="F108" i="18"/>
  <c r="B108" i="18"/>
  <c r="EW107" i="18"/>
  <c r="ES107" i="18"/>
  <c r="EO107" i="18"/>
  <c r="EK107" i="18"/>
  <c r="EG107" i="18"/>
  <c r="EC107" i="18"/>
  <c r="DY107" i="18"/>
  <c r="DU107" i="18"/>
  <c r="DQ107" i="18"/>
  <c r="DM107" i="18"/>
  <c r="DI107" i="18"/>
  <c r="DE107" i="18"/>
  <c r="DA107" i="18"/>
  <c r="CW107" i="18"/>
  <c r="CS107" i="18"/>
  <c r="CO107" i="18"/>
  <c r="CK107" i="18"/>
  <c r="CG107" i="18"/>
  <c r="CC107" i="18"/>
  <c r="BY107" i="18"/>
  <c r="BU107" i="18"/>
  <c r="BQ107" i="18"/>
  <c r="BM107" i="18"/>
  <c r="BI107" i="18"/>
  <c r="BE107" i="18"/>
  <c r="BA107" i="18"/>
  <c r="AW107" i="18"/>
  <c r="AS107" i="18"/>
  <c r="AO107" i="18"/>
  <c r="AK107" i="18"/>
  <c r="AG107" i="18"/>
  <c r="AC107" i="18"/>
  <c r="Y107" i="18"/>
  <c r="U107" i="18"/>
  <c r="Q107" i="18"/>
  <c r="M107" i="18"/>
  <c r="I107" i="18"/>
  <c r="E107" i="18"/>
  <c r="A107" i="18"/>
  <c r="EV106" i="18"/>
  <c r="ER106" i="18"/>
  <c r="EN106" i="18"/>
  <c r="EJ106" i="18"/>
  <c r="EF106" i="18"/>
  <c r="EB106" i="18"/>
  <c r="DX106" i="18"/>
  <c r="DT106" i="18"/>
  <c r="DP106" i="18"/>
  <c r="DL106" i="18"/>
  <c r="DH106" i="18"/>
  <c r="DD106" i="18"/>
  <c r="CZ106" i="18"/>
  <c r="CV106" i="18"/>
  <c r="CR106" i="18"/>
  <c r="CN106" i="18"/>
  <c r="CJ106" i="18"/>
  <c r="CF106" i="18"/>
  <c r="CB106" i="18"/>
  <c r="BX106" i="18"/>
  <c r="BT106" i="18"/>
  <c r="BP106" i="18"/>
  <c r="BL106" i="18"/>
  <c r="BH106" i="18"/>
  <c r="BD106" i="18"/>
  <c r="AZ106" i="18"/>
  <c r="AV106" i="18"/>
  <c r="AR106" i="18"/>
  <c r="AN106" i="18"/>
  <c r="AJ106" i="18"/>
  <c r="AF106" i="18"/>
  <c r="AB106" i="18"/>
  <c r="X106" i="18"/>
  <c r="T106" i="18"/>
  <c r="P106" i="18"/>
  <c r="L106" i="18"/>
  <c r="G106" i="18"/>
  <c r="A106" i="18"/>
  <c r="EU105" i="18"/>
  <c r="EP105" i="18"/>
  <c r="EJ105" i="18"/>
  <c r="EE105" i="18"/>
  <c r="DZ105" i="18"/>
  <c r="DT105" i="18"/>
  <c r="DO105" i="18"/>
  <c r="DJ105" i="18"/>
  <c r="DD105" i="18"/>
  <c r="CY105" i="18"/>
  <c r="CT105" i="18"/>
  <c r="CN105" i="18"/>
  <c r="CI105" i="18"/>
  <c r="CD105" i="18"/>
  <c r="BX105" i="18"/>
  <c r="BS105" i="18"/>
  <c r="BN105" i="18"/>
  <c r="BH105" i="18"/>
  <c r="BC105" i="18"/>
  <c r="AX105" i="18"/>
  <c r="AR105" i="18"/>
  <c r="AM105" i="18"/>
  <c r="AH105" i="18"/>
  <c r="AB105" i="18"/>
  <c r="W105" i="18"/>
  <c r="R105" i="18"/>
  <c r="L105" i="18"/>
  <c r="G105" i="18"/>
  <c r="B105" i="18"/>
  <c r="EU104" i="18"/>
  <c r="EP104" i="18"/>
  <c r="EK104" i="18"/>
  <c r="EE104" i="18"/>
  <c r="DZ104" i="18"/>
  <c r="DU104" i="18"/>
  <c r="DO104" i="18"/>
  <c r="DJ104" i="18"/>
  <c r="DE104" i="18"/>
  <c r="CY104" i="18"/>
  <c r="CT104" i="18"/>
  <c r="CO104" i="18"/>
  <c r="CI104" i="18"/>
  <c r="CD104" i="18"/>
  <c r="BY104" i="18"/>
  <c r="BS104" i="18"/>
  <c r="BN104" i="18"/>
  <c r="BI104" i="18"/>
  <c r="BC104" i="18"/>
  <c r="AX104" i="18"/>
  <c r="AS104" i="18"/>
  <c r="AM104" i="18"/>
  <c r="AH104" i="18"/>
  <c r="AC104" i="18"/>
  <c r="W104" i="18"/>
  <c r="R104" i="18"/>
  <c r="M104" i="18"/>
  <c r="G104" i="18"/>
  <c r="B104" i="18"/>
  <c r="EV103" i="18"/>
  <c r="EP103" i="18"/>
  <c r="EK103" i="18"/>
  <c r="EF103" i="18"/>
  <c r="DZ103" i="18"/>
  <c r="DU103" i="18"/>
  <c r="DP103" i="18"/>
  <c r="DJ103" i="18"/>
  <c r="DE103" i="18"/>
  <c r="CZ103" i="18"/>
  <c r="CT103" i="18"/>
  <c r="CO103" i="18"/>
  <c r="CJ103" i="18"/>
  <c r="CD103" i="18"/>
  <c r="BY103" i="18"/>
  <c r="BT103" i="18"/>
  <c r="BN103" i="18"/>
  <c r="BI103" i="18"/>
  <c r="BD103" i="18"/>
  <c r="AX103" i="18"/>
  <c r="AS103" i="18"/>
  <c r="AN103" i="18"/>
  <c r="AH103" i="18"/>
  <c r="AC103" i="18"/>
  <c r="X103" i="18"/>
  <c r="R103" i="18"/>
  <c r="M103" i="18"/>
  <c r="H103" i="18"/>
  <c r="B103" i="18"/>
  <c r="EV102" i="18"/>
  <c r="EQ102" i="18"/>
  <c r="EK102" i="18"/>
  <c r="EF102" i="18"/>
  <c r="EA102" i="18"/>
  <c r="DU102" i="18"/>
  <c r="DP102" i="18"/>
  <c r="DK102" i="18"/>
  <c r="DE102" i="18"/>
  <c r="CZ102" i="18"/>
  <c r="CU102" i="18"/>
  <c r="CO102" i="18"/>
  <c r="CJ102" i="18"/>
  <c r="CE102" i="18"/>
  <c r="BY102" i="18"/>
  <c r="BT102" i="18"/>
  <c r="BO102" i="18"/>
  <c r="BI102" i="18"/>
  <c r="BD102" i="18"/>
  <c r="AY102" i="18"/>
  <c r="AS102" i="18"/>
  <c r="AN102" i="18"/>
  <c r="AI102" i="18"/>
  <c r="AC102" i="18"/>
  <c r="X102" i="18"/>
  <c r="S102" i="18"/>
  <c r="M102" i="18"/>
  <c r="H102" i="18"/>
  <c r="C102" i="18"/>
  <c r="EV101" i="18"/>
  <c r="EQ101" i="18"/>
  <c r="EL101" i="18"/>
  <c r="EF101" i="18"/>
  <c r="EA101" i="18"/>
  <c r="DV101" i="18"/>
  <c r="DP101" i="18"/>
  <c r="DK101" i="18"/>
  <c r="DF101" i="18"/>
  <c r="CZ101" i="18"/>
  <c r="CU101" i="18"/>
  <c r="CP101" i="18"/>
  <c r="CJ101" i="18"/>
  <c r="CE101" i="18"/>
  <c r="BZ101" i="18"/>
  <c r="BT101" i="18"/>
  <c r="BO101" i="18"/>
  <c r="BJ101" i="18"/>
  <c r="BD101" i="18"/>
  <c r="AY101" i="18"/>
  <c r="AT101" i="18"/>
  <c r="AN101" i="18"/>
  <c r="AI101" i="18"/>
  <c r="AD101" i="18"/>
  <c r="X101" i="18"/>
  <c r="S101" i="18"/>
  <c r="N101" i="18"/>
  <c r="H101" i="18"/>
  <c r="C101" i="18"/>
  <c r="EW100" i="18"/>
  <c r="EQ100" i="18"/>
  <c r="EL100" i="18"/>
  <c r="EG100" i="18"/>
  <c r="EA100" i="18"/>
  <c r="DV100" i="18"/>
  <c r="DQ100" i="18"/>
  <c r="DK100" i="18"/>
  <c r="DF100" i="18"/>
  <c r="DA100" i="18"/>
  <c r="CU100" i="18"/>
  <c r="CP100" i="18"/>
  <c r="CK100" i="18"/>
  <c r="CE100" i="18"/>
  <c r="BZ100" i="18"/>
  <c r="BU100" i="18"/>
  <c r="BO100" i="18"/>
  <c r="BJ100" i="18"/>
  <c r="BE100" i="18"/>
  <c r="AY100" i="18"/>
  <c r="AT100" i="18"/>
  <c r="AO100" i="18"/>
  <c r="AI100" i="18"/>
  <c r="AD100" i="18"/>
  <c r="Y100" i="18"/>
  <c r="S100" i="18"/>
  <c r="N100" i="18"/>
  <c r="I100" i="18"/>
  <c r="C100" i="18"/>
  <c r="EW99" i="18"/>
  <c r="ER99" i="18"/>
  <c r="EL99" i="18"/>
  <c r="EG99" i="18"/>
  <c r="EB99" i="18"/>
  <c r="DV99" i="18"/>
  <c r="DQ99" i="18"/>
  <c r="DL99" i="18"/>
  <c r="DF99" i="18"/>
  <c r="DA99" i="18"/>
  <c r="CV99" i="18"/>
  <c r="CP99" i="18"/>
  <c r="CK99" i="18"/>
  <c r="CF99" i="18"/>
  <c r="BZ99" i="18"/>
  <c r="BU99" i="18"/>
  <c r="BP99" i="18"/>
  <c r="BJ99" i="18"/>
  <c r="BE99" i="18"/>
  <c r="AZ99" i="18"/>
  <c r="AT99" i="18"/>
  <c r="AO99" i="18"/>
  <c r="AJ99" i="18"/>
  <c r="AD99" i="18"/>
  <c r="Y99" i="18"/>
  <c r="T99" i="18"/>
  <c r="N99" i="18"/>
  <c r="I99" i="18"/>
  <c r="D99" i="18"/>
  <c r="EW98" i="18"/>
  <c r="ER98" i="18"/>
  <c r="EM98" i="18"/>
  <c r="EG98" i="18"/>
  <c r="EB98" i="18"/>
  <c r="DW98" i="18"/>
  <c r="DQ98" i="18"/>
  <c r="DL98" i="18"/>
  <c r="DG98" i="18"/>
  <c r="DA98" i="18"/>
  <c r="CV98" i="18"/>
  <c r="CQ98" i="18"/>
  <c r="CK98" i="18"/>
  <c r="CF98" i="18"/>
  <c r="CA98" i="18"/>
  <c r="BU98" i="18"/>
  <c r="BP98" i="18"/>
  <c r="BK98" i="18"/>
  <c r="BE98" i="18"/>
  <c r="AZ98" i="18"/>
  <c r="AU98" i="18"/>
  <c r="AO98" i="18"/>
  <c r="AJ98" i="18"/>
  <c r="AE98" i="18"/>
  <c r="X98" i="18"/>
  <c r="P98" i="18"/>
  <c r="A98" i="18"/>
  <c r="EJ97" i="18"/>
  <c r="DT97" i="18"/>
  <c r="DD97" i="18"/>
  <c r="CN97" i="18"/>
  <c r="BX97" i="18"/>
  <c r="BH97" i="18"/>
  <c r="AR97" i="18"/>
  <c r="AB97" i="18"/>
  <c r="L97" i="18"/>
  <c r="EU96" i="18"/>
  <c r="EE96" i="18"/>
  <c r="DO96" i="18"/>
  <c r="CY96" i="18"/>
  <c r="CI96" i="18"/>
  <c r="BS96" i="18"/>
  <c r="BC96" i="18"/>
  <c r="AM96" i="18"/>
  <c r="W96" i="18"/>
  <c r="G96" i="18"/>
  <c r="EP95" i="18"/>
  <c r="DZ95" i="18"/>
  <c r="DJ95" i="18"/>
  <c r="CT95" i="18"/>
  <c r="CD95" i="18"/>
  <c r="BN95" i="18"/>
  <c r="AX95" i="18"/>
  <c r="AH95" i="18"/>
  <c r="R95" i="18"/>
  <c r="B95" i="18"/>
  <c r="EK94" i="18"/>
  <c r="DU94" i="18"/>
  <c r="DE94" i="18"/>
  <c r="CO94" i="18"/>
  <c r="BY94" i="18"/>
  <c r="BI94" i="18"/>
  <c r="AS94" i="18"/>
  <c r="AC94" i="18"/>
  <c r="M94" i="18"/>
  <c r="EV93" i="18"/>
  <c r="EF93" i="18"/>
  <c r="DP93" i="18"/>
  <c r="CZ93" i="18"/>
  <c r="CJ93" i="18"/>
  <c r="BT93" i="18"/>
  <c r="BD93" i="18"/>
  <c r="AN93" i="18"/>
  <c r="X93" i="18"/>
  <c r="H93" i="18"/>
  <c r="EQ92" i="18"/>
  <c r="EA92" i="18"/>
  <c r="DK92" i="18"/>
  <c r="CU92" i="18"/>
  <c r="CE92" i="18"/>
  <c r="BO92" i="18"/>
  <c r="AY92" i="18"/>
  <c r="AI92" i="18"/>
  <c r="S92" i="18"/>
  <c r="C92" i="18"/>
  <c r="EL91" i="18"/>
  <c r="DV91" i="18"/>
  <c r="DF91" i="18"/>
  <c r="CP91" i="18"/>
  <c r="BZ91" i="18"/>
  <c r="BJ91" i="18"/>
  <c r="AT91" i="18"/>
  <c r="AD91" i="18"/>
  <c r="N91" i="18"/>
  <c r="EW90" i="18"/>
  <c r="EG90" i="18"/>
  <c r="DQ90" i="18"/>
  <c r="DA90" i="18"/>
  <c r="CK90" i="18"/>
  <c r="BU90" i="18"/>
  <c r="BE90" i="18"/>
  <c r="AO90" i="18"/>
  <c r="Y90" i="18"/>
  <c r="I90" i="18"/>
  <c r="ER89" i="18"/>
  <c r="EB89" i="18"/>
  <c r="DL89" i="18"/>
  <c r="CV89" i="18"/>
  <c r="CF89" i="18"/>
  <c r="BP89" i="18"/>
  <c r="AZ89" i="18"/>
  <c r="AJ89" i="18"/>
  <c r="T89" i="18"/>
  <c r="D89" i="18"/>
  <c r="EM88" i="18"/>
  <c r="DW88" i="18"/>
  <c r="DG88" i="18"/>
  <c r="CQ88" i="18"/>
  <c r="CA88" i="18"/>
  <c r="BK88" i="18"/>
  <c r="AU88" i="18"/>
  <c r="AE88" i="18"/>
  <c r="O88" i="18"/>
  <c r="EX87" i="18"/>
  <c r="EH87" i="18"/>
  <c r="DR87" i="18"/>
  <c r="DB87" i="18"/>
  <c r="CL87" i="18"/>
  <c r="BV87" i="18"/>
  <c r="BF87" i="18"/>
  <c r="AP87" i="18"/>
  <c r="Z87" i="18"/>
  <c r="J87" i="18"/>
  <c r="ES86" i="18"/>
  <c r="EC86" i="18"/>
  <c r="DM86" i="18"/>
  <c r="CW86" i="18"/>
  <c r="CG86" i="18"/>
  <c r="BQ86" i="18"/>
  <c r="BA86" i="18"/>
  <c r="AK86" i="18"/>
  <c r="U86" i="18"/>
  <c r="E86" i="18"/>
  <c r="EN85" i="18"/>
  <c r="DX85" i="18"/>
  <c r="DH85" i="18"/>
  <c r="CR85" i="18"/>
  <c r="CB85" i="18"/>
  <c r="BL85" i="18"/>
  <c r="AV85" i="18"/>
  <c r="AF85" i="18"/>
  <c r="P85" i="18"/>
  <c r="EY84" i="18"/>
  <c r="EI84" i="18"/>
  <c r="DS84" i="18"/>
  <c r="DC84" i="18"/>
  <c r="CM84" i="18"/>
  <c r="BW84" i="18"/>
  <c r="BG84" i="18"/>
  <c r="AQ84" i="18"/>
  <c r="AA84" i="18"/>
  <c r="K84" i="18"/>
  <c r="ET83" i="18"/>
  <c r="ED83" i="18"/>
  <c r="DN83" i="18"/>
  <c r="CX83" i="18"/>
  <c r="CH83" i="18"/>
  <c r="BR83" i="18"/>
  <c r="BB83" i="18"/>
  <c r="AL83" i="18"/>
  <c r="V83" i="18"/>
  <c r="F83" i="18"/>
  <c r="EO82" i="18"/>
  <c r="DY82" i="18"/>
  <c r="DI82" i="18"/>
  <c r="CS82" i="18"/>
  <c r="CC82" i="18"/>
  <c r="BM82" i="18"/>
  <c r="AW82" i="18"/>
  <c r="AG82" i="18"/>
  <c r="Q82" i="18"/>
  <c r="A82" i="18"/>
  <c r="EJ81" i="18"/>
  <c r="DT81" i="18"/>
  <c r="DD81" i="18"/>
  <c r="CN81" i="18"/>
  <c r="BX81" i="18"/>
  <c r="BH81" i="18"/>
  <c r="AR81" i="18"/>
  <c r="AB81" i="18"/>
  <c r="L81" i="18"/>
  <c r="EU80" i="18"/>
  <c r="EE80" i="18"/>
  <c r="DO80" i="18"/>
  <c r="CY80" i="18"/>
  <c r="CI80" i="18"/>
  <c r="BS80" i="18"/>
  <c r="BC80" i="18"/>
  <c r="AM80" i="18"/>
  <c r="W80" i="18"/>
  <c r="G80" i="18"/>
  <c r="EP79" i="18"/>
  <c r="DZ79" i="18"/>
  <c r="DJ79" i="18"/>
  <c r="CT79" i="18"/>
  <c r="CD79" i="18"/>
  <c r="BN79" i="18"/>
  <c r="AV79" i="18"/>
  <c r="AA79" i="18"/>
  <c r="F79" i="18"/>
  <c r="EI78" i="18"/>
  <c r="DN78" i="18"/>
  <c r="CS78" i="18"/>
  <c r="BW78" i="18"/>
  <c r="BB78" i="18"/>
  <c r="AG78" i="18"/>
  <c r="K78" i="18"/>
  <c r="EO77" i="18"/>
  <c r="DT77" i="18"/>
  <c r="CX77" i="18"/>
  <c r="CC77" i="18"/>
  <c r="BH77" i="18"/>
  <c r="AL77" i="18"/>
  <c r="Q77" i="18"/>
  <c r="EU76" i="18"/>
  <c r="DY76" i="18"/>
  <c r="DD76" i="18"/>
  <c r="CI76" i="18"/>
  <c r="BM76" i="18"/>
  <c r="AR76" i="18"/>
  <c r="W76" i="18"/>
  <c r="A76" i="18"/>
  <c r="EE75" i="18"/>
  <c r="DJ75" i="18"/>
  <c r="CN75" i="18"/>
  <c r="BS75" i="18"/>
  <c r="AX75" i="18"/>
  <c r="AB75" i="18"/>
  <c r="G75" i="18"/>
  <c r="EK74" i="18"/>
  <c r="DO74" i="18"/>
  <c r="CT74" i="18"/>
  <c r="BY74" i="18"/>
  <c r="BC74" i="18"/>
  <c r="AH74" i="18"/>
  <c r="M74" i="18"/>
  <c r="EP73" i="18"/>
  <c r="CX73" i="18"/>
  <c r="AL73" i="18"/>
  <c r="DY72" i="18"/>
  <c r="BM72" i="18"/>
  <c r="A72" i="18"/>
  <c r="CN71" i="18"/>
  <c r="AB71" i="18"/>
  <c r="DO70" i="18"/>
  <c r="BC70" i="18"/>
  <c r="EP69" i="18"/>
  <c r="CD69" i="18"/>
  <c r="R69" i="18"/>
  <c r="DE68" i="18"/>
  <c r="AS68" i="18"/>
  <c r="EF67" i="18"/>
  <c r="BT67" i="18"/>
  <c r="H67" i="18"/>
  <c r="CU66" i="18"/>
  <c r="AI66" i="18"/>
  <c r="DV65" i="18"/>
  <c r="BJ65" i="18"/>
  <c r="EW64" i="18"/>
  <c r="CK64" i="18"/>
  <c r="V64" i="18"/>
  <c r="CN63" i="18"/>
  <c r="G63" i="18"/>
  <c r="BX62" i="18"/>
  <c r="EP61" i="18"/>
  <c r="BI61" i="18"/>
  <c r="DZ60" i="18"/>
  <c r="AS60" i="18"/>
  <c r="DK59" i="18"/>
  <c r="CZ58" i="18"/>
  <c r="C57" i="18"/>
  <c r="BE55" i="18"/>
  <c r="DG53" i="18"/>
  <c r="J52" i="18"/>
  <c r="BL50" i="18"/>
  <c r="DN48" i="18"/>
  <c r="EL46" i="18"/>
  <c r="BI44" i="18"/>
  <c r="DR37" i="18"/>
  <c r="BL27" i="18"/>
  <c r="T135" i="18"/>
  <c r="P135" i="18"/>
  <c r="L135" i="18"/>
  <c r="H135" i="18"/>
  <c r="D135" i="18"/>
  <c r="EY134" i="18"/>
  <c r="EU134" i="18"/>
  <c r="EQ134" i="18"/>
  <c r="EM134" i="18"/>
  <c r="EI134" i="18"/>
  <c r="EE134" i="18"/>
  <c r="EA134" i="18"/>
  <c r="DW134" i="18"/>
  <c r="DS134" i="18"/>
  <c r="DO134" i="18"/>
  <c r="DK134" i="18"/>
  <c r="DG134" i="18"/>
  <c r="DC134" i="18"/>
  <c r="CY134" i="18"/>
  <c r="CU134" i="18"/>
  <c r="CQ134" i="18"/>
  <c r="CM134" i="18"/>
  <c r="CI134" i="18"/>
  <c r="CE134" i="18"/>
  <c r="CA134" i="18"/>
  <c r="BW134" i="18"/>
  <c r="BS134" i="18"/>
  <c r="BO134" i="18"/>
  <c r="BK134" i="18"/>
  <c r="BG134" i="18"/>
  <c r="BC134" i="18"/>
  <c r="AY134" i="18"/>
  <c r="AU134" i="18"/>
  <c r="AQ134" i="18"/>
  <c r="AM134" i="18"/>
  <c r="AI134" i="18"/>
  <c r="AE134" i="18"/>
  <c r="AA134" i="18"/>
  <c r="W134" i="18"/>
  <c r="S134" i="18"/>
  <c r="O134" i="18"/>
  <c r="K134" i="18"/>
  <c r="G134" i="18"/>
  <c r="C134" i="18"/>
  <c r="EX133" i="18"/>
  <c r="ET133" i="18"/>
  <c r="EP133" i="18"/>
  <c r="EL133" i="18"/>
  <c r="EH133" i="18"/>
  <c r="ED133" i="18"/>
  <c r="DZ133" i="18"/>
  <c r="DV133" i="18"/>
  <c r="DR133" i="18"/>
  <c r="DN133" i="18"/>
  <c r="DJ133" i="18"/>
  <c r="DF133" i="18"/>
  <c r="DB133" i="18"/>
  <c r="CX133" i="18"/>
  <c r="CT133" i="18"/>
  <c r="CP133" i="18"/>
  <c r="CL133" i="18"/>
  <c r="CH133" i="18"/>
  <c r="CD133" i="18"/>
  <c r="BZ133" i="18"/>
  <c r="BV133" i="18"/>
  <c r="BR133" i="18"/>
  <c r="BN133" i="18"/>
  <c r="BJ133" i="18"/>
  <c r="BF133" i="18"/>
  <c r="BB133" i="18"/>
  <c r="AX133" i="18"/>
  <c r="AT133" i="18"/>
  <c r="AP133" i="18"/>
  <c r="AL133" i="18"/>
  <c r="AH133" i="18"/>
  <c r="AD133" i="18"/>
  <c r="Z133" i="18"/>
  <c r="V133" i="18"/>
  <c r="R133" i="18"/>
  <c r="N133" i="18"/>
  <c r="J133" i="18"/>
  <c r="F133" i="18"/>
  <c r="B133" i="18"/>
  <c r="EW132" i="18"/>
  <c r="ES132" i="18"/>
  <c r="EO132" i="18"/>
  <c r="EK132" i="18"/>
  <c r="EG132" i="18"/>
  <c r="EC132" i="18"/>
  <c r="DY132" i="18"/>
  <c r="DU132" i="18"/>
  <c r="DQ132" i="18"/>
  <c r="DM132" i="18"/>
  <c r="DI132" i="18"/>
  <c r="DE132" i="18"/>
  <c r="DA132" i="18"/>
  <c r="CW132" i="18"/>
  <c r="CS132" i="18"/>
  <c r="CO132" i="18"/>
  <c r="CK132" i="18"/>
  <c r="CG132" i="18"/>
  <c r="CC132" i="18"/>
  <c r="BY132" i="18"/>
  <c r="BU132" i="18"/>
  <c r="BQ132" i="18"/>
  <c r="BM132" i="18"/>
  <c r="BI132" i="18"/>
  <c r="BE132" i="18"/>
  <c r="BA132" i="18"/>
  <c r="AW132" i="18"/>
  <c r="AS132" i="18"/>
  <c r="AO132" i="18"/>
  <c r="AK132" i="18"/>
  <c r="AG132" i="18"/>
  <c r="AC132" i="18"/>
  <c r="Y132" i="18"/>
  <c r="U132" i="18"/>
  <c r="Q132" i="18"/>
  <c r="M132" i="18"/>
  <c r="I132" i="18"/>
  <c r="E132" i="18"/>
  <c r="A132" i="18"/>
  <c r="EV131" i="18"/>
  <c r="ER131" i="18"/>
  <c r="EN131" i="18"/>
  <c r="EJ131" i="18"/>
  <c r="EF131" i="18"/>
  <c r="EB131" i="18"/>
  <c r="DX131" i="18"/>
  <c r="DT131" i="18"/>
  <c r="DP131" i="18"/>
  <c r="DL131" i="18"/>
  <c r="DH131" i="18"/>
  <c r="DD131" i="18"/>
  <c r="CZ131" i="18"/>
  <c r="CV131" i="18"/>
  <c r="CR131" i="18"/>
  <c r="CN131" i="18"/>
  <c r="CJ131" i="18"/>
  <c r="CF131" i="18"/>
  <c r="CB131" i="18"/>
  <c r="BX131" i="18"/>
  <c r="BT131" i="18"/>
  <c r="BP131" i="18"/>
  <c r="BL131" i="18"/>
  <c r="BH131" i="18"/>
  <c r="BD131" i="18"/>
  <c r="AZ131" i="18"/>
  <c r="AV131" i="18"/>
  <c r="AR131" i="18"/>
  <c r="AN131" i="18"/>
  <c r="AJ131" i="18"/>
  <c r="AF131" i="18"/>
  <c r="AB131" i="18"/>
  <c r="X131" i="18"/>
  <c r="T131" i="18"/>
  <c r="P131" i="18"/>
  <c r="L131" i="18"/>
  <c r="H131" i="18"/>
  <c r="D131" i="18"/>
  <c r="EY130" i="18"/>
  <c r="EU130" i="18"/>
  <c r="EQ130" i="18"/>
  <c r="EM130" i="18"/>
  <c r="EI130" i="18"/>
  <c r="EE130" i="18"/>
  <c r="EA130" i="18"/>
  <c r="DW130" i="18"/>
  <c r="DS130" i="18"/>
  <c r="DO130" i="18"/>
  <c r="DK130" i="18"/>
  <c r="DG130" i="18"/>
  <c r="DC130" i="18"/>
  <c r="CY130" i="18"/>
  <c r="CU130" i="18"/>
  <c r="CQ130" i="18"/>
  <c r="CM130" i="18"/>
  <c r="CI130" i="18"/>
  <c r="CE130" i="18"/>
  <c r="CA130" i="18"/>
  <c r="BW130" i="18"/>
  <c r="BS130" i="18"/>
  <c r="BO130" i="18"/>
  <c r="BK130" i="18"/>
  <c r="BG130" i="18"/>
  <c r="BC130" i="18"/>
  <c r="AY130" i="18"/>
  <c r="AU130" i="18"/>
  <c r="AQ130" i="18"/>
  <c r="AM130" i="18"/>
  <c r="AI130" i="18"/>
  <c r="AE130" i="18"/>
  <c r="AA130" i="18"/>
  <c r="W130" i="18"/>
  <c r="S130" i="18"/>
  <c r="O130" i="18"/>
  <c r="K130" i="18"/>
  <c r="G130" i="18"/>
  <c r="C130" i="18"/>
  <c r="EX129" i="18"/>
  <c r="ET129" i="18"/>
  <c r="EP129" i="18"/>
  <c r="EL129" i="18"/>
  <c r="EH129" i="18"/>
  <c r="ED129" i="18"/>
  <c r="DZ129" i="18"/>
  <c r="DV129" i="18"/>
  <c r="DR129" i="18"/>
  <c r="DN129" i="18"/>
  <c r="DJ129" i="18"/>
  <c r="DF129" i="18"/>
  <c r="DB129" i="18"/>
  <c r="CX129" i="18"/>
  <c r="CT129" i="18"/>
  <c r="CP129" i="18"/>
  <c r="CL129" i="18"/>
  <c r="CH129" i="18"/>
  <c r="CD129" i="18"/>
  <c r="BZ129" i="18"/>
  <c r="BV129" i="18"/>
  <c r="BR129" i="18"/>
  <c r="BN129" i="18"/>
  <c r="BJ129" i="18"/>
  <c r="BF129" i="18"/>
  <c r="BB129" i="18"/>
  <c r="AX129" i="18"/>
  <c r="AT129" i="18"/>
  <c r="AP129" i="18"/>
  <c r="AL129" i="18"/>
  <c r="AH129" i="18"/>
  <c r="AD129" i="18"/>
  <c r="Z129" i="18"/>
  <c r="V129" i="18"/>
  <c r="R129" i="18"/>
  <c r="N129" i="18"/>
  <c r="J129" i="18"/>
  <c r="F129" i="18"/>
  <c r="B129" i="18"/>
  <c r="EW128" i="18"/>
  <c r="ES128" i="18"/>
  <c r="EO128" i="18"/>
  <c r="EK128" i="18"/>
  <c r="EG128" i="18"/>
  <c r="EC128" i="18"/>
  <c r="DY128" i="18"/>
  <c r="DU128" i="18"/>
  <c r="DQ128" i="18"/>
  <c r="DM128" i="18"/>
  <c r="DI128" i="18"/>
  <c r="DE128" i="18"/>
  <c r="DA128" i="18"/>
  <c r="CW128" i="18"/>
  <c r="CS128" i="18"/>
  <c r="CO128" i="18"/>
  <c r="CK128" i="18"/>
  <c r="CG128" i="18"/>
  <c r="CC128" i="18"/>
  <c r="BY128" i="18"/>
  <c r="BU128" i="18"/>
  <c r="BQ128" i="18"/>
  <c r="BM128" i="18"/>
  <c r="BI128" i="18"/>
  <c r="BE128" i="18"/>
  <c r="BA128" i="18"/>
  <c r="AW128" i="18"/>
  <c r="AS128" i="18"/>
  <c r="AO128" i="18"/>
  <c r="AK128" i="18"/>
  <c r="AG128" i="18"/>
  <c r="AC128" i="18"/>
  <c r="Y128" i="18"/>
  <c r="U128" i="18"/>
  <c r="Q128" i="18"/>
  <c r="M128" i="18"/>
  <c r="I128" i="18"/>
  <c r="E128" i="18"/>
  <c r="A128" i="18"/>
  <c r="EV127" i="18"/>
  <c r="ER127" i="18"/>
  <c r="EN127" i="18"/>
  <c r="EJ127" i="18"/>
  <c r="EF127" i="18"/>
  <c r="EB127" i="18"/>
  <c r="DX127" i="18"/>
  <c r="DT127" i="18"/>
  <c r="DP127" i="18"/>
  <c r="DL127" i="18"/>
  <c r="DH127" i="18"/>
  <c r="DD127" i="18"/>
  <c r="CZ127" i="18"/>
  <c r="CV127" i="18"/>
  <c r="CR127" i="18"/>
  <c r="CN127" i="18"/>
  <c r="CJ127" i="18"/>
  <c r="CF127" i="18"/>
  <c r="CB127" i="18"/>
  <c r="BX127" i="18"/>
  <c r="BT127" i="18"/>
  <c r="BP127" i="18"/>
  <c r="BL127" i="18"/>
  <c r="BH127" i="18"/>
  <c r="BD127" i="18"/>
  <c r="AZ127" i="18"/>
  <c r="AV127" i="18"/>
  <c r="AR127" i="18"/>
  <c r="AN127" i="18"/>
  <c r="AJ127" i="18"/>
  <c r="AF127" i="18"/>
  <c r="AB127" i="18"/>
  <c r="X127" i="18"/>
  <c r="T127" i="18"/>
  <c r="P127" i="18"/>
  <c r="L127" i="18"/>
  <c r="H127" i="18"/>
  <c r="D127" i="18"/>
  <c r="EY126" i="18"/>
  <c r="EU126" i="18"/>
  <c r="EQ126" i="18"/>
  <c r="EM126" i="18"/>
  <c r="EI126" i="18"/>
  <c r="EE126" i="18"/>
  <c r="EA126" i="18"/>
  <c r="DW126" i="18"/>
  <c r="DS126" i="18"/>
  <c r="DO126" i="18"/>
  <c r="DK126" i="18"/>
  <c r="DG126" i="18"/>
  <c r="DC126" i="18"/>
  <c r="CY126" i="18"/>
  <c r="CU126" i="18"/>
  <c r="CQ126" i="18"/>
  <c r="CM126" i="18"/>
  <c r="CI126" i="18"/>
  <c r="CE126" i="18"/>
  <c r="CA126" i="18"/>
  <c r="BW126" i="18"/>
  <c r="BS126" i="18"/>
  <c r="BO126" i="18"/>
  <c r="BK126" i="18"/>
  <c r="BG126" i="18"/>
  <c r="BC126" i="18"/>
  <c r="AY126" i="18"/>
  <c r="AU126" i="18"/>
  <c r="AQ126" i="18"/>
  <c r="AM126" i="18"/>
  <c r="AI126" i="18"/>
  <c r="AE126" i="18"/>
  <c r="AA126" i="18"/>
  <c r="W126" i="18"/>
  <c r="S126" i="18"/>
  <c r="O126" i="18"/>
  <c r="K126" i="18"/>
  <c r="G126" i="18"/>
  <c r="C126" i="18"/>
  <c r="EX125" i="18"/>
  <c r="ET125" i="18"/>
  <c r="EP125" i="18"/>
  <c r="EL125" i="18"/>
  <c r="EH125" i="18"/>
  <c r="ED125" i="18"/>
  <c r="DZ125" i="18"/>
  <c r="DV125" i="18"/>
  <c r="DR125" i="18"/>
  <c r="DN125" i="18"/>
  <c r="DJ125" i="18"/>
  <c r="DF125" i="18"/>
  <c r="DB125" i="18"/>
  <c r="CX125" i="18"/>
  <c r="CT125" i="18"/>
  <c r="CP125" i="18"/>
  <c r="CL125" i="18"/>
  <c r="CH125" i="18"/>
  <c r="CD125" i="18"/>
  <c r="BZ125" i="18"/>
  <c r="BV125" i="18"/>
  <c r="BR125" i="18"/>
  <c r="BN125" i="18"/>
  <c r="BJ125" i="18"/>
  <c r="BF125" i="18"/>
  <c r="BB125" i="18"/>
  <c r="AX125" i="18"/>
  <c r="AT125" i="18"/>
  <c r="AP125" i="18"/>
  <c r="AL125" i="18"/>
  <c r="AH125" i="18"/>
  <c r="AD125" i="18"/>
  <c r="Z125" i="18"/>
  <c r="V125" i="18"/>
  <c r="R125" i="18"/>
  <c r="N125" i="18"/>
  <c r="J125" i="18"/>
  <c r="F125" i="18"/>
  <c r="B125" i="18"/>
  <c r="EW124" i="18"/>
  <c r="ES124" i="18"/>
  <c r="EO124" i="18"/>
  <c r="EK124" i="18"/>
  <c r="EG124" i="18"/>
  <c r="EC124" i="18"/>
  <c r="DY124" i="18"/>
  <c r="DU124" i="18"/>
  <c r="DQ124" i="18"/>
  <c r="DM124" i="18"/>
  <c r="DI124" i="18"/>
  <c r="DE124" i="18"/>
  <c r="DA124" i="18"/>
  <c r="CW124" i="18"/>
  <c r="CS124" i="18"/>
  <c r="CO124" i="18"/>
  <c r="CK124" i="18"/>
  <c r="CG124" i="18"/>
  <c r="CC124" i="18"/>
  <c r="BY124" i="18"/>
  <c r="BU124" i="18"/>
  <c r="BQ124" i="18"/>
  <c r="BM124" i="18"/>
  <c r="BI124" i="18"/>
  <c r="BE124" i="18"/>
  <c r="BA124" i="18"/>
  <c r="AW124" i="18"/>
  <c r="AS124" i="18"/>
  <c r="AO124" i="18"/>
  <c r="AK124" i="18"/>
  <c r="AG124" i="18"/>
  <c r="AC124" i="18"/>
  <c r="Y124" i="18"/>
  <c r="U124" i="18"/>
  <c r="Q124" i="18"/>
  <c r="M124" i="18"/>
  <c r="I124" i="18"/>
  <c r="E124" i="18"/>
  <c r="A124" i="18"/>
  <c r="EV123" i="18"/>
  <c r="ER123" i="18"/>
  <c r="EN123" i="18"/>
  <c r="EJ123" i="18"/>
  <c r="EF123" i="18"/>
  <c r="EB123" i="18"/>
  <c r="DX123" i="18"/>
  <c r="DT123" i="18"/>
  <c r="DP123" i="18"/>
  <c r="DL123" i="18"/>
  <c r="DH123" i="18"/>
  <c r="DD123" i="18"/>
  <c r="CZ123" i="18"/>
  <c r="CV123" i="18"/>
  <c r="CR123" i="18"/>
  <c r="CN123" i="18"/>
  <c r="CJ123" i="18"/>
  <c r="CF123" i="18"/>
  <c r="CB123" i="18"/>
  <c r="BX123" i="18"/>
  <c r="BT123" i="18"/>
  <c r="BP123" i="18"/>
  <c r="BL123" i="18"/>
  <c r="BH123" i="18"/>
  <c r="BD123" i="18"/>
  <c r="AZ123" i="18"/>
  <c r="AV123" i="18"/>
  <c r="AR123" i="18"/>
  <c r="AN123" i="18"/>
  <c r="AJ123" i="18"/>
  <c r="AF123" i="18"/>
  <c r="AB123" i="18"/>
  <c r="X123" i="18"/>
  <c r="T123" i="18"/>
  <c r="P123" i="18"/>
  <c r="L123" i="18"/>
  <c r="H123" i="18"/>
  <c r="D123" i="18"/>
  <c r="EY122" i="18"/>
  <c r="EU122" i="18"/>
  <c r="EQ122" i="18"/>
  <c r="EM122" i="18"/>
  <c r="EI122" i="18"/>
  <c r="EE122" i="18"/>
  <c r="EA122" i="18"/>
  <c r="DW122" i="18"/>
  <c r="DS122" i="18"/>
  <c r="DO122" i="18"/>
  <c r="DK122" i="18"/>
  <c r="DG122" i="18"/>
  <c r="DC122" i="18"/>
  <c r="CY122" i="18"/>
  <c r="CU122" i="18"/>
  <c r="CQ122" i="18"/>
  <c r="CM122" i="18"/>
  <c r="CI122" i="18"/>
  <c r="CE122" i="18"/>
  <c r="CA122" i="18"/>
  <c r="BW122" i="18"/>
  <c r="BS122" i="18"/>
  <c r="BO122" i="18"/>
  <c r="BK122" i="18"/>
  <c r="BG122" i="18"/>
  <c r="BC122" i="18"/>
  <c r="AY122" i="18"/>
  <c r="AU122" i="18"/>
  <c r="AQ122" i="18"/>
  <c r="AM122" i="18"/>
  <c r="AI122" i="18"/>
  <c r="AE122" i="18"/>
  <c r="AA122" i="18"/>
  <c r="W122" i="18"/>
  <c r="S122" i="18"/>
  <c r="O122" i="18"/>
  <c r="K122" i="18"/>
  <c r="G122" i="18"/>
  <c r="C122" i="18"/>
  <c r="EX121" i="18"/>
  <c r="ET121" i="18"/>
  <c r="EP121" i="18"/>
  <c r="EL121" i="18"/>
  <c r="EH121" i="18"/>
  <c r="ED121" i="18"/>
  <c r="DZ121" i="18"/>
  <c r="DV121" i="18"/>
  <c r="DR121" i="18"/>
  <c r="DN121" i="18"/>
  <c r="DJ121" i="18"/>
  <c r="DF121" i="18"/>
  <c r="DB121" i="18"/>
  <c r="CX121" i="18"/>
  <c r="CT121" i="18"/>
  <c r="CP121" i="18"/>
  <c r="CL121" i="18"/>
  <c r="CH121" i="18"/>
  <c r="CD121" i="18"/>
  <c r="BZ121" i="18"/>
  <c r="BV121" i="18"/>
  <c r="BR121" i="18"/>
  <c r="BN121" i="18"/>
  <c r="BJ121" i="18"/>
  <c r="BF121" i="18"/>
  <c r="BB121" i="18"/>
  <c r="AX121" i="18"/>
  <c r="AT121" i="18"/>
  <c r="AP121" i="18"/>
  <c r="AL121" i="18"/>
  <c r="AH121" i="18"/>
  <c r="AD121" i="18"/>
  <c r="Z121" i="18"/>
  <c r="V121" i="18"/>
  <c r="R121" i="18"/>
  <c r="N121" i="18"/>
  <c r="J121" i="18"/>
  <c r="F121" i="18"/>
  <c r="B121" i="18"/>
  <c r="EW120" i="18"/>
  <c r="ES120" i="18"/>
  <c r="EO120" i="18"/>
  <c r="EK120" i="18"/>
  <c r="EG120" i="18"/>
  <c r="EC120" i="18"/>
  <c r="DY120" i="18"/>
  <c r="DU120" i="18"/>
  <c r="DQ120" i="18"/>
  <c r="DM120" i="18"/>
  <c r="DI120" i="18"/>
  <c r="DE120" i="18"/>
  <c r="DA120" i="18"/>
  <c r="CW120" i="18"/>
  <c r="CS120" i="18"/>
  <c r="CO120" i="18"/>
  <c r="CK120" i="18"/>
  <c r="CG120" i="18"/>
  <c r="CC120" i="18"/>
  <c r="BY120" i="18"/>
  <c r="BU120" i="18"/>
  <c r="BQ120" i="18"/>
  <c r="BM120" i="18"/>
  <c r="BI120" i="18"/>
  <c r="BE120" i="18"/>
  <c r="BA120" i="18"/>
  <c r="AW120" i="18"/>
  <c r="AS120" i="18"/>
  <c r="AO120" i="18"/>
  <c r="AK120" i="18"/>
  <c r="AG120" i="18"/>
  <c r="AC120" i="18"/>
  <c r="Y120" i="18"/>
  <c r="U120" i="18"/>
  <c r="Q120" i="18"/>
  <c r="M120" i="18"/>
  <c r="I120" i="18"/>
  <c r="E120" i="18"/>
  <c r="A120" i="18"/>
  <c r="EV119" i="18"/>
  <c r="ER119" i="18"/>
  <c r="EN119" i="18"/>
  <c r="EJ119" i="18"/>
  <c r="EF119" i="18"/>
  <c r="EB119" i="18"/>
  <c r="DX119" i="18"/>
  <c r="DT119" i="18"/>
  <c r="DP119" i="18"/>
  <c r="DL119" i="18"/>
  <c r="DH119" i="18"/>
  <c r="DD119" i="18"/>
  <c r="CZ119" i="18"/>
  <c r="CV119" i="18"/>
  <c r="CR119" i="18"/>
  <c r="CN119" i="18"/>
  <c r="CJ119" i="18"/>
  <c r="CF119" i="18"/>
  <c r="CB119" i="18"/>
  <c r="BX119" i="18"/>
  <c r="BT119" i="18"/>
  <c r="BP119" i="18"/>
  <c r="BL119" i="18"/>
  <c r="BH119" i="18"/>
  <c r="BD119" i="18"/>
  <c r="AZ119" i="18"/>
  <c r="AV119" i="18"/>
  <c r="AR119" i="18"/>
  <c r="AN119" i="18"/>
  <c r="AJ119" i="18"/>
  <c r="AF119" i="18"/>
  <c r="AB119" i="18"/>
  <c r="X119" i="18"/>
  <c r="T119" i="18"/>
  <c r="P119" i="18"/>
  <c r="L119" i="18"/>
  <c r="H119" i="18"/>
  <c r="D119" i="18"/>
  <c r="EY118" i="18"/>
  <c r="EU118" i="18"/>
  <c r="EQ118" i="18"/>
  <c r="EM118" i="18"/>
  <c r="EI118" i="18"/>
  <c r="EE118" i="18"/>
  <c r="EA118" i="18"/>
  <c r="DW118" i="18"/>
  <c r="DS118" i="18"/>
  <c r="DO118" i="18"/>
  <c r="DK118" i="18"/>
  <c r="DG118" i="18"/>
  <c r="DC118" i="18"/>
  <c r="CY118" i="18"/>
  <c r="CU118" i="18"/>
  <c r="CQ118" i="18"/>
  <c r="CM118" i="18"/>
  <c r="CI118" i="18"/>
  <c r="CE118" i="18"/>
  <c r="CA118" i="18"/>
  <c r="BW118" i="18"/>
  <c r="BS118" i="18"/>
  <c r="BO118" i="18"/>
  <c r="BK118" i="18"/>
  <c r="BG118" i="18"/>
  <c r="BC118" i="18"/>
  <c r="AY118" i="18"/>
  <c r="AU118" i="18"/>
  <c r="AQ118" i="18"/>
  <c r="AM118" i="18"/>
  <c r="AI118" i="18"/>
  <c r="AE118" i="18"/>
  <c r="AA118" i="18"/>
  <c r="W118" i="18"/>
  <c r="S118" i="18"/>
  <c r="O118" i="18"/>
  <c r="K118" i="18"/>
  <c r="G118" i="18"/>
  <c r="C118" i="18"/>
  <c r="EX117" i="18"/>
  <c r="ET117" i="18"/>
  <c r="EP117" i="18"/>
  <c r="EL117" i="18"/>
  <c r="EH117" i="18"/>
  <c r="ED117" i="18"/>
  <c r="DZ117" i="18"/>
  <c r="DV117" i="18"/>
  <c r="DR117" i="18"/>
  <c r="DN117" i="18"/>
  <c r="DJ117" i="18"/>
  <c r="DF117" i="18"/>
  <c r="DB117" i="18"/>
  <c r="CX117" i="18"/>
  <c r="CT117" i="18"/>
  <c r="CP117" i="18"/>
  <c r="CL117" i="18"/>
  <c r="CH117" i="18"/>
  <c r="CD117" i="18"/>
  <c r="BZ117" i="18"/>
  <c r="BV117" i="18"/>
  <c r="BR117" i="18"/>
  <c r="BN117" i="18"/>
  <c r="BJ117" i="18"/>
  <c r="BF117" i="18"/>
  <c r="BB117" i="18"/>
  <c r="AX117" i="18"/>
  <c r="AT117" i="18"/>
  <c r="AP117" i="18"/>
  <c r="AL117" i="18"/>
  <c r="AH117" i="18"/>
  <c r="AD117" i="18"/>
  <c r="Z117" i="18"/>
  <c r="V117" i="18"/>
  <c r="R117" i="18"/>
  <c r="N117" i="18"/>
  <c r="J117" i="18"/>
  <c r="F117" i="18"/>
  <c r="B117" i="18"/>
  <c r="EW116" i="18"/>
  <c r="ES116" i="18"/>
  <c r="EO116" i="18"/>
  <c r="EK116" i="18"/>
  <c r="EG116" i="18"/>
  <c r="EC116" i="18"/>
  <c r="DY116" i="18"/>
  <c r="DU116" i="18"/>
  <c r="DQ116" i="18"/>
  <c r="DM116" i="18"/>
  <c r="DI116" i="18"/>
  <c r="DE116" i="18"/>
  <c r="DA116" i="18"/>
  <c r="CW116" i="18"/>
  <c r="CS116" i="18"/>
  <c r="CO116" i="18"/>
  <c r="CK116" i="18"/>
  <c r="CG116" i="18"/>
  <c r="CC116" i="18"/>
  <c r="BY116" i="18"/>
  <c r="BU116" i="18"/>
  <c r="BQ116" i="18"/>
  <c r="BM116" i="18"/>
  <c r="BI116" i="18"/>
  <c r="BE116" i="18"/>
  <c r="BA116" i="18"/>
  <c r="AW116" i="18"/>
  <c r="AS116" i="18"/>
  <c r="AO116" i="18"/>
  <c r="AK116" i="18"/>
  <c r="AG116" i="18"/>
  <c r="AC116" i="18"/>
  <c r="Y116" i="18"/>
  <c r="U116" i="18"/>
  <c r="Q116" i="18"/>
  <c r="M116" i="18"/>
  <c r="I116" i="18"/>
  <c r="E116" i="18"/>
  <c r="A116" i="18"/>
  <c r="EV115" i="18"/>
  <c r="ER115" i="18"/>
  <c r="EN115" i="18"/>
  <c r="EJ115" i="18"/>
  <c r="EF115" i="18"/>
  <c r="EB115" i="18"/>
  <c r="DX115" i="18"/>
  <c r="DT115" i="18"/>
  <c r="DP115" i="18"/>
  <c r="DL115" i="18"/>
  <c r="DH115" i="18"/>
  <c r="DD115" i="18"/>
  <c r="CZ115" i="18"/>
  <c r="CV115" i="18"/>
  <c r="CR115" i="18"/>
  <c r="CN115" i="18"/>
  <c r="CJ115" i="18"/>
  <c r="CF115" i="18"/>
  <c r="CB115" i="18"/>
  <c r="BX115" i="18"/>
  <c r="BT115" i="18"/>
  <c r="BP115" i="18"/>
  <c r="BL115" i="18"/>
  <c r="BH115" i="18"/>
  <c r="BD115" i="18"/>
  <c r="AZ115" i="18"/>
  <c r="AV115" i="18"/>
  <c r="AR115" i="18"/>
  <c r="AN115" i="18"/>
  <c r="AJ115" i="18"/>
  <c r="AF115" i="18"/>
  <c r="AB115" i="18"/>
  <c r="X115" i="18"/>
  <c r="T115" i="18"/>
  <c r="P115" i="18"/>
  <c r="L115" i="18"/>
  <c r="H115" i="18"/>
  <c r="D115" i="18"/>
  <c r="EY114" i="18"/>
  <c r="EU114" i="18"/>
  <c r="EQ114" i="18"/>
  <c r="EM114" i="18"/>
  <c r="EI114" i="18"/>
  <c r="EE114" i="18"/>
  <c r="EA114" i="18"/>
  <c r="DW114" i="18"/>
  <c r="DS114" i="18"/>
  <c r="DO114" i="18"/>
  <c r="DK114" i="18"/>
  <c r="DG114" i="18"/>
  <c r="DC114" i="18"/>
  <c r="CY114" i="18"/>
  <c r="CU114" i="18"/>
  <c r="CQ114" i="18"/>
  <c r="CM114" i="18"/>
  <c r="CI114" i="18"/>
  <c r="CE114" i="18"/>
  <c r="CA114" i="18"/>
  <c r="BW114" i="18"/>
  <c r="BS114" i="18"/>
  <c r="BO114" i="18"/>
  <c r="BK114" i="18"/>
  <c r="BG114" i="18"/>
  <c r="BC114" i="18"/>
  <c r="AY114" i="18"/>
  <c r="AU114" i="18"/>
  <c r="AQ114" i="18"/>
  <c r="AM114" i="18"/>
  <c r="AI114" i="18"/>
  <c r="AE114" i="18"/>
  <c r="AA114" i="18"/>
  <c r="W114" i="18"/>
  <c r="S114" i="18"/>
  <c r="O114" i="18"/>
  <c r="K114" i="18"/>
  <c r="G114" i="18"/>
  <c r="C114" i="18"/>
  <c r="EX113" i="18"/>
  <c r="ET113" i="18"/>
  <c r="EP113" i="18"/>
  <c r="EL113" i="18"/>
  <c r="EH113" i="18"/>
  <c r="ED113" i="18"/>
  <c r="DZ113" i="18"/>
  <c r="DV113" i="18"/>
  <c r="DR113" i="18"/>
  <c r="DN113" i="18"/>
  <c r="DJ113" i="18"/>
  <c r="DF113" i="18"/>
  <c r="DB113" i="18"/>
  <c r="CX113" i="18"/>
  <c r="CT113" i="18"/>
  <c r="CP113" i="18"/>
  <c r="CL113" i="18"/>
  <c r="CH113" i="18"/>
  <c r="CD113" i="18"/>
  <c r="BZ113" i="18"/>
  <c r="BV113" i="18"/>
  <c r="BR113" i="18"/>
  <c r="BN113" i="18"/>
  <c r="BJ113" i="18"/>
  <c r="BF113" i="18"/>
  <c r="BB113" i="18"/>
  <c r="AX113" i="18"/>
  <c r="AT113" i="18"/>
  <c r="AP113" i="18"/>
  <c r="AL113" i="18"/>
  <c r="AH113" i="18"/>
  <c r="AD113" i="18"/>
  <c r="Z113" i="18"/>
  <c r="V113" i="18"/>
  <c r="R113" i="18"/>
  <c r="N113" i="18"/>
  <c r="J113" i="18"/>
  <c r="F113" i="18"/>
  <c r="B113" i="18"/>
  <c r="EW112" i="18"/>
  <c r="ES112" i="18"/>
  <c r="EO112" i="18"/>
  <c r="EK112" i="18"/>
  <c r="EG112" i="18"/>
  <c r="EC112" i="18"/>
  <c r="DY112" i="18"/>
  <c r="DU112" i="18"/>
  <c r="DQ112" i="18"/>
  <c r="DM112" i="18"/>
  <c r="DI112" i="18"/>
  <c r="DE112" i="18"/>
  <c r="DA112" i="18"/>
  <c r="CW112" i="18"/>
  <c r="CS112" i="18"/>
  <c r="CO112" i="18"/>
  <c r="CK112" i="18"/>
  <c r="CG112" i="18"/>
  <c r="CC112" i="18"/>
  <c r="BY112" i="18"/>
  <c r="BU112" i="18"/>
  <c r="BQ112" i="18"/>
  <c r="BM112" i="18"/>
  <c r="BI112" i="18"/>
  <c r="BE112" i="18"/>
  <c r="BA112" i="18"/>
  <c r="AW112" i="18"/>
  <c r="AS112" i="18"/>
  <c r="AO112" i="18"/>
  <c r="AK112" i="18"/>
  <c r="AG112" i="18"/>
  <c r="AC112" i="18"/>
  <c r="Y112" i="18"/>
  <c r="U112" i="18"/>
  <c r="Q112" i="18"/>
  <c r="M112" i="18"/>
  <c r="I112" i="18"/>
  <c r="E112" i="18"/>
  <c r="A112" i="18"/>
  <c r="EV111" i="18"/>
  <c r="ER111" i="18"/>
  <c r="EN111" i="18"/>
  <c r="EJ111" i="18"/>
  <c r="EF111" i="18"/>
  <c r="EB111" i="18"/>
  <c r="DX111" i="18"/>
  <c r="DT111" i="18"/>
  <c r="DP111" i="18"/>
  <c r="DL111" i="18"/>
  <c r="DH111" i="18"/>
  <c r="DD111" i="18"/>
  <c r="CZ111" i="18"/>
  <c r="CV111" i="18"/>
  <c r="CR111" i="18"/>
  <c r="CN111" i="18"/>
  <c r="CJ111" i="18"/>
  <c r="CF111" i="18"/>
  <c r="CB111" i="18"/>
  <c r="BX111" i="18"/>
  <c r="BT111" i="18"/>
  <c r="BP111" i="18"/>
  <c r="BL111" i="18"/>
  <c r="BH111" i="18"/>
  <c r="BD111" i="18"/>
  <c r="AZ111" i="18"/>
  <c r="AV111" i="18"/>
  <c r="AR111" i="18"/>
  <c r="AN111" i="18"/>
  <c r="AJ111" i="18"/>
  <c r="AF111" i="18"/>
  <c r="AB111" i="18"/>
  <c r="X111" i="18"/>
  <c r="T111" i="18"/>
  <c r="P111" i="18"/>
  <c r="L111" i="18"/>
  <c r="H111" i="18"/>
  <c r="D111" i="18"/>
  <c r="EY110" i="18"/>
  <c r="EU110" i="18"/>
  <c r="EQ110" i="18"/>
  <c r="EM110" i="18"/>
  <c r="EI110" i="18"/>
  <c r="EE110" i="18"/>
  <c r="EA110" i="18"/>
  <c r="DW110" i="18"/>
  <c r="DS110" i="18"/>
  <c r="DO110" i="18"/>
  <c r="DK110" i="18"/>
  <c r="DG110" i="18"/>
  <c r="DC110" i="18"/>
  <c r="CY110" i="18"/>
  <c r="CU110" i="18"/>
  <c r="CQ110" i="18"/>
  <c r="CM110" i="18"/>
  <c r="CI110" i="18"/>
  <c r="CE110" i="18"/>
  <c r="CA110" i="18"/>
  <c r="BW110" i="18"/>
  <c r="BS110" i="18"/>
  <c r="BO110" i="18"/>
  <c r="BK110" i="18"/>
  <c r="BG110" i="18"/>
  <c r="BC110" i="18"/>
  <c r="AY110" i="18"/>
  <c r="AU110" i="18"/>
  <c r="AQ110" i="18"/>
  <c r="AM110" i="18"/>
  <c r="AI110" i="18"/>
  <c r="AE110" i="18"/>
  <c r="AA110" i="18"/>
  <c r="W110" i="18"/>
  <c r="S110" i="18"/>
  <c r="O110" i="18"/>
  <c r="K110" i="18"/>
  <c r="G110" i="18"/>
  <c r="C110" i="18"/>
  <c r="EX109" i="18"/>
  <c r="ET109" i="18"/>
  <c r="EP109" i="18"/>
  <c r="EL109" i="18"/>
  <c r="EH109" i="18"/>
  <c r="ED109" i="18"/>
  <c r="DZ109" i="18"/>
  <c r="DV109" i="18"/>
  <c r="DR109" i="18"/>
  <c r="DN109" i="18"/>
  <c r="DJ109" i="18"/>
  <c r="DF109" i="18"/>
  <c r="DB109" i="18"/>
  <c r="CX109" i="18"/>
  <c r="CT109" i="18"/>
  <c r="CP109" i="18"/>
  <c r="CL109" i="18"/>
  <c r="CH109" i="18"/>
  <c r="CD109" i="18"/>
  <c r="BZ109" i="18"/>
  <c r="BV109" i="18"/>
  <c r="BR109" i="18"/>
  <c r="BN109" i="18"/>
  <c r="BJ109" i="18"/>
  <c r="BF109" i="18"/>
  <c r="BB109" i="18"/>
  <c r="AX109" i="18"/>
  <c r="AT109" i="18"/>
  <c r="AP109" i="18"/>
  <c r="AL109" i="18"/>
  <c r="AH109" i="18"/>
  <c r="AD109" i="18"/>
  <c r="Z109" i="18"/>
  <c r="V109" i="18"/>
  <c r="R109" i="18"/>
  <c r="N109" i="18"/>
  <c r="J109" i="18"/>
  <c r="F109" i="18"/>
  <c r="B109" i="18"/>
  <c r="EW108" i="18"/>
  <c r="ES108" i="18"/>
  <c r="EO108" i="18"/>
  <c r="EK108" i="18"/>
  <c r="EG108" i="18"/>
  <c r="EC108" i="18"/>
  <c r="DY108" i="18"/>
  <c r="DU108" i="18"/>
  <c r="DQ108" i="18"/>
  <c r="DM108" i="18"/>
  <c r="DI108" i="18"/>
  <c r="DE108" i="18"/>
  <c r="DA108" i="18"/>
  <c r="CW108" i="18"/>
  <c r="CS108" i="18"/>
  <c r="CO108" i="18"/>
  <c r="CK108" i="18"/>
  <c r="CG108" i="18"/>
  <c r="CC108" i="18"/>
  <c r="BY108" i="18"/>
  <c r="BU108" i="18"/>
  <c r="BQ108" i="18"/>
  <c r="BM108" i="18"/>
  <c r="BI108" i="18"/>
  <c r="BE108" i="18"/>
  <c r="BA108" i="18"/>
  <c r="AW108" i="18"/>
  <c r="AS108" i="18"/>
  <c r="AO108" i="18"/>
  <c r="AK108" i="18"/>
  <c r="AG108" i="18"/>
  <c r="AC108" i="18"/>
  <c r="Y108" i="18"/>
  <c r="U108" i="18"/>
  <c r="Q108" i="18"/>
  <c r="M108" i="18"/>
  <c r="I108" i="18"/>
  <c r="E108" i="18"/>
  <c r="A108" i="18"/>
  <c r="EV107" i="18"/>
  <c r="ER107" i="18"/>
  <c r="EN107" i="18"/>
  <c r="EJ107" i="18"/>
  <c r="EF107" i="18"/>
  <c r="EB107" i="18"/>
  <c r="DX107" i="18"/>
  <c r="DT107" i="18"/>
  <c r="DP107" i="18"/>
  <c r="DL107" i="18"/>
  <c r="DH107" i="18"/>
  <c r="DD107" i="18"/>
  <c r="CZ107" i="18"/>
  <c r="CV107" i="18"/>
  <c r="CR107" i="18"/>
  <c r="CN107" i="18"/>
  <c r="CJ107" i="18"/>
  <c r="CF107" i="18"/>
  <c r="CB107" i="18"/>
  <c r="BX107" i="18"/>
  <c r="BT107" i="18"/>
  <c r="BP107" i="18"/>
  <c r="BL107" i="18"/>
  <c r="BH107" i="18"/>
  <c r="BD107" i="18"/>
  <c r="AZ107" i="18"/>
  <c r="AV107" i="18"/>
  <c r="AR107" i="18"/>
  <c r="AN107" i="18"/>
  <c r="AJ107" i="18"/>
  <c r="AF107" i="18"/>
  <c r="AB107" i="18"/>
  <c r="X107" i="18"/>
  <c r="T107" i="18"/>
  <c r="P107" i="18"/>
  <c r="L107" i="18"/>
  <c r="H107" i="18"/>
  <c r="D107" i="18"/>
  <c r="EY106" i="18"/>
  <c r="EU106" i="18"/>
  <c r="EQ106" i="18"/>
  <c r="EM106" i="18"/>
  <c r="EI106" i="18"/>
  <c r="EE106" i="18"/>
  <c r="EA106" i="18"/>
  <c r="DW106" i="18"/>
  <c r="DS106" i="18"/>
  <c r="DO106" i="18"/>
  <c r="DK106" i="18"/>
  <c r="DG106" i="18"/>
  <c r="DC106" i="18"/>
  <c r="CY106" i="18"/>
  <c r="CU106" i="18"/>
  <c r="CQ106" i="18"/>
  <c r="CM106" i="18"/>
  <c r="CI106" i="18"/>
  <c r="CE106" i="18"/>
  <c r="CA106" i="18"/>
  <c r="BW106" i="18"/>
  <c r="BS106" i="18"/>
  <c r="BO106" i="18"/>
  <c r="BK106" i="18"/>
  <c r="BG106" i="18"/>
  <c r="BC106" i="18"/>
  <c r="AY106" i="18"/>
  <c r="AU106" i="18"/>
  <c r="AQ106" i="18"/>
  <c r="AM106" i="18"/>
  <c r="AI106" i="18"/>
  <c r="AE106" i="18"/>
  <c r="AA106" i="18"/>
  <c r="W106" i="18"/>
  <c r="S106" i="18"/>
  <c r="O106" i="18"/>
  <c r="K106" i="18"/>
  <c r="E106" i="18"/>
  <c r="EY105" i="18"/>
  <c r="ET105" i="18"/>
  <c r="EN105" i="18"/>
  <c r="EI105" i="18"/>
  <c r="ED105" i="18"/>
  <c r="DX105" i="18"/>
  <c r="DS105" i="18"/>
  <c r="DN105" i="18"/>
  <c r="DH105" i="18"/>
  <c r="DC105" i="18"/>
  <c r="CX105" i="18"/>
  <c r="CR105" i="18"/>
  <c r="CM105" i="18"/>
  <c r="CH105" i="18"/>
  <c r="CB105" i="18"/>
  <c r="BW105" i="18"/>
  <c r="BR105" i="18"/>
  <c r="BL105" i="18"/>
  <c r="BG105" i="18"/>
  <c r="BB105" i="18"/>
  <c r="AV105" i="18"/>
  <c r="AQ105" i="18"/>
  <c r="AL105" i="18"/>
  <c r="AF105" i="18"/>
  <c r="AA105" i="18"/>
  <c r="V105" i="18"/>
  <c r="P105" i="18"/>
  <c r="K105" i="18"/>
  <c r="F105" i="18"/>
  <c r="EY104" i="18"/>
  <c r="ET104" i="18"/>
  <c r="EO104" i="18"/>
  <c r="EI104" i="18"/>
  <c r="ED104" i="18"/>
  <c r="DY104" i="18"/>
  <c r="DS104" i="18"/>
  <c r="DN104" i="18"/>
  <c r="DI104" i="18"/>
  <c r="DC104" i="18"/>
  <c r="CX104" i="18"/>
  <c r="CS104" i="18"/>
  <c r="CM104" i="18"/>
  <c r="CH104" i="18"/>
  <c r="CC104" i="18"/>
  <c r="BW104" i="18"/>
  <c r="BR104" i="18"/>
  <c r="BM104" i="18"/>
  <c r="BG104" i="18"/>
  <c r="BB104" i="18"/>
  <c r="AW104" i="18"/>
  <c r="AQ104" i="18"/>
  <c r="AL104" i="18"/>
  <c r="AG104" i="18"/>
  <c r="AA104" i="18"/>
  <c r="V104" i="18"/>
  <c r="Q104" i="18"/>
  <c r="K104" i="18"/>
  <c r="F104" i="18"/>
  <c r="A104" i="18"/>
  <c r="ET103" i="18"/>
  <c r="EO103" i="18"/>
  <c r="EJ103" i="18"/>
  <c r="ED103" i="18"/>
  <c r="DY103" i="18"/>
  <c r="DT103" i="18"/>
  <c r="DN103" i="18"/>
  <c r="DI103" i="18"/>
  <c r="DD103" i="18"/>
  <c r="CX103" i="18"/>
  <c r="CS103" i="18"/>
  <c r="CN103" i="18"/>
  <c r="CH103" i="18"/>
  <c r="CC103" i="18"/>
  <c r="BX103" i="18"/>
  <c r="BR103" i="18"/>
  <c r="BM103" i="18"/>
  <c r="BH103" i="18"/>
  <c r="BB103" i="18"/>
  <c r="AW103" i="18"/>
  <c r="AR103" i="18"/>
  <c r="AL103" i="18"/>
  <c r="AG103" i="18"/>
  <c r="AB103" i="18"/>
  <c r="V103" i="18"/>
  <c r="Q103" i="18"/>
  <c r="L103" i="18"/>
  <c r="F103" i="18"/>
  <c r="A103" i="18"/>
  <c r="EU102" i="18"/>
  <c r="EO102" i="18"/>
  <c r="EJ102" i="18"/>
  <c r="EE102" i="18"/>
  <c r="DY102" i="18"/>
  <c r="DT102" i="18"/>
  <c r="DO102" i="18"/>
  <c r="DI102" i="18"/>
  <c r="DD102" i="18"/>
  <c r="CY102" i="18"/>
  <c r="CS102" i="18"/>
  <c r="CN102" i="18"/>
  <c r="CI102" i="18"/>
  <c r="CC102" i="18"/>
  <c r="BX102" i="18"/>
  <c r="BS102" i="18"/>
  <c r="BM102" i="18"/>
  <c r="BH102" i="18"/>
  <c r="BC102" i="18"/>
  <c r="AW102" i="18"/>
  <c r="AR102" i="18"/>
  <c r="AM102" i="18"/>
  <c r="AG102" i="18"/>
  <c r="AB102" i="18"/>
  <c r="W102" i="18"/>
  <c r="Q102" i="18"/>
  <c r="L102" i="18"/>
  <c r="G102" i="18"/>
  <c r="A102" i="18"/>
  <c r="EU101" i="18"/>
  <c r="EP101" i="18"/>
  <c r="EJ101" i="18"/>
  <c r="EE101" i="18"/>
  <c r="DZ101" i="18"/>
  <c r="DT101" i="18"/>
  <c r="DO101" i="18"/>
  <c r="DJ101" i="18"/>
  <c r="DD101" i="18"/>
  <c r="CY101" i="18"/>
  <c r="CT101" i="18"/>
  <c r="CN101" i="18"/>
  <c r="CI101" i="18"/>
  <c r="CD101" i="18"/>
  <c r="BX101" i="18"/>
  <c r="BS101" i="18"/>
  <c r="BN101" i="18"/>
  <c r="BH101" i="18"/>
  <c r="BC101" i="18"/>
  <c r="AX101" i="18"/>
  <c r="AR101" i="18"/>
  <c r="AM101" i="18"/>
  <c r="AH101" i="18"/>
  <c r="AB101" i="18"/>
  <c r="W101" i="18"/>
  <c r="R101" i="18"/>
  <c r="L101" i="18"/>
  <c r="G101" i="18"/>
  <c r="B101" i="18"/>
  <c r="EU100" i="18"/>
  <c r="EP100" i="18"/>
  <c r="EK100" i="18"/>
  <c r="EE100" i="18"/>
  <c r="DZ100" i="18"/>
  <c r="DU100" i="18"/>
  <c r="DO100" i="18"/>
  <c r="DJ100" i="18"/>
  <c r="DE100" i="18"/>
  <c r="CY100" i="18"/>
  <c r="CT100" i="18"/>
  <c r="CO100" i="18"/>
  <c r="CI100" i="18"/>
  <c r="CD100" i="18"/>
  <c r="BY100" i="18"/>
  <c r="BS100" i="18"/>
  <c r="BN100" i="18"/>
  <c r="BI100" i="18"/>
  <c r="BC100" i="18"/>
  <c r="AX100" i="18"/>
  <c r="AS100" i="18"/>
  <c r="AM100" i="18"/>
  <c r="AH100" i="18"/>
  <c r="AC100" i="18"/>
  <c r="W100" i="18"/>
  <c r="R100" i="18"/>
  <c r="M100" i="18"/>
  <c r="G100" i="18"/>
  <c r="B100" i="18"/>
  <c r="EV99" i="18"/>
  <c r="EP99" i="18"/>
  <c r="EK99" i="18"/>
  <c r="EF99" i="18"/>
  <c r="DZ99" i="18"/>
  <c r="DU99" i="18"/>
  <c r="DP99" i="18"/>
  <c r="DJ99" i="18"/>
  <c r="DE99" i="18"/>
  <c r="CZ99" i="18"/>
  <c r="CT99" i="18"/>
  <c r="CO99" i="18"/>
  <c r="CJ99" i="18"/>
  <c r="CD99" i="18"/>
  <c r="BY99" i="18"/>
  <c r="BT99" i="18"/>
  <c r="BN99" i="18"/>
  <c r="BI99" i="18"/>
  <c r="BD99" i="18"/>
  <c r="AX99" i="18"/>
  <c r="AS99" i="18"/>
  <c r="AN99" i="18"/>
  <c r="AH99" i="18"/>
  <c r="AC99" i="18"/>
  <c r="X99" i="18"/>
  <c r="R99" i="18"/>
  <c r="M99" i="18"/>
  <c r="H99" i="18"/>
  <c r="B99" i="18"/>
  <c r="EV98" i="18"/>
  <c r="EQ98" i="18"/>
  <c r="EK98" i="18"/>
  <c r="EF98" i="18"/>
  <c r="EA98" i="18"/>
  <c r="DU98" i="18"/>
  <c r="DP98" i="18"/>
  <c r="DK98" i="18"/>
  <c r="DE98" i="18"/>
  <c r="CZ98" i="18"/>
  <c r="CU98" i="18"/>
  <c r="CO98" i="18"/>
  <c r="CJ98" i="18"/>
  <c r="CE98" i="18"/>
  <c r="BY98" i="18"/>
  <c r="BT98" i="18"/>
  <c r="BO98" i="18"/>
  <c r="BI98" i="18"/>
  <c r="BD98" i="18"/>
  <c r="AY98" i="18"/>
  <c r="AS98" i="18"/>
  <c r="AN98" i="18"/>
  <c r="AI98" i="18"/>
  <c r="AC98" i="18"/>
  <c r="U98" i="18"/>
  <c r="M98" i="18"/>
  <c r="EV97" i="18"/>
  <c r="EF97" i="18"/>
  <c r="DP97" i="18"/>
  <c r="CZ97" i="18"/>
  <c r="CJ97" i="18"/>
  <c r="BT97" i="18"/>
  <c r="BD97" i="18"/>
  <c r="AN97" i="18"/>
  <c r="X97" i="18"/>
  <c r="H97" i="18"/>
  <c r="EQ96" i="18"/>
  <c r="EA96" i="18"/>
  <c r="DK96" i="18"/>
  <c r="CU96" i="18"/>
  <c r="CE96" i="18"/>
  <c r="BO96" i="18"/>
  <c r="AY96" i="18"/>
  <c r="AI96" i="18"/>
  <c r="S96" i="18"/>
  <c r="C96" i="18"/>
  <c r="EL95" i="18"/>
  <c r="DV95" i="18"/>
  <c r="DF95" i="18"/>
  <c r="CP95" i="18"/>
  <c r="BZ95" i="18"/>
  <c r="BJ95" i="18"/>
  <c r="AT95" i="18"/>
  <c r="AD95" i="18"/>
  <c r="N95" i="18"/>
  <c r="EW94" i="18"/>
  <c r="EG94" i="18"/>
  <c r="DQ94" i="18"/>
  <c r="DA94" i="18"/>
  <c r="CK94" i="18"/>
  <c r="BU94" i="18"/>
  <c r="BE94" i="18"/>
  <c r="AO94" i="18"/>
  <c r="Y94" i="18"/>
  <c r="I94" i="18"/>
  <c r="ER93" i="18"/>
  <c r="EB93" i="18"/>
  <c r="DL93" i="18"/>
  <c r="CV93" i="18"/>
  <c r="CF93" i="18"/>
  <c r="BP93" i="18"/>
  <c r="AZ93" i="18"/>
  <c r="AJ93" i="18"/>
  <c r="T93" i="18"/>
  <c r="D93" i="18"/>
  <c r="EM92" i="18"/>
  <c r="DW92" i="18"/>
  <c r="DG92" i="18"/>
  <c r="CQ92" i="18"/>
  <c r="CA92" i="18"/>
  <c r="BK92" i="18"/>
  <c r="AU92" i="18"/>
  <c r="AE92" i="18"/>
  <c r="O92" i="18"/>
  <c r="EX91" i="18"/>
  <c r="EH91" i="18"/>
  <c r="DR91" i="18"/>
  <c r="DB91" i="18"/>
  <c r="CL91" i="18"/>
  <c r="BV91" i="18"/>
  <c r="BF91" i="18"/>
  <c r="AP91" i="18"/>
  <c r="Z91" i="18"/>
  <c r="J91" i="18"/>
  <c r="ES90" i="18"/>
  <c r="EC90" i="18"/>
  <c r="DM90" i="18"/>
  <c r="CW90" i="18"/>
  <c r="CG90" i="18"/>
  <c r="BQ90" i="18"/>
  <c r="BA90" i="18"/>
  <c r="AK90" i="18"/>
  <c r="U90" i="18"/>
  <c r="E90" i="18"/>
  <c r="EN89" i="18"/>
  <c r="DX89" i="18"/>
  <c r="DH89" i="18"/>
  <c r="CR89" i="18"/>
  <c r="CB89" i="18"/>
  <c r="BL89" i="18"/>
  <c r="AV89" i="18"/>
  <c r="AF89" i="18"/>
  <c r="P89" i="18"/>
  <c r="EY88" i="18"/>
  <c r="EI88" i="18"/>
  <c r="DS88" i="18"/>
  <c r="DC88" i="18"/>
  <c r="CM88" i="18"/>
  <c r="BW88" i="18"/>
  <c r="BG88" i="18"/>
  <c r="AQ88" i="18"/>
  <c r="AA88" i="18"/>
  <c r="K88" i="18"/>
  <c r="ET87" i="18"/>
  <c r="ED87" i="18"/>
  <c r="DN87" i="18"/>
  <c r="CX87" i="18"/>
  <c r="CH87" i="18"/>
  <c r="BR87" i="18"/>
  <c r="BB87" i="18"/>
  <c r="AL87" i="18"/>
  <c r="V87" i="18"/>
  <c r="F87" i="18"/>
  <c r="EO86" i="18"/>
  <c r="DY86" i="18"/>
  <c r="DI86" i="18"/>
  <c r="CS86" i="18"/>
  <c r="CC86" i="18"/>
  <c r="BM86" i="18"/>
  <c r="AW86" i="18"/>
  <c r="AG86" i="18"/>
  <c r="Q86" i="18"/>
  <c r="A86" i="18"/>
  <c r="EJ85" i="18"/>
  <c r="DT85" i="18"/>
  <c r="DD85" i="18"/>
  <c r="CN85" i="18"/>
  <c r="BX85" i="18"/>
  <c r="BH85" i="18"/>
  <c r="AR85" i="18"/>
  <c r="AB85" i="18"/>
  <c r="L85" i="18"/>
  <c r="EU84" i="18"/>
  <c r="EE84" i="18"/>
  <c r="DO84" i="18"/>
  <c r="CY84" i="18"/>
  <c r="CI84" i="18"/>
  <c r="BS84" i="18"/>
  <c r="BC84" i="18"/>
  <c r="AM84" i="18"/>
  <c r="W84" i="18"/>
  <c r="G84" i="18"/>
  <c r="EP83" i="18"/>
  <c r="DZ83" i="18"/>
  <c r="DJ83" i="18"/>
  <c r="CT83" i="18"/>
  <c r="CD83" i="18"/>
  <c r="BN83" i="18"/>
  <c r="AX83" i="18"/>
  <c r="AH83" i="18"/>
  <c r="R83" i="18"/>
  <c r="B83" i="18"/>
  <c r="EK82" i="18"/>
  <c r="DU82" i="18"/>
  <c r="DE82" i="18"/>
  <c r="CO82" i="18"/>
  <c r="BY82" i="18"/>
  <c r="BI82" i="18"/>
  <c r="AS82" i="18"/>
  <c r="AC82" i="18"/>
  <c r="M82" i="18"/>
  <c r="EV81" i="18"/>
  <c r="EF81" i="18"/>
  <c r="DP81" i="18"/>
  <c r="CZ81" i="18"/>
  <c r="CJ81" i="18"/>
  <c r="BT81" i="18"/>
  <c r="BD81" i="18"/>
  <c r="AN81" i="18"/>
  <c r="X81" i="18"/>
  <c r="H81" i="18"/>
  <c r="EQ80" i="18"/>
  <c r="EA80" i="18"/>
  <c r="DK80" i="18"/>
  <c r="CU80" i="18"/>
  <c r="CE80" i="18"/>
  <c r="BO80" i="18"/>
  <c r="AY80" i="18"/>
  <c r="AI80" i="18"/>
  <c r="S80" i="18"/>
  <c r="C80" i="18"/>
  <c r="EL79" i="18"/>
  <c r="DV79" i="18"/>
  <c r="DF79" i="18"/>
  <c r="CP79" i="18"/>
  <c r="BZ79" i="18"/>
  <c r="BJ79" i="18"/>
  <c r="AQ79" i="18"/>
  <c r="V79" i="18"/>
  <c r="EY78" i="18"/>
  <c r="ED78" i="18"/>
  <c r="DI78" i="18"/>
  <c r="CM78" i="18"/>
  <c r="BR78" i="18"/>
  <c r="AW78" i="18"/>
  <c r="AA78" i="18"/>
  <c r="F78" i="18"/>
  <c r="EJ77" i="18"/>
  <c r="DN77" i="18"/>
  <c r="CS77" i="18"/>
  <c r="BX77" i="18"/>
  <c r="BB77" i="18"/>
  <c r="AG77" i="18"/>
  <c r="L77" i="18"/>
  <c r="EO76" i="18"/>
  <c r="DT76" i="18"/>
  <c r="CY76" i="18"/>
  <c r="CC76" i="18"/>
  <c r="BH76" i="18"/>
  <c r="AM76" i="18"/>
  <c r="Q76" i="18"/>
  <c r="EU75" i="18"/>
  <c r="DZ75" i="18"/>
  <c r="DD75" i="18"/>
  <c r="CI75" i="18"/>
  <c r="BN75" i="18"/>
  <c r="AR75" i="18"/>
  <c r="W75" i="18"/>
  <c r="B75" i="18"/>
  <c r="EE74" i="18"/>
  <c r="DJ74" i="18"/>
  <c r="CO74" i="18"/>
  <c r="BS74" i="18"/>
  <c r="AX74" i="18"/>
  <c r="AC74" i="18"/>
  <c r="G74" i="18"/>
  <c r="EK73" i="18"/>
  <c r="CH73" i="18"/>
  <c r="V73" i="18"/>
  <c r="DI72" i="18"/>
  <c r="AW72" i="18"/>
  <c r="EJ71" i="18"/>
  <c r="BX71" i="18"/>
  <c r="L71" i="18"/>
  <c r="CY70" i="18"/>
  <c r="AM70" i="18"/>
  <c r="DZ69" i="18"/>
  <c r="BN69" i="18"/>
  <c r="B69" i="18"/>
  <c r="CO68" i="18"/>
  <c r="AC68" i="18"/>
  <c r="DP67" i="18"/>
  <c r="BD67" i="18"/>
  <c r="EQ66" i="18"/>
  <c r="CE66" i="18"/>
  <c r="S66" i="18"/>
  <c r="DF65" i="18"/>
  <c r="AT65" i="18"/>
  <c r="EG64" i="18"/>
  <c r="BU64" i="18"/>
  <c r="A64" i="18"/>
  <c r="BS63" i="18"/>
  <c r="EJ62" i="18"/>
  <c r="BC62" i="18"/>
  <c r="DU61" i="18"/>
  <c r="AM61" i="18"/>
  <c r="DE60" i="18"/>
  <c r="X60" i="18"/>
  <c r="CO59" i="18"/>
  <c r="AN58" i="18"/>
  <c r="CP56" i="18"/>
  <c r="ER54" i="18"/>
  <c r="AU53" i="18"/>
  <c r="CW51" i="18"/>
  <c r="EY49" i="18"/>
  <c r="BB48" i="18"/>
  <c r="BE46" i="18"/>
  <c r="DK42" i="18"/>
  <c r="U36" i="18"/>
  <c r="BS128" i="18"/>
  <c r="BO128" i="18"/>
  <c r="BK128" i="18"/>
  <c r="BG128" i="18"/>
  <c r="BC128" i="18"/>
  <c r="AY128" i="18"/>
  <c r="AU128" i="18"/>
  <c r="AQ128" i="18"/>
  <c r="AM128" i="18"/>
  <c r="AI128" i="18"/>
  <c r="AE128" i="18"/>
  <c r="AA128" i="18"/>
  <c r="W128" i="18"/>
  <c r="S128" i="18"/>
  <c r="O128" i="18"/>
  <c r="K128" i="18"/>
  <c r="G128" i="18"/>
  <c r="C128" i="18"/>
  <c r="EX127" i="18"/>
  <c r="ET127" i="18"/>
  <c r="EP127" i="18"/>
  <c r="EL127" i="18"/>
  <c r="EH127" i="18"/>
  <c r="ED127" i="18"/>
  <c r="DZ127" i="18"/>
  <c r="DV127" i="18"/>
  <c r="DR127" i="18"/>
  <c r="DN127" i="18"/>
  <c r="DJ127" i="18"/>
  <c r="DF127" i="18"/>
  <c r="DB127" i="18"/>
  <c r="CX127" i="18"/>
  <c r="CT127" i="18"/>
  <c r="CP127" i="18"/>
  <c r="CL127" i="18"/>
  <c r="CH127" i="18"/>
  <c r="CD127" i="18"/>
  <c r="BZ127" i="18"/>
  <c r="BV127" i="18"/>
  <c r="BR127" i="18"/>
  <c r="BN127" i="18"/>
  <c r="BJ127" i="18"/>
  <c r="BF127" i="18"/>
  <c r="BB127" i="18"/>
  <c r="AX127" i="18"/>
  <c r="AT127" i="18"/>
  <c r="AP127" i="18"/>
  <c r="AL127" i="18"/>
  <c r="AH127" i="18"/>
  <c r="AD127" i="18"/>
  <c r="Z127" i="18"/>
  <c r="V127" i="18"/>
  <c r="R127" i="18"/>
  <c r="N127" i="18"/>
  <c r="J127" i="18"/>
  <c r="F127" i="18"/>
  <c r="B127" i="18"/>
  <c r="EW126" i="18"/>
  <c r="ES126" i="18"/>
  <c r="EO126" i="18"/>
  <c r="EK126" i="18"/>
  <c r="EG126" i="18"/>
  <c r="EC126" i="18"/>
  <c r="DY126" i="18"/>
  <c r="DU126" i="18"/>
  <c r="DQ126" i="18"/>
  <c r="DM126" i="18"/>
  <c r="DI126" i="18"/>
  <c r="DE126" i="18"/>
  <c r="DA126" i="18"/>
  <c r="CW126" i="18"/>
  <c r="CS126" i="18"/>
  <c r="CO126" i="18"/>
  <c r="CK126" i="18"/>
  <c r="CG126" i="18"/>
  <c r="CC126" i="18"/>
  <c r="BY126" i="18"/>
  <c r="BU126" i="18"/>
  <c r="BQ126" i="18"/>
  <c r="BM126" i="18"/>
  <c r="BI126" i="18"/>
  <c r="BE126" i="18"/>
  <c r="BA126" i="18"/>
  <c r="AW126" i="18"/>
  <c r="AS126" i="18"/>
  <c r="AO126" i="18"/>
  <c r="AK126" i="18"/>
  <c r="AG126" i="18"/>
  <c r="AC126" i="18"/>
  <c r="Y126" i="18"/>
  <c r="U126" i="18"/>
  <c r="Q126" i="18"/>
  <c r="M126" i="18"/>
  <c r="I126" i="18"/>
  <c r="E126" i="18"/>
  <c r="A126" i="18"/>
  <c r="EV125" i="18"/>
  <c r="ER125" i="18"/>
  <c r="EN125" i="18"/>
  <c r="EJ125" i="18"/>
  <c r="EF125" i="18"/>
  <c r="EB125" i="18"/>
  <c r="DX125" i="18"/>
  <c r="DT125" i="18"/>
  <c r="DP125" i="18"/>
  <c r="DL125" i="18"/>
  <c r="DH125" i="18"/>
  <c r="DD125" i="18"/>
  <c r="CZ125" i="18"/>
  <c r="CV125" i="18"/>
  <c r="CR125" i="18"/>
  <c r="CN125" i="18"/>
  <c r="CJ125" i="18"/>
  <c r="CF125" i="18"/>
  <c r="CB125" i="18"/>
  <c r="BX125" i="18"/>
  <c r="BT125" i="18"/>
  <c r="BP125" i="18"/>
  <c r="BL125" i="18"/>
  <c r="BH125" i="18"/>
  <c r="BD125" i="18"/>
  <c r="AZ125" i="18"/>
  <c r="AV125" i="18"/>
  <c r="AR125" i="18"/>
  <c r="AN125" i="18"/>
  <c r="AJ125" i="18"/>
  <c r="AF125" i="18"/>
  <c r="AB125" i="18"/>
  <c r="X125" i="18"/>
  <c r="T125" i="18"/>
  <c r="P125" i="18"/>
  <c r="L125" i="18"/>
  <c r="H125" i="18"/>
  <c r="D125" i="18"/>
  <c r="EY124" i="18"/>
  <c r="EU124" i="18"/>
  <c r="EQ124" i="18"/>
  <c r="EM124" i="18"/>
  <c r="EI124" i="18"/>
  <c r="EE124" i="18"/>
  <c r="EA124" i="18"/>
  <c r="DW124" i="18"/>
  <c r="DS124" i="18"/>
  <c r="DO124" i="18"/>
  <c r="DK124" i="18"/>
  <c r="DG124" i="18"/>
  <c r="DC124" i="18"/>
  <c r="CY124" i="18"/>
  <c r="CU124" i="18"/>
  <c r="CQ124" i="18"/>
  <c r="CM124" i="18"/>
  <c r="CI124" i="18"/>
  <c r="CE124" i="18"/>
  <c r="CA124" i="18"/>
  <c r="BW124" i="18"/>
  <c r="BS124" i="18"/>
  <c r="BO124" i="18"/>
  <c r="BK124" i="18"/>
  <c r="BG124" i="18"/>
  <c r="BC124" i="18"/>
  <c r="AY124" i="18"/>
  <c r="AU124" i="18"/>
  <c r="AQ124" i="18"/>
  <c r="AM124" i="18"/>
  <c r="AI124" i="18"/>
  <c r="AE124" i="18"/>
  <c r="AA124" i="18"/>
  <c r="W124" i="18"/>
  <c r="S124" i="18"/>
  <c r="O124" i="18"/>
  <c r="K124" i="18"/>
  <c r="G124" i="18"/>
  <c r="C124" i="18"/>
  <c r="EX123" i="18"/>
  <c r="ET123" i="18"/>
  <c r="EP123" i="18"/>
  <c r="EL123" i="18"/>
  <c r="EH123" i="18"/>
  <c r="ED123" i="18"/>
  <c r="DZ123" i="18"/>
  <c r="DV123" i="18"/>
  <c r="DR123" i="18"/>
  <c r="DN123" i="18"/>
  <c r="DJ123" i="18"/>
  <c r="DF123" i="18"/>
  <c r="DB123" i="18"/>
  <c r="CX123" i="18"/>
  <c r="CT123" i="18"/>
  <c r="CP123" i="18"/>
  <c r="CL123" i="18"/>
  <c r="CH123" i="18"/>
  <c r="CD123" i="18"/>
  <c r="BZ123" i="18"/>
  <c r="BV123" i="18"/>
  <c r="BR123" i="18"/>
  <c r="BN123" i="18"/>
  <c r="BJ123" i="18"/>
  <c r="BF123" i="18"/>
  <c r="BB123" i="18"/>
  <c r="AX123" i="18"/>
  <c r="AT123" i="18"/>
  <c r="AP123" i="18"/>
  <c r="AL123" i="18"/>
  <c r="AH123" i="18"/>
  <c r="AD123" i="18"/>
  <c r="Z123" i="18"/>
  <c r="V123" i="18"/>
  <c r="R123" i="18"/>
  <c r="N123" i="18"/>
  <c r="J123" i="18"/>
  <c r="F123" i="18"/>
  <c r="B123" i="18"/>
  <c r="EW122" i="18"/>
  <c r="ES122" i="18"/>
  <c r="EO122" i="18"/>
  <c r="EK122" i="18"/>
  <c r="EG122" i="18"/>
  <c r="EC122" i="18"/>
  <c r="DY122" i="18"/>
  <c r="DU122" i="18"/>
  <c r="DQ122" i="18"/>
  <c r="DM122" i="18"/>
  <c r="DI122" i="18"/>
  <c r="DE122" i="18"/>
  <c r="DA122" i="18"/>
  <c r="CW122" i="18"/>
  <c r="CS122" i="18"/>
  <c r="CO122" i="18"/>
  <c r="CK122" i="18"/>
  <c r="CG122" i="18"/>
  <c r="CC122" i="18"/>
  <c r="BY122" i="18"/>
  <c r="BU122" i="18"/>
  <c r="BQ122" i="18"/>
  <c r="BM122" i="18"/>
  <c r="BI122" i="18"/>
  <c r="BE122" i="18"/>
  <c r="BA122" i="18"/>
  <c r="AW122" i="18"/>
  <c r="AS122" i="18"/>
  <c r="AO122" i="18"/>
  <c r="AK122" i="18"/>
  <c r="AG122" i="18"/>
  <c r="AC122" i="18"/>
  <c r="Y122" i="18"/>
  <c r="U122" i="18"/>
  <c r="Q122" i="18"/>
  <c r="M122" i="18"/>
  <c r="I122" i="18"/>
  <c r="E122" i="18"/>
  <c r="A122" i="18"/>
  <c r="EV121" i="18"/>
  <c r="ER121" i="18"/>
  <c r="EN121" i="18"/>
  <c r="EJ121" i="18"/>
  <c r="EF121" i="18"/>
  <c r="EB121" i="18"/>
  <c r="DX121" i="18"/>
  <c r="DT121" i="18"/>
  <c r="DP121" i="18"/>
  <c r="DL121" i="18"/>
  <c r="DH121" i="18"/>
  <c r="DD121" i="18"/>
  <c r="CZ121" i="18"/>
  <c r="CV121" i="18"/>
  <c r="CR121" i="18"/>
  <c r="CN121" i="18"/>
  <c r="CJ121" i="18"/>
  <c r="CF121" i="18"/>
  <c r="CB121" i="18"/>
  <c r="BX121" i="18"/>
  <c r="BT121" i="18"/>
  <c r="BP121" i="18"/>
  <c r="BL121" i="18"/>
  <c r="BH121" i="18"/>
  <c r="BD121" i="18"/>
  <c r="AZ121" i="18"/>
  <c r="AV121" i="18"/>
  <c r="AR121" i="18"/>
  <c r="AN121" i="18"/>
  <c r="AJ121" i="18"/>
  <c r="AF121" i="18"/>
  <c r="AB121" i="18"/>
  <c r="X121" i="18"/>
  <c r="T121" i="18"/>
  <c r="P121" i="18"/>
  <c r="L121" i="18"/>
  <c r="H121" i="18"/>
  <c r="D121" i="18"/>
  <c r="EY120" i="18"/>
  <c r="EU120" i="18"/>
  <c r="EQ120" i="18"/>
  <c r="EM120" i="18"/>
  <c r="EI120" i="18"/>
  <c r="EE120" i="18"/>
  <c r="EA120" i="18"/>
  <c r="DW120" i="18"/>
  <c r="DS120" i="18"/>
  <c r="DO120" i="18"/>
  <c r="DK120" i="18"/>
  <c r="DG120" i="18"/>
  <c r="DC120" i="18"/>
  <c r="CY120" i="18"/>
  <c r="CU120" i="18"/>
  <c r="CQ120" i="18"/>
  <c r="CM120" i="18"/>
  <c r="CI120" i="18"/>
  <c r="CE120" i="18"/>
  <c r="CA120" i="18"/>
  <c r="BW120" i="18"/>
  <c r="BS120" i="18"/>
  <c r="BO120" i="18"/>
  <c r="BK120" i="18"/>
  <c r="BG120" i="18"/>
  <c r="BC120" i="18"/>
  <c r="AY120" i="18"/>
  <c r="AU120" i="18"/>
  <c r="AQ120" i="18"/>
  <c r="AM120" i="18"/>
  <c r="AI120" i="18"/>
  <c r="AE120" i="18"/>
  <c r="AA120" i="18"/>
  <c r="W120" i="18"/>
  <c r="S120" i="18"/>
  <c r="O120" i="18"/>
  <c r="K120" i="18"/>
  <c r="G120" i="18"/>
  <c r="C120" i="18"/>
  <c r="EX119" i="18"/>
  <c r="ET119" i="18"/>
  <c r="EP119" i="18"/>
  <c r="EL119" i="18"/>
  <c r="EH119" i="18"/>
  <c r="ED119" i="18"/>
  <c r="DZ119" i="18"/>
  <c r="DV119" i="18"/>
  <c r="DR119" i="18"/>
  <c r="DN119" i="18"/>
  <c r="DJ119" i="18"/>
  <c r="DF119" i="18"/>
  <c r="DB119" i="18"/>
  <c r="CX119" i="18"/>
  <c r="CT119" i="18"/>
  <c r="CP119" i="18"/>
  <c r="CL119" i="18"/>
  <c r="CH119" i="18"/>
  <c r="CD119" i="18"/>
  <c r="BZ119" i="18"/>
  <c r="BV119" i="18"/>
  <c r="BR119" i="18"/>
  <c r="BN119" i="18"/>
  <c r="BJ119" i="18"/>
  <c r="BF119" i="18"/>
  <c r="BB119" i="18"/>
  <c r="AX119" i="18"/>
  <c r="AT119" i="18"/>
  <c r="AP119" i="18"/>
  <c r="AL119" i="18"/>
  <c r="AH119" i="18"/>
  <c r="AD119" i="18"/>
  <c r="Z119" i="18"/>
  <c r="V119" i="18"/>
  <c r="R119" i="18"/>
  <c r="N119" i="18"/>
  <c r="J119" i="18"/>
  <c r="F119" i="18"/>
  <c r="B119" i="18"/>
  <c r="EW118" i="18"/>
  <c r="ES118" i="18"/>
  <c r="EO118" i="18"/>
  <c r="EK118" i="18"/>
  <c r="EG118" i="18"/>
  <c r="EC118" i="18"/>
  <c r="DY118" i="18"/>
  <c r="DU118" i="18"/>
  <c r="DQ118" i="18"/>
  <c r="DM118" i="18"/>
  <c r="DI118" i="18"/>
  <c r="DE118" i="18"/>
  <c r="DA118" i="18"/>
  <c r="CW118" i="18"/>
  <c r="CS118" i="18"/>
  <c r="CO118" i="18"/>
  <c r="CK118" i="18"/>
  <c r="CG118" i="18"/>
  <c r="CC118" i="18"/>
  <c r="BY118" i="18"/>
  <c r="BU118" i="18"/>
  <c r="BQ118" i="18"/>
  <c r="BM118" i="18"/>
  <c r="BI118" i="18"/>
  <c r="BE118" i="18"/>
  <c r="BA118" i="18"/>
  <c r="AW118" i="18"/>
  <c r="AS118" i="18"/>
  <c r="AO118" i="18"/>
  <c r="AK118" i="18"/>
  <c r="AG118" i="18"/>
  <c r="AC118" i="18"/>
  <c r="Y118" i="18"/>
  <c r="U118" i="18"/>
  <c r="Q118" i="18"/>
  <c r="M118" i="18"/>
  <c r="I118" i="18"/>
  <c r="E118" i="18"/>
  <c r="A118" i="18"/>
  <c r="EV117" i="18"/>
  <c r="ER117" i="18"/>
  <c r="EN117" i="18"/>
  <c r="EJ117" i="18"/>
  <c r="EF117" i="18"/>
  <c r="EB117" i="18"/>
  <c r="DX117" i="18"/>
  <c r="DT117" i="18"/>
  <c r="DP117" i="18"/>
  <c r="DL117" i="18"/>
  <c r="DH117" i="18"/>
  <c r="DD117" i="18"/>
  <c r="CZ117" i="18"/>
  <c r="CV117" i="18"/>
  <c r="CR117" i="18"/>
  <c r="CN117" i="18"/>
  <c r="CJ117" i="18"/>
  <c r="CF117" i="18"/>
  <c r="CB117" i="18"/>
  <c r="BX117" i="18"/>
  <c r="BT117" i="18"/>
  <c r="BP117" i="18"/>
  <c r="BL117" i="18"/>
  <c r="BH117" i="18"/>
  <c r="BD117" i="18"/>
  <c r="AZ117" i="18"/>
  <c r="AV117" i="18"/>
  <c r="AR117" i="18"/>
  <c r="AN117" i="18"/>
  <c r="AJ117" i="18"/>
  <c r="AF117" i="18"/>
  <c r="AB117" i="18"/>
  <c r="X117" i="18"/>
  <c r="T117" i="18"/>
  <c r="P117" i="18"/>
  <c r="L117" i="18"/>
  <c r="H117" i="18"/>
  <c r="D117" i="18"/>
  <c r="EY116" i="18"/>
  <c r="EU116" i="18"/>
  <c r="EQ116" i="18"/>
  <c r="EM116" i="18"/>
  <c r="EI116" i="18"/>
  <c r="EE116" i="18"/>
  <c r="EA116" i="18"/>
  <c r="DW116" i="18"/>
  <c r="DS116" i="18"/>
  <c r="DO116" i="18"/>
  <c r="DK116" i="18"/>
  <c r="DG116" i="18"/>
  <c r="DC116" i="18"/>
  <c r="CY116" i="18"/>
  <c r="CU116" i="18"/>
  <c r="CQ116" i="18"/>
  <c r="CM116" i="18"/>
  <c r="CI116" i="18"/>
  <c r="CE116" i="18"/>
  <c r="CA116" i="18"/>
  <c r="BW116" i="18"/>
  <c r="BS116" i="18"/>
  <c r="BO116" i="18"/>
  <c r="BK116" i="18"/>
  <c r="BG116" i="18"/>
  <c r="BC116" i="18"/>
  <c r="AY116" i="18"/>
  <c r="AU116" i="18"/>
  <c r="AQ116" i="18"/>
  <c r="AM116" i="18"/>
  <c r="AI116" i="18"/>
  <c r="AE116" i="18"/>
  <c r="AA116" i="18"/>
  <c r="W116" i="18"/>
  <c r="S116" i="18"/>
  <c r="O116" i="18"/>
  <c r="K116" i="18"/>
  <c r="G116" i="18"/>
  <c r="C116" i="18"/>
  <c r="EX115" i="18"/>
  <c r="ET115" i="18"/>
  <c r="EP115" i="18"/>
  <c r="EL115" i="18"/>
  <c r="EH115" i="18"/>
  <c r="ED115" i="18"/>
  <c r="DZ115" i="18"/>
  <c r="DV115" i="18"/>
  <c r="DR115" i="18"/>
  <c r="DN115" i="18"/>
  <c r="DJ115" i="18"/>
  <c r="DF115" i="18"/>
  <c r="DB115" i="18"/>
  <c r="CX115" i="18"/>
  <c r="CT115" i="18"/>
  <c r="CP115" i="18"/>
  <c r="CL115" i="18"/>
  <c r="CH115" i="18"/>
  <c r="CD115" i="18"/>
  <c r="BZ115" i="18"/>
  <c r="BV115" i="18"/>
  <c r="BR115" i="18"/>
  <c r="BN115" i="18"/>
  <c r="BJ115" i="18"/>
  <c r="BF115" i="18"/>
  <c r="BB115" i="18"/>
  <c r="AX115" i="18"/>
  <c r="AT115" i="18"/>
  <c r="AP115" i="18"/>
  <c r="AL115" i="18"/>
  <c r="AH115" i="18"/>
  <c r="AD115" i="18"/>
  <c r="Z115" i="18"/>
  <c r="V115" i="18"/>
  <c r="R115" i="18"/>
  <c r="N115" i="18"/>
  <c r="J115" i="18"/>
  <c r="F115" i="18"/>
  <c r="B115" i="18"/>
  <c r="EW114" i="18"/>
  <c r="ES114" i="18"/>
  <c r="EO114" i="18"/>
  <c r="EK114" i="18"/>
  <c r="EG114" i="18"/>
  <c r="EC114" i="18"/>
  <c r="DY114" i="18"/>
  <c r="DU114" i="18"/>
  <c r="DQ114" i="18"/>
  <c r="DM114" i="18"/>
  <c r="DI114" i="18"/>
  <c r="DE114" i="18"/>
  <c r="DA114" i="18"/>
  <c r="CW114" i="18"/>
  <c r="CS114" i="18"/>
  <c r="CO114" i="18"/>
  <c r="CK114" i="18"/>
  <c r="CG114" i="18"/>
  <c r="CC114" i="18"/>
  <c r="BY114" i="18"/>
  <c r="BU114" i="18"/>
  <c r="BQ114" i="18"/>
  <c r="BM114" i="18"/>
  <c r="BI114" i="18"/>
  <c r="BE114" i="18"/>
  <c r="BA114" i="18"/>
  <c r="AW114" i="18"/>
  <c r="AS114" i="18"/>
  <c r="AO114" i="18"/>
  <c r="AK114" i="18"/>
  <c r="AG114" i="18"/>
  <c r="AC114" i="18"/>
  <c r="Y114" i="18"/>
  <c r="U114" i="18"/>
  <c r="Q114" i="18"/>
  <c r="M114" i="18"/>
  <c r="I114" i="18"/>
  <c r="E114" i="18"/>
  <c r="A114" i="18"/>
  <c r="EV113" i="18"/>
  <c r="ER113" i="18"/>
  <c r="EN113" i="18"/>
  <c r="EJ113" i="18"/>
  <c r="EF113" i="18"/>
  <c r="EB113" i="18"/>
  <c r="DX113" i="18"/>
  <c r="DT113" i="18"/>
  <c r="DP113" i="18"/>
  <c r="DL113" i="18"/>
  <c r="DH113" i="18"/>
  <c r="DD113" i="18"/>
  <c r="CZ113" i="18"/>
  <c r="CV113" i="18"/>
  <c r="CR113" i="18"/>
  <c r="CN113" i="18"/>
  <c r="CJ113" i="18"/>
  <c r="CF113" i="18"/>
  <c r="CB113" i="18"/>
  <c r="BX113" i="18"/>
  <c r="BT113" i="18"/>
  <c r="BP113" i="18"/>
  <c r="BL113" i="18"/>
  <c r="BH113" i="18"/>
  <c r="BD113" i="18"/>
  <c r="AZ113" i="18"/>
  <c r="AV113" i="18"/>
  <c r="AR113" i="18"/>
  <c r="AN113" i="18"/>
  <c r="AJ113" i="18"/>
  <c r="AF113" i="18"/>
  <c r="AB113" i="18"/>
  <c r="X113" i="18"/>
  <c r="T113" i="18"/>
  <c r="P113" i="18"/>
  <c r="L113" i="18"/>
  <c r="H113" i="18"/>
  <c r="D113" i="18"/>
  <c r="EY112" i="18"/>
  <c r="EU112" i="18"/>
  <c r="EQ112" i="18"/>
  <c r="EM112" i="18"/>
  <c r="EI112" i="18"/>
  <c r="EE112" i="18"/>
  <c r="EA112" i="18"/>
  <c r="DW112" i="18"/>
  <c r="DS112" i="18"/>
  <c r="DO112" i="18"/>
  <c r="DK112" i="18"/>
  <c r="DG112" i="18"/>
  <c r="DC112" i="18"/>
  <c r="CY112" i="18"/>
  <c r="CU112" i="18"/>
  <c r="CQ112" i="18"/>
  <c r="CM112" i="18"/>
  <c r="CI112" i="18"/>
  <c r="CE112" i="18"/>
  <c r="CA112" i="18"/>
  <c r="BW112" i="18"/>
  <c r="BS112" i="18"/>
  <c r="BO112" i="18"/>
  <c r="BK112" i="18"/>
  <c r="BG112" i="18"/>
  <c r="BC112" i="18"/>
  <c r="AY112" i="18"/>
  <c r="AU112" i="18"/>
  <c r="AQ112" i="18"/>
  <c r="AM112" i="18"/>
  <c r="AI112" i="18"/>
  <c r="AE112" i="18"/>
  <c r="AA112" i="18"/>
  <c r="W112" i="18"/>
  <c r="S112" i="18"/>
  <c r="O112" i="18"/>
  <c r="K112" i="18"/>
  <c r="G112" i="18"/>
  <c r="C112" i="18"/>
  <c r="EX111" i="18"/>
  <c r="ET111" i="18"/>
  <c r="EP111" i="18"/>
  <c r="EL111" i="18"/>
  <c r="EH111" i="18"/>
  <c r="ED111" i="18"/>
  <c r="DZ111" i="18"/>
  <c r="DV111" i="18"/>
  <c r="DR111" i="18"/>
  <c r="DN111" i="18"/>
  <c r="DJ111" i="18"/>
  <c r="DF111" i="18"/>
  <c r="DB111" i="18"/>
  <c r="CX111" i="18"/>
  <c r="CT111" i="18"/>
  <c r="CP111" i="18"/>
  <c r="CL111" i="18"/>
  <c r="CH111" i="18"/>
  <c r="CD111" i="18"/>
  <c r="BZ111" i="18"/>
  <c r="BV111" i="18"/>
  <c r="BR111" i="18"/>
  <c r="BN111" i="18"/>
  <c r="BJ111" i="18"/>
  <c r="BF111" i="18"/>
  <c r="BB111" i="18"/>
  <c r="AX111" i="18"/>
  <c r="AT111" i="18"/>
  <c r="AP111" i="18"/>
  <c r="AL111" i="18"/>
  <c r="AH111" i="18"/>
  <c r="AD111" i="18"/>
  <c r="Z111" i="18"/>
  <c r="V111" i="18"/>
  <c r="R111" i="18"/>
  <c r="N111" i="18"/>
  <c r="J111" i="18"/>
  <c r="F111" i="18"/>
  <c r="B111" i="18"/>
  <c r="EW110" i="18"/>
  <c r="ES110" i="18"/>
  <c r="EO110" i="18"/>
  <c r="EK110" i="18"/>
  <c r="EG110" i="18"/>
  <c r="EC110" i="18"/>
  <c r="DY110" i="18"/>
  <c r="DU110" i="18"/>
  <c r="DQ110" i="18"/>
  <c r="DM110" i="18"/>
  <c r="DI110" i="18"/>
  <c r="DE110" i="18"/>
  <c r="DA110" i="18"/>
  <c r="CW110" i="18"/>
  <c r="CS110" i="18"/>
  <c r="CO110" i="18"/>
  <c r="CK110" i="18"/>
  <c r="CG110" i="18"/>
  <c r="CC110" i="18"/>
  <c r="BY110" i="18"/>
  <c r="BU110" i="18"/>
  <c r="BQ110" i="18"/>
  <c r="BM110" i="18"/>
  <c r="BI110" i="18"/>
  <c r="BE110" i="18"/>
  <c r="BA110" i="18"/>
  <c r="AW110" i="18"/>
  <c r="AS110" i="18"/>
  <c r="AO110" i="18"/>
  <c r="AK110" i="18"/>
  <c r="AG110" i="18"/>
  <c r="AC110" i="18"/>
  <c r="Y110" i="18"/>
  <c r="U110" i="18"/>
  <c r="Q110" i="18"/>
  <c r="M110" i="18"/>
  <c r="I110" i="18"/>
  <c r="E110" i="18"/>
  <c r="A110" i="18"/>
  <c r="EV109" i="18"/>
  <c r="ER109" i="18"/>
  <c r="EN109" i="18"/>
  <c r="EJ109" i="18"/>
  <c r="EF109" i="18"/>
  <c r="EB109" i="18"/>
  <c r="DX109" i="18"/>
  <c r="DT109" i="18"/>
  <c r="DP109" i="18"/>
  <c r="DL109" i="18"/>
  <c r="DH109" i="18"/>
  <c r="DD109" i="18"/>
  <c r="CZ109" i="18"/>
  <c r="CV109" i="18"/>
  <c r="CR109" i="18"/>
  <c r="CN109" i="18"/>
  <c r="CJ109" i="18"/>
  <c r="CF109" i="18"/>
  <c r="CB109" i="18"/>
  <c r="BX109" i="18"/>
  <c r="BT109" i="18"/>
  <c r="BP109" i="18"/>
  <c r="BL109" i="18"/>
  <c r="BH109" i="18"/>
  <c r="BD109" i="18"/>
  <c r="AZ109" i="18"/>
  <c r="AV109" i="18"/>
  <c r="AR109" i="18"/>
  <c r="AN109" i="18"/>
  <c r="AJ109" i="18"/>
  <c r="AF109" i="18"/>
  <c r="AB109" i="18"/>
  <c r="X109" i="18"/>
  <c r="T109" i="18"/>
  <c r="P109" i="18"/>
  <c r="L109" i="18"/>
  <c r="H109" i="18"/>
  <c r="D109" i="18"/>
  <c r="EY108" i="18"/>
  <c r="EU108" i="18"/>
  <c r="EQ108" i="18"/>
  <c r="EM108" i="18"/>
  <c r="EI108" i="18"/>
  <c r="EE108" i="18"/>
  <c r="EA108" i="18"/>
  <c r="DW108" i="18"/>
  <c r="DS108" i="18"/>
  <c r="DO108" i="18"/>
  <c r="DK108" i="18"/>
  <c r="DG108" i="18"/>
  <c r="DC108" i="18"/>
  <c r="CY108" i="18"/>
  <c r="CU108" i="18"/>
  <c r="CQ108" i="18"/>
  <c r="CM108" i="18"/>
  <c r="CI108" i="18"/>
  <c r="CE108" i="18"/>
  <c r="CA108" i="18"/>
  <c r="BW108" i="18"/>
  <c r="BS108" i="18"/>
  <c r="BO108" i="18"/>
  <c r="BK108" i="18"/>
  <c r="BG108" i="18"/>
  <c r="BC108" i="18"/>
  <c r="AY108" i="18"/>
  <c r="AU108" i="18"/>
  <c r="AQ108" i="18"/>
  <c r="AM108" i="18"/>
  <c r="AI108" i="18"/>
  <c r="AE108" i="18"/>
  <c r="AA108" i="18"/>
  <c r="W108" i="18"/>
  <c r="S108" i="18"/>
  <c r="O108" i="18"/>
  <c r="K108" i="18"/>
  <c r="G108" i="18"/>
  <c r="C108" i="18"/>
  <c r="EX107" i="18"/>
  <c r="ET107" i="18"/>
  <c r="EP107" i="18"/>
  <c r="EL107" i="18"/>
  <c r="EH107" i="18"/>
  <c r="ED107" i="18"/>
  <c r="DZ107" i="18"/>
  <c r="DV107" i="18"/>
  <c r="DR107" i="18"/>
  <c r="DN107" i="18"/>
  <c r="DJ107" i="18"/>
  <c r="DF107" i="18"/>
  <c r="DB107" i="18"/>
  <c r="CX107" i="18"/>
  <c r="CT107" i="18"/>
  <c r="CP107" i="18"/>
  <c r="CL107" i="18"/>
  <c r="CH107" i="18"/>
  <c r="CD107" i="18"/>
  <c r="BZ107" i="18"/>
  <c r="BV107" i="18"/>
  <c r="BR107" i="18"/>
  <c r="BN107" i="18"/>
  <c r="BJ107" i="18"/>
  <c r="BF107" i="18"/>
  <c r="BB107" i="18"/>
  <c r="AX107" i="18"/>
  <c r="AT107" i="18"/>
  <c r="AP107" i="18"/>
  <c r="AL107" i="18"/>
  <c r="AH107" i="18"/>
  <c r="AD107" i="18"/>
  <c r="Z107" i="18"/>
  <c r="V107" i="18"/>
  <c r="R107" i="18"/>
  <c r="N107" i="18"/>
  <c r="J107" i="18"/>
  <c r="F107" i="18"/>
  <c r="B107" i="18"/>
  <c r="EW106" i="18"/>
  <c r="ES106" i="18"/>
  <c r="EO106" i="18"/>
  <c r="EK106" i="18"/>
  <c r="EG106" i="18"/>
  <c r="EC106" i="18"/>
  <c r="DY106" i="18"/>
  <c r="DU106" i="18"/>
  <c r="DQ106" i="18"/>
  <c r="DM106" i="18"/>
  <c r="DI106" i="18"/>
  <c r="DE106" i="18"/>
  <c r="DA106" i="18"/>
  <c r="CW106" i="18"/>
  <c r="CS106" i="18"/>
  <c r="CO106" i="18"/>
  <c r="CK106" i="18"/>
  <c r="CG106" i="18"/>
  <c r="CC106" i="18"/>
  <c r="BY106" i="18"/>
  <c r="BU106" i="18"/>
  <c r="BQ106" i="18"/>
  <c r="BM106" i="18"/>
  <c r="BI106" i="18"/>
  <c r="BE106" i="18"/>
  <c r="BA106" i="18"/>
  <c r="AW106" i="18"/>
  <c r="AS106" i="18"/>
  <c r="AO106" i="18"/>
  <c r="AK106" i="18"/>
  <c r="AG106" i="18"/>
  <c r="AC106" i="18"/>
  <c r="Y106" i="18"/>
  <c r="U106" i="18"/>
  <c r="Q106" i="18"/>
  <c r="M106" i="18"/>
  <c r="H106" i="18"/>
  <c r="C106" i="18"/>
  <c r="EV105" i="18"/>
  <c r="EQ105" i="18"/>
  <c r="EL105" i="18"/>
  <c r="EF105" i="18"/>
  <c r="EA105" i="18"/>
  <c r="DV105" i="18"/>
  <c r="DP105" i="18"/>
  <c r="DK105" i="18"/>
  <c r="DF105" i="18"/>
  <c r="CZ105" i="18"/>
  <c r="CU105" i="18"/>
  <c r="CP105" i="18"/>
  <c r="CJ105" i="18"/>
  <c r="CE105" i="18"/>
  <c r="BZ105" i="18"/>
  <c r="BT105" i="18"/>
  <c r="BO105" i="18"/>
  <c r="BJ105" i="18"/>
  <c r="BD105" i="18"/>
  <c r="AY105" i="18"/>
  <c r="AT105" i="18"/>
  <c r="AN105" i="18"/>
  <c r="AI105" i="18"/>
  <c r="AD105" i="18"/>
  <c r="X105" i="18"/>
  <c r="S105" i="18"/>
  <c r="N105" i="18"/>
  <c r="H105" i="18"/>
  <c r="C105" i="18"/>
  <c r="EW104" i="18"/>
  <c r="EQ104" i="18"/>
  <c r="EL104" i="18"/>
  <c r="EG104" i="18"/>
  <c r="EA104" i="18"/>
  <c r="DV104" i="18"/>
  <c r="DQ104" i="18"/>
  <c r="DK104" i="18"/>
  <c r="DF104" i="18"/>
  <c r="DA104" i="18"/>
  <c r="CU104" i="18"/>
  <c r="CP104" i="18"/>
  <c r="CK104" i="18"/>
  <c r="CE104" i="18"/>
  <c r="BZ104" i="18"/>
  <c r="BU104" i="18"/>
  <c r="BO104" i="18"/>
  <c r="BJ104" i="18"/>
  <c r="BE104" i="18"/>
  <c r="AY104" i="18"/>
  <c r="AT104" i="18"/>
  <c r="AO104" i="18"/>
  <c r="AI104" i="18"/>
  <c r="AD104" i="18"/>
  <c r="Y104" i="18"/>
  <c r="S104" i="18"/>
  <c r="N104" i="18"/>
  <c r="I104" i="18"/>
  <c r="C104" i="18"/>
  <c r="EW103" i="18"/>
  <c r="ER103" i="18"/>
  <c r="EL103" i="18"/>
  <c r="EG103" i="18"/>
  <c r="EB103" i="18"/>
  <c r="DV103" i="18"/>
  <c r="DQ103" i="18"/>
  <c r="DL103" i="18"/>
  <c r="DF103" i="18"/>
  <c r="DA103" i="18"/>
  <c r="CV103" i="18"/>
  <c r="CP103" i="18"/>
  <c r="CK103" i="18"/>
  <c r="CF103" i="18"/>
  <c r="BZ103" i="18"/>
  <c r="BU103" i="18"/>
  <c r="BP103" i="18"/>
  <c r="BJ103" i="18"/>
  <c r="BE103" i="18"/>
  <c r="AZ103" i="18"/>
  <c r="AT103" i="18"/>
  <c r="AO103" i="18"/>
  <c r="AJ103" i="18"/>
  <c r="AD103" i="18"/>
  <c r="Y103" i="18"/>
  <c r="T103" i="18"/>
  <c r="N103" i="18"/>
  <c r="I103" i="18"/>
  <c r="D103" i="18"/>
  <c r="EW102" i="18"/>
  <c r="ER102" i="18"/>
  <c r="EM102" i="18"/>
  <c r="EG102" i="18"/>
  <c r="EB102" i="18"/>
  <c r="DW102" i="18"/>
  <c r="DQ102" i="18"/>
  <c r="DL102" i="18"/>
  <c r="DG102" i="18"/>
  <c r="DA102" i="18"/>
  <c r="CV102" i="18"/>
  <c r="CQ102" i="18"/>
  <c r="CK102" i="18"/>
  <c r="CF102" i="18"/>
  <c r="CA102" i="18"/>
  <c r="BU102" i="18"/>
  <c r="BP102" i="18"/>
  <c r="BK102" i="18"/>
  <c r="BE102" i="18"/>
  <c r="AZ102" i="18"/>
  <c r="AU102" i="18"/>
  <c r="AO102" i="18"/>
  <c r="AJ102" i="18"/>
  <c r="AE102" i="18"/>
  <c r="Y102" i="18"/>
  <c r="T102" i="18"/>
  <c r="O102" i="18"/>
  <c r="I102" i="18"/>
  <c r="D102" i="18"/>
  <c r="EX101" i="18"/>
  <c r="ER101" i="18"/>
  <c r="EM101" i="18"/>
  <c r="EH101" i="18"/>
  <c r="EB101" i="18"/>
  <c r="DW101" i="18"/>
  <c r="DR101" i="18"/>
  <c r="DL101" i="18"/>
  <c r="DG101" i="18"/>
  <c r="DB101" i="18"/>
  <c r="CV101" i="18"/>
  <c r="CQ101" i="18"/>
  <c r="CL101" i="18"/>
  <c r="CF101" i="18"/>
  <c r="CA101" i="18"/>
  <c r="BV101" i="18"/>
  <c r="BP101" i="18"/>
  <c r="BK101" i="18"/>
  <c r="BF101" i="18"/>
  <c r="AZ101" i="18"/>
  <c r="AU101" i="18"/>
  <c r="AP101" i="18"/>
  <c r="AJ101" i="18"/>
  <c r="AE101" i="18"/>
  <c r="Z101" i="18"/>
  <c r="T101" i="18"/>
  <c r="O101" i="18"/>
  <c r="J101" i="18"/>
  <c r="D101" i="18"/>
  <c r="EX100" i="18"/>
  <c r="ES100" i="18"/>
  <c r="EM100" i="18"/>
  <c r="EH100" i="18"/>
  <c r="EC100" i="18"/>
  <c r="DW100" i="18"/>
  <c r="DR100" i="18"/>
  <c r="DM100" i="18"/>
  <c r="DG100" i="18"/>
  <c r="DB100" i="18"/>
  <c r="CW100" i="18"/>
  <c r="CQ100" i="18"/>
  <c r="CL100" i="18"/>
  <c r="CG100" i="18"/>
  <c r="CA100" i="18"/>
  <c r="BV100" i="18"/>
  <c r="BQ100" i="18"/>
  <c r="BK100" i="18"/>
  <c r="BF100" i="18"/>
  <c r="BA100" i="18"/>
  <c r="AU100" i="18"/>
  <c r="AP100" i="18"/>
  <c r="AK100" i="18"/>
  <c r="AE100" i="18"/>
  <c r="Z100" i="18"/>
  <c r="U100" i="18"/>
  <c r="O100" i="18"/>
  <c r="J100" i="18"/>
  <c r="E100" i="18"/>
  <c r="EX99" i="18"/>
  <c r="ES99" i="18"/>
  <c r="EN99" i="18"/>
  <c r="EH99" i="18"/>
  <c r="EC99" i="18"/>
  <c r="DX99" i="18"/>
  <c r="DR99" i="18"/>
  <c r="DM99" i="18"/>
  <c r="DH99" i="18"/>
  <c r="DB99" i="18"/>
  <c r="CW99" i="18"/>
  <c r="CR99" i="18"/>
  <c r="CL99" i="18"/>
  <c r="CG99" i="18"/>
  <c r="CB99" i="18"/>
  <c r="BV99" i="18"/>
  <c r="BQ99" i="18"/>
  <c r="BL99" i="18"/>
  <c r="BF99" i="18"/>
  <c r="BA99" i="18"/>
  <c r="AV99" i="18"/>
  <c r="AP99" i="18"/>
  <c r="AK99" i="18"/>
  <c r="AF99" i="18"/>
  <c r="Z99" i="18"/>
  <c r="U99" i="18"/>
  <c r="P99" i="18"/>
  <c r="J99" i="18"/>
  <c r="E99" i="18"/>
  <c r="EY98" i="18"/>
  <c r="ES98" i="18"/>
  <c r="EN98" i="18"/>
  <c r="EI98" i="18"/>
  <c r="EC98" i="18"/>
  <c r="DX98" i="18"/>
  <c r="DS98" i="18"/>
  <c r="DM98" i="18"/>
  <c r="DH98" i="18"/>
  <c r="DC98" i="18"/>
  <c r="CW98" i="18"/>
  <c r="CR98" i="18"/>
  <c r="CM98" i="18"/>
  <c r="CG98" i="18"/>
  <c r="CB98" i="18"/>
  <c r="BW98" i="18"/>
  <c r="BQ98" i="18"/>
  <c r="BL98" i="18"/>
  <c r="BG98" i="18"/>
  <c r="BA98" i="18"/>
  <c r="AV98" i="18"/>
  <c r="AQ98" i="18"/>
  <c r="AK98" i="18"/>
  <c r="AF98" i="18"/>
  <c r="Y98" i="18"/>
  <c r="Q98" i="18"/>
  <c r="E98" i="18"/>
  <c r="EN97" i="18"/>
  <c r="DX97" i="18"/>
  <c r="DH97" i="18"/>
  <c r="CR97" i="18"/>
  <c r="CB97" i="18"/>
  <c r="BL97" i="18"/>
  <c r="AV97" i="18"/>
  <c r="AF97" i="18"/>
  <c r="P97" i="18"/>
  <c r="EY96" i="18"/>
  <c r="EI96" i="18"/>
  <c r="DS96" i="18"/>
  <c r="DC96" i="18"/>
  <c r="CM96" i="18"/>
  <c r="BW96" i="18"/>
  <c r="BG96" i="18"/>
  <c r="AQ96" i="18"/>
  <c r="AA96" i="18"/>
  <c r="K96" i="18"/>
  <c r="ET95" i="18"/>
  <c r="ED95" i="18"/>
  <c r="DN95" i="18"/>
  <c r="CX95" i="18"/>
  <c r="CH95" i="18"/>
  <c r="BR95" i="18"/>
  <c r="BB95" i="18"/>
  <c r="AL95" i="18"/>
  <c r="V95" i="18"/>
  <c r="F95" i="18"/>
  <c r="EO94" i="18"/>
  <c r="DY94" i="18"/>
  <c r="DI94" i="18"/>
  <c r="CS94" i="18"/>
  <c r="CC94" i="18"/>
  <c r="BM94" i="18"/>
  <c r="AW94" i="18"/>
  <c r="AG94" i="18"/>
  <c r="Q94" i="18"/>
  <c r="A94" i="18"/>
  <c r="EJ93" i="18"/>
  <c r="DT93" i="18"/>
  <c r="DD93" i="18"/>
  <c r="CN93" i="18"/>
  <c r="BX93" i="18"/>
  <c r="BH93" i="18"/>
  <c r="AR93" i="18"/>
  <c r="AB93" i="18"/>
  <c r="L93" i="18"/>
  <c r="EU92" i="18"/>
  <c r="EE92" i="18"/>
  <c r="DO92" i="18"/>
  <c r="CY92" i="18"/>
  <c r="CI92" i="18"/>
  <c r="BS92" i="18"/>
  <c r="BC92" i="18"/>
  <c r="AM92" i="18"/>
  <c r="W92" i="18"/>
  <c r="G92" i="18"/>
  <c r="EP91" i="18"/>
  <c r="DZ91" i="18"/>
  <c r="DJ91" i="18"/>
  <c r="CT91" i="18"/>
  <c r="CD91" i="18"/>
  <c r="BN91" i="18"/>
  <c r="AX91" i="18"/>
  <c r="AH91" i="18"/>
  <c r="R91" i="18"/>
  <c r="B91" i="18"/>
  <c r="EK90" i="18"/>
  <c r="DU90" i="18"/>
  <c r="DE90" i="18"/>
  <c r="CO90" i="18"/>
  <c r="BY90" i="18"/>
  <c r="BI90" i="18"/>
  <c r="AS90" i="18"/>
  <c r="AC90" i="18"/>
  <c r="M90" i="18"/>
  <c r="EV89" i="18"/>
  <c r="EF89" i="18"/>
  <c r="DP89" i="18"/>
  <c r="CZ89" i="18"/>
  <c r="CJ89" i="18"/>
  <c r="BT89" i="18"/>
  <c r="BD89" i="18"/>
  <c r="AN89" i="18"/>
  <c r="X89" i="18"/>
  <c r="H89" i="18"/>
  <c r="EQ88" i="18"/>
  <c r="EA88" i="18"/>
  <c r="DK88" i="18"/>
  <c r="CU88" i="18"/>
  <c r="CE88" i="18"/>
  <c r="BO88" i="18"/>
  <c r="AY88" i="18"/>
  <c r="AI88" i="18"/>
  <c r="S88" i="18"/>
  <c r="C88" i="18"/>
  <c r="EL87" i="18"/>
  <c r="DV87" i="18"/>
  <c r="DF87" i="18"/>
  <c r="CP87" i="18"/>
  <c r="BZ87" i="18"/>
  <c r="BJ87" i="18"/>
  <c r="AT87" i="18"/>
  <c r="AD87" i="18"/>
  <c r="N87" i="18"/>
  <c r="EW86" i="18"/>
  <c r="EG86" i="18"/>
  <c r="DQ86" i="18"/>
  <c r="DA86" i="18"/>
  <c r="CK86" i="18"/>
  <c r="BU86" i="18"/>
  <c r="BE86" i="18"/>
  <c r="AO86" i="18"/>
  <c r="Y86" i="18"/>
  <c r="I86" i="18"/>
  <c r="ER85" i="18"/>
  <c r="EB85" i="18"/>
  <c r="DL85" i="18"/>
  <c r="CV85" i="18"/>
  <c r="CF85" i="18"/>
  <c r="BP85" i="18"/>
  <c r="AZ85" i="18"/>
  <c r="AJ85" i="18"/>
  <c r="T85" i="18"/>
  <c r="D85" i="18"/>
  <c r="EM84" i="18"/>
  <c r="DW84" i="18"/>
  <c r="DG84" i="18"/>
  <c r="CQ84" i="18"/>
  <c r="CA84" i="18"/>
  <c r="BK84" i="18"/>
  <c r="AU84" i="18"/>
  <c r="AE84" i="18"/>
  <c r="O84" i="18"/>
  <c r="EX83" i="18"/>
  <c r="EH83" i="18"/>
  <c r="DR83" i="18"/>
  <c r="DB83" i="18"/>
  <c r="CL83" i="18"/>
  <c r="BV83" i="18"/>
  <c r="BF83" i="18"/>
  <c r="AP83" i="18"/>
  <c r="Z83" i="18"/>
  <c r="J83" i="18"/>
  <c r="ES82" i="18"/>
  <c r="EC82" i="18"/>
  <c r="DM82" i="18"/>
  <c r="CW82" i="18"/>
  <c r="CG82" i="18"/>
  <c r="BQ82" i="18"/>
  <c r="BA82" i="18"/>
  <c r="AK82" i="18"/>
  <c r="U82" i="18"/>
  <c r="E82" i="18"/>
  <c r="EN81" i="18"/>
  <c r="DX81" i="18"/>
  <c r="DH81" i="18"/>
  <c r="CR81" i="18"/>
  <c r="CB81" i="18"/>
  <c r="BL81" i="18"/>
  <c r="AV81" i="18"/>
  <c r="AF81" i="18"/>
  <c r="P81" i="18"/>
  <c r="EY80" i="18"/>
  <c r="EI80" i="18"/>
  <c r="DS80" i="18"/>
  <c r="DC80" i="18"/>
  <c r="CM80" i="18"/>
  <c r="BW80" i="18"/>
  <c r="BG80" i="18"/>
  <c r="AQ80" i="18"/>
  <c r="AA80" i="18"/>
  <c r="K80" i="18"/>
  <c r="ET79" i="18"/>
  <c r="ED79" i="18"/>
  <c r="DN79" i="18"/>
  <c r="CX79" i="18"/>
  <c r="CH79" i="18"/>
  <c r="BR79" i="18"/>
  <c r="BB79" i="18"/>
  <c r="AF79" i="18"/>
  <c r="K79" i="18"/>
  <c r="EO78" i="18"/>
  <c r="DS78" i="18"/>
  <c r="CX78" i="18"/>
  <c r="CC78" i="18"/>
  <c r="BG78" i="18"/>
  <c r="AL78" i="18"/>
  <c r="Q78" i="18"/>
  <c r="ET77" i="18"/>
  <c r="DY77" i="18"/>
  <c r="DD77" i="18"/>
  <c r="CH77" i="18"/>
  <c r="BM77" i="18"/>
  <c r="AR77" i="18"/>
  <c r="V77" i="18"/>
  <c r="A77" i="18"/>
  <c r="EE76" i="18"/>
  <c r="DI76" i="18"/>
  <c r="CN76" i="18"/>
  <c r="BS76" i="18"/>
  <c r="AW76" i="18"/>
  <c r="AB76" i="18"/>
  <c r="G76" i="18"/>
  <c r="EJ75" i="18"/>
  <c r="DO75" i="18"/>
  <c r="CT75" i="18"/>
  <c r="BX75" i="18"/>
  <c r="BC75" i="18"/>
  <c r="AH75" i="18"/>
  <c r="L75" i="18"/>
  <c r="EP74" i="18"/>
  <c r="DU74" i="18"/>
  <c r="CY74" i="18"/>
  <c r="CD74" i="18"/>
  <c r="BI74" i="18"/>
  <c r="AM74" i="18"/>
  <c r="R74" i="18"/>
  <c r="EV73" i="18"/>
  <c r="DN73" i="18"/>
  <c r="BB73" i="18"/>
  <c r="EO72" i="18"/>
  <c r="CC72" i="18"/>
  <c r="Q72" i="18"/>
  <c r="DD71" i="18"/>
  <c r="AR71" i="18"/>
  <c r="EE70" i="18"/>
  <c r="BS70" i="18"/>
  <c r="G70" i="18"/>
  <c r="CT69" i="18"/>
  <c r="AH69" i="18"/>
  <c r="DU68" i="18"/>
  <c r="BI68" i="18"/>
  <c r="EV67" i="18"/>
  <c r="CJ67" i="18"/>
  <c r="X67" i="18"/>
  <c r="DK66" i="18"/>
  <c r="AY66" i="18"/>
  <c r="EL65" i="18"/>
  <c r="BZ65" i="18"/>
  <c r="N65" i="18"/>
  <c r="DA64" i="18"/>
  <c r="AO64" i="18"/>
  <c r="DI63" i="18"/>
  <c r="AB63" i="18"/>
  <c r="CT62" i="18"/>
  <c r="L62" i="18"/>
  <c r="CD61" i="18"/>
  <c r="EV60" i="18"/>
  <c r="BN60" i="18"/>
  <c r="EF59" i="18"/>
  <c r="M59" i="18"/>
  <c r="BO57" i="18"/>
  <c r="DQ55" i="18"/>
  <c r="T54" i="18"/>
  <c r="BV52" i="18"/>
  <c r="DX50" i="18"/>
  <c r="AA49" i="18"/>
  <c r="BT47" i="18"/>
  <c r="AO45" i="18"/>
  <c r="BP39" i="18"/>
  <c r="CK32" i="18"/>
  <c r="AA98" i="18"/>
  <c r="W98" i="18"/>
  <c r="S98" i="18"/>
  <c r="O98" i="18"/>
  <c r="K98" i="18"/>
  <c r="G98" i="18"/>
  <c r="C98" i="18"/>
  <c r="EX97" i="18"/>
  <c r="ET97" i="18"/>
  <c r="EP97" i="18"/>
  <c r="EL97" i="18"/>
  <c r="EH97" i="18"/>
  <c r="ED97" i="18"/>
  <c r="DZ97" i="18"/>
  <c r="DV97" i="18"/>
  <c r="DR97" i="18"/>
  <c r="DN97" i="18"/>
  <c r="DJ97" i="18"/>
  <c r="DF97" i="18"/>
  <c r="DB97" i="18"/>
  <c r="CX97" i="18"/>
  <c r="CT97" i="18"/>
  <c r="CP97" i="18"/>
  <c r="CL97" i="18"/>
  <c r="CH97" i="18"/>
  <c r="CD97" i="18"/>
  <c r="BZ97" i="18"/>
  <c r="BV97" i="18"/>
  <c r="BR97" i="18"/>
  <c r="BN97" i="18"/>
  <c r="BJ97" i="18"/>
  <c r="BF97" i="18"/>
  <c r="BB97" i="18"/>
  <c r="AX97" i="18"/>
  <c r="AT97" i="18"/>
  <c r="AP97" i="18"/>
  <c r="AL97" i="18"/>
  <c r="AH97" i="18"/>
  <c r="AD97" i="18"/>
  <c r="Z97" i="18"/>
  <c r="V97" i="18"/>
  <c r="R97" i="18"/>
  <c r="N97" i="18"/>
  <c r="J97" i="18"/>
  <c r="F97" i="18"/>
  <c r="B97" i="18"/>
  <c r="EW96" i="18"/>
  <c r="ES96" i="18"/>
  <c r="EO96" i="18"/>
  <c r="EK96" i="18"/>
  <c r="EG96" i="18"/>
  <c r="EC96" i="18"/>
  <c r="DY96" i="18"/>
  <c r="DU96" i="18"/>
  <c r="DQ96" i="18"/>
  <c r="DM96" i="18"/>
  <c r="DI96" i="18"/>
  <c r="DE96" i="18"/>
  <c r="DA96" i="18"/>
  <c r="CW96" i="18"/>
  <c r="CS96" i="18"/>
  <c r="CO96" i="18"/>
  <c r="CK96" i="18"/>
  <c r="CG96" i="18"/>
  <c r="CC96" i="18"/>
  <c r="BY96" i="18"/>
  <c r="BU96" i="18"/>
  <c r="BQ96" i="18"/>
  <c r="BM96" i="18"/>
  <c r="BI96" i="18"/>
  <c r="BE96" i="18"/>
  <c r="BA96" i="18"/>
  <c r="AW96" i="18"/>
  <c r="AS96" i="18"/>
  <c r="AO96" i="18"/>
  <c r="AK96" i="18"/>
  <c r="AG96" i="18"/>
  <c r="AC96" i="18"/>
  <c r="Y96" i="18"/>
  <c r="U96" i="18"/>
  <c r="Q96" i="18"/>
  <c r="M96" i="18"/>
  <c r="I96" i="18"/>
  <c r="E96" i="18"/>
  <c r="A96" i="18"/>
  <c r="EV95" i="18"/>
  <c r="ER95" i="18"/>
  <c r="EN95" i="18"/>
  <c r="EJ95" i="18"/>
  <c r="EF95" i="18"/>
  <c r="EB95" i="18"/>
  <c r="DX95" i="18"/>
  <c r="DT95" i="18"/>
  <c r="DP95" i="18"/>
  <c r="DL95" i="18"/>
  <c r="DH95" i="18"/>
  <c r="DD95" i="18"/>
  <c r="CZ95" i="18"/>
  <c r="CV95" i="18"/>
  <c r="CR95" i="18"/>
  <c r="CN95" i="18"/>
  <c r="CJ95" i="18"/>
  <c r="CF95" i="18"/>
  <c r="CB95" i="18"/>
  <c r="BX95" i="18"/>
  <c r="BT95" i="18"/>
  <c r="BP95" i="18"/>
  <c r="BL95" i="18"/>
  <c r="BH95" i="18"/>
  <c r="BD95" i="18"/>
  <c r="AZ95" i="18"/>
  <c r="AV95" i="18"/>
  <c r="AR95" i="18"/>
  <c r="AN95" i="18"/>
  <c r="AJ95" i="18"/>
  <c r="AF95" i="18"/>
  <c r="AB95" i="18"/>
  <c r="X95" i="18"/>
  <c r="T95" i="18"/>
  <c r="P95" i="18"/>
  <c r="L95" i="18"/>
  <c r="H95" i="18"/>
  <c r="D95" i="18"/>
  <c r="EY94" i="18"/>
  <c r="EU94" i="18"/>
  <c r="EQ94" i="18"/>
  <c r="EM94" i="18"/>
  <c r="EI94" i="18"/>
  <c r="EE94" i="18"/>
  <c r="EA94" i="18"/>
  <c r="DW94" i="18"/>
  <c r="DS94" i="18"/>
  <c r="DO94" i="18"/>
  <c r="DK94" i="18"/>
  <c r="DG94" i="18"/>
  <c r="DC94" i="18"/>
  <c r="CY94" i="18"/>
  <c r="CU94" i="18"/>
  <c r="CQ94" i="18"/>
  <c r="CM94" i="18"/>
  <c r="CI94" i="18"/>
  <c r="CE94" i="18"/>
  <c r="CA94" i="18"/>
  <c r="BW94" i="18"/>
  <c r="BS94" i="18"/>
  <c r="BO94" i="18"/>
  <c r="BK94" i="18"/>
  <c r="BG94" i="18"/>
  <c r="BC94" i="18"/>
  <c r="AY94" i="18"/>
  <c r="AU94" i="18"/>
  <c r="AQ94" i="18"/>
  <c r="AM94" i="18"/>
  <c r="AI94" i="18"/>
  <c r="AE94" i="18"/>
  <c r="AA94" i="18"/>
  <c r="W94" i="18"/>
  <c r="S94" i="18"/>
  <c r="O94" i="18"/>
  <c r="K94" i="18"/>
  <c r="G94" i="18"/>
  <c r="C94" i="18"/>
  <c r="EX93" i="18"/>
  <c r="ET93" i="18"/>
  <c r="EP93" i="18"/>
  <c r="EL93" i="18"/>
  <c r="EH93" i="18"/>
  <c r="ED93" i="18"/>
  <c r="DZ93" i="18"/>
  <c r="DV93" i="18"/>
  <c r="DR93" i="18"/>
  <c r="DN93" i="18"/>
  <c r="DJ93" i="18"/>
  <c r="DF93" i="18"/>
  <c r="DB93" i="18"/>
  <c r="CX93" i="18"/>
  <c r="CT93" i="18"/>
  <c r="CP93" i="18"/>
  <c r="CL93" i="18"/>
  <c r="CH93" i="18"/>
  <c r="CD93" i="18"/>
  <c r="BZ93" i="18"/>
  <c r="BV93" i="18"/>
  <c r="BR93" i="18"/>
  <c r="BN93" i="18"/>
  <c r="BJ93" i="18"/>
  <c r="BF93" i="18"/>
  <c r="BB93" i="18"/>
  <c r="AX93" i="18"/>
  <c r="AT93" i="18"/>
  <c r="AP93" i="18"/>
  <c r="AL93" i="18"/>
  <c r="AH93" i="18"/>
  <c r="AD93" i="18"/>
  <c r="Z93" i="18"/>
  <c r="V93" i="18"/>
  <c r="R93" i="18"/>
  <c r="N93" i="18"/>
  <c r="J93" i="18"/>
  <c r="F93" i="18"/>
  <c r="B93" i="18"/>
  <c r="EW92" i="18"/>
  <c r="ES92" i="18"/>
  <c r="EO92" i="18"/>
  <c r="EK92" i="18"/>
  <c r="EG92" i="18"/>
  <c r="EC92" i="18"/>
  <c r="DY92" i="18"/>
  <c r="DU92" i="18"/>
  <c r="DQ92" i="18"/>
  <c r="DM92" i="18"/>
  <c r="DI92" i="18"/>
  <c r="DE92" i="18"/>
  <c r="DA92" i="18"/>
  <c r="CW92" i="18"/>
  <c r="CS92" i="18"/>
  <c r="CO92" i="18"/>
  <c r="CK92" i="18"/>
  <c r="CG92" i="18"/>
  <c r="CC92" i="18"/>
  <c r="BY92" i="18"/>
  <c r="BU92" i="18"/>
  <c r="BQ92" i="18"/>
  <c r="BM92" i="18"/>
  <c r="BI92" i="18"/>
  <c r="BE92" i="18"/>
  <c r="BA92" i="18"/>
  <c r="AW92" i="18"/>
  <c r="AS92" i="18"/>
  <c r="AO92" i="18"/>
  <c r="AK92" i="18"/>
  <c r="AG92" i="18"/>
  <c r="AC92" i="18"/>
  <c r="Y92" i="18"/>
  <c r="U92" i="18"/>
  <c r="Q92" i="18"/>
  <c r="M92" i="18"/>
  <c r="I92" i="18"/>
  <c r="E92" i="18"/>
  <c r="A92" i="18"/>
  <c r="EV91" i="18"/>
  <c r="ER91" i="18"/>
  <c r="EN91" i="18"/>
  <c r="EJ91" i="18"/>
  <c r="EF91" i="18"/>
  <c r="EB91" i="18"/>
  <c r="DX91" i="18"/>
  <c r="DT91" i="18"/>
  <c r="DP91" i="18"/>
  <c r="DL91" i="18"/>
  <c r="DH91" i="18"/>
  <c r="DD91" i="18"/>
  <c r="CZ91" i="18"/>
  <c r="CV91" i="18"/>
  <c r="CR91" i="18"/>
  <c r="CN91" i="18"/>
  <c r="CJ91" i="18"/>
  <c r="CF91" i="18"/>
  <c r="CB91" i="18"/>
  <c r="BX91" i="18"/>
  <c r="BT91" i="18"/>
  <c r="BP91" i="18"/>
  <c r="BL91" i="18"/>
  <c r="BH91" i="18"/>
  <c r="BD91" i="18"/>
  <c r="AZ91" i="18"/>
  <c r="AV91" i="18"/>
  <c r="AR91" i="18"/>
  <c r="AN91" i="18"/>
  <c r="AJ91" i="18"/>
  <c r="AF91" i="18"/>
  <c r="AB91" i="18"/>
  <c r="X91" i="18"/>
  <c r="T91" i="18"/>
  <c r="P91" i="18"/>
  <c r="L91" i="18"/>
  <c r="H91" i="18"/>
  <c r="D91" i="18"/>
  <c r="EY90" i="18"/>
  <c r="EU90" i="18"/>
  <c r="EQ90" i="18"/>
  <c r="EM90" i="18"/>
  <c r="EI90" i="18"/>
  <c r="EE90" i="18"/>
  <c r="EA90" i="18"/>
  <c r="DW90" i="18"/>
  <c r="DS90" i="18"/>
  <c r="DO90" i="18"/>
  <c r="DK90" i="18"/>
  <c r="DG90" i="18"/>
  <c r="DC90" i="18"/>
  <c r="CY90" i="18"/>
  <c r="CU90" i="18"/>
  <c r="CQ90" i="18"/>
  <c r="CM90" i="18"/>
  <c r="CI90" i="18"/>
  <c r="CE90" i="18"/>
  <c r="CA90" i="18"/>
  <c r="BW90" i="18"/>
  <c r="BS90" i="18"/>
  <c r="BO90" i="18"/>
  <c r="BK90" i="18"/>
  <c r="BG90" i="18"/>
  <c r="BC90" i="18"/>
  <c r="AY90" i="18"/>
  <c r="AU90" i="18"/>
  <c r="AQ90" i="18"/>
  <c r="AM90" i="18"/>
  <c r="AI90" i="18"/>
  <c r="AE90" i="18"/>
  <c r="AA90" i="18"/>
  <c r="W90" i="18"/>
  <c r="S90" i="18"/>
  <c r="O90" i="18"/>
  <c r="K90" i="18"/>
  <c r="G90" i="18"/>
  <c r="C90" i="18"/>
  <c r="EX89" i="18"/>
  <c r="ET89" i="18"/>
  <c r="EP89" i="18"/>
  <c r="EL89" i="18"/>
  <c r="EH89" i="18"/>
  <c r="ED89" i="18"/>
  <c r="DZ89" i="18"/>
  <c r="DV89" i="18"/>
  <c r="DR89" i="18"/>
  <c r="DN89" i="18"/>
  <c r="DJ89" i="18"/>
  <c r="DF89" i="18"/>
  <c r="DB89" i="18"/>
  <c r="CX89" i="18"/>
  <c r="CT89" i="18"/>
  <c r="CP89" i="18"/>
  <c r="CL89" i="18"/>
  <c r="CH89" i="18"/>
  <c r="CD89" i="18"/>
  <c r="BZ89" i="18"/>
  <c r="BV89" i="18"/>
  <c r="BR89" i="18"/>
  <c r="BN89" i="18"/>
  <c r="BJ89" i="18"/>
  <c r="BF89" i="18"/>
  <c r="BB89" i="18"/>
  <c r="AX89" i="18"/>
  <c r="AT89" i="18"/>
  <c r="AP89" i="18"/>
  <c r="AL89" i="18"/>
  <c r="AH89" i="18"/>
  <c r="AD89" i="18"/>
  <c r="Z89" i="18"/>
  <c r="V89" i="18"/>
  <c r="R89" i="18"/>
  <c r="N89" i="18"/>
  <c r="J89" i="18"/>
  <c r="F89" i="18"/>
  <c r="B89" i="18"/>
  <c r="EW88" i="18"/>
  <c r="ES88" i="18"/>
  <c r="EO88" i="18"/>
  <c r="EK88" i="18"/>
  <c r="EG88" i="18"/>
  <c r="EC88" i="18"/>
  <c r="DY88" i="18"/>
  <c r="DU88" i="18"/>
  <c r="DQ88" i="18"/>
  <c r="DM88" i="18"/>
  <c r="DI88" i="18"/>
  <c r="DE88" i="18"/>
  <c r="DA88" i="18"/>
  <c r="CW88" i="18"/>
  <c r="CS88" i="18"/>
  <c r="CO88" i="18"/>
  <c r="CK88" i="18"/>
  <c r="CG88" i="18"/>
  <c r="CC88" i="18"/>
  <c r="BY88" i="18"/>
  <c r="BU88" i="18"/>
  <c r="BQ88" i="18"/>
  <c r="BM88" i="18"/>
  <c r="BI88" i="18"/>
  <c r="BE88" i="18"/>
  <c r="BA88" i="18"/>
  <c r="AW88" i="18"/>
  <c r="AS88" i="18"/>
  <c r="AO88" i="18"/>
  <c r="AK88" i="18"/>
  <c r="AG88" i="18"/>
  <c r="AC88" i="18"/>
  <c r="Y88" i="18"/>
  <c r="U88" i="18"/>
  <c r="Q88" i="18"/>
  <c r="M88" i="18"/>
  <c r="I88" i="18"/>
  <c r="E88" i="18"/>
  <c r="A88" i="18"/>
  <c r="EV87" i="18"/>
  <c r="ER87" i="18"/>
  <c r="EN87" i="18"/>
  <c r="EJ87" i="18"/>
  <c r="EF87" i="18"/>
  <c r="EB87" i="18"/>
  <c r="DX87" i="18"/>
  <c r="DT87" i="18"/>
  <c r="DP87" i="18"/>
  <c r="DL87" i="18"/>
  <c r="DH87" i="18"/>
  <c r="DD87" i="18"/>
  <c r="CZ87" i="18"/>
  <c r="CV87" i="18"/>
  <c r="CR87" i="18"/>
  <c r="CN87" i="18"/>
  <c r="CJ87" i="18"/>
  <c r="CF87" i="18"/>
  <c r="CB87" i="18"/>
  <c r="BX87" i="18"/>
  <c r="BT87" i="18"/>
  <c r="BP87" i="18"/>
  <c r="BL87" i="18"/>
  <c r="BH87" i="18"/>
  <c r="BD87" i="18"/>
  <c r="AZ87" i="18"/>
  <c r="AV87" i="18"/>
  <c r="AR87" i="18"/>
  <c r="AN87" i="18"/>
  <c r="AJ87" i="18"/>
  <c r="AF87" i="18"/>
  <c r="AB87" i="18"/>
  <c r="X87" i="18"/>
  <c r="T87" i="18"/>
  <c r="P87" i="18"/>
  <c r="L87" i="18"/>
  <c r="H87" i="18"/>
  <c r="D87" i="18"/>
  <c r="EY86" i="18"/>
  <c r="EU86" i="18"/>
  <c r="EQ86" i="18"/>
  <c r="EM86" i="18"/>
  <c r="EI86" i="18"/>
  <c r="EE86" i="18"/>
  <c r="EA86" i="18"/>
  <c r="DW86" i="18"/>
  <c r="DS86" i="18"/>
  <c r="DO86" i="18"/>
  <c r="DK86" i="18"/>
  <c r="DG86" i="18"/>
  <c r="DC86" i="18"/>
  <c r="CY86" i="18"/>
  <c r="CU86" i="18"/>
  <c r="CQ86" i="18"/>
  <c r="CM86" i="18"/>
  <c r="CI86" i="18"/>
  <c r="CE86" i="18"/>
  <c r="CA86" i="18"/>
  <c r="BW86" i="18"/>
  <c r="BS86" i="18"/>
  <c r="BO86" i="18"/>
  <c r="BK86" i="18"/>
  <c r="BG86" i="18"/>
  <c r="BC86" i="18"/>
  <c r="AY86" i="18"/>
  <c r="AU86" i="18"/>
  <c r="AQ86" i="18"/>
  <c r="AM86" i="18"/>
  <c r="AI86" i="18"/>
  <c r="AE86" i="18"/>
  <c r="AA86" i="18"/>
  <c r="W86" i="18"/>
  <c r="S86" i="18"/>
  <c r="O86" i="18"/>
  <c r="K86" i="18"/>
  <c r="G86" i="18"/>
  <c r="C86" i="18"/>
  <c r="EX85" i="18"/>
  <c r="ET85" i="18"/>
  <c r="EP85" i="18"/>
  <c r="EL85" i="18"/>
  <c r="EH85" i="18"/>
  <c r="ED85" i="18"/>
  <c r="DZ85" i="18"/>
  <c r="DV85" i="18"/>
  <c r="DR85" i="18"/>
  <c r="DN85" i="18"/>
  <c r="DJ85" i="18"/>
  <c r="DF85" i="18"/>
  <c r="DB85" i="18"/>
  <c r="CX85" i="18"/>
  <c r="CT85" i="18"/>
  <c r="CP85" i="18"/>
  <c r="CL85" i="18"/>
  <c r="CH85" i="18"/>
  <c r="CD85" i="18"/>
  <c r="BZ85" i="18"/>
  <c r="BV85" i="18"/>
  <c r="BR85" i="18"/>
  <c r="BN85" i="18"/>
  <c r="BJ85" i="18"/>
  <c r="BF85" i="18"/>
  <c r="BB85" i="18"/>
  <c r="AX85" i="18"/>
  <c r="AT85" i="18"/>
  <c r="AP85" i="18"/>
  <c r="AL85" i="18"/>
  <c r="AH85" i="18"/>
  <c r="AD85" i="18"/>
  <c r="Z85" i="18"/>
  <c r="V85" i="18"/>
  <c r="R85" i="18"/>
  <c r="N85" i="18"/>
  <c r="J85" i="18"/>
  <c r="F85" i="18"/>
  <c r="B85" i="18"/>
  <c r="EW84" i="18"/>
  <c r="ES84" i="18"/>
  <c r="EO84" i="18"/>
  <c r="EK84" i="18"/>
  <c r="EG84" i="18"/>
  <c r="EC84" i="18"/>
  <c r="DY84" i="18"/>
  <c r="DU84" i="18"/>
  <c r="DQ84" i="18"/>
  <c r="DM84" i="18"/>
  <c r="DI84" i="18"/>
  <c r="DE84" i="18"/>
  <c r="DA84" i="18"/>
  <c r="CW84" i="18"/>
  <c r="CS84" i="18"/>
  <c r="CO84" i="18"/>
  <c r="CK84" i="18"/>
  <c r="CG84" i="18"/>
  <c r="CC84" i="18"/>
  <c r="BY84" i="18"/>
  <c r="BU84" i="18"/>
  <c r="BQ84" i="18"/>
  <c r="BM84" i="18"/>
  <c r="BI84" i="18"/>
  <c r="BE84" i="18"/>
  <c r="BA84" i="18"/>
  <c r="AW84" i="18"/>
  <c r="AS84" i="18"/>
  <c r="AO84" i="18"/>
  <c r="AK84" i="18"/>
  <c r="AG84" i="18"/>
  <c r="AC84" i="18"/>
  <c r="Y84" i="18"/>
  <c r="U84" i="18"/>
  <c r="Q84" i="18"/>
  <c r="M84" i="18"/>
  <c r="I84" i="18"/>
  <c r="E84" i="18"/>
  <c r="A84" i="18"/>
  <c r="EV83" i="18"/>
  <c r="ER83" i="18"/>
  <c r="EN83" i="18"/>
  <c r="EJ83" i="18"/>
  <c r="EF83" i="18"/>
  <c r="EB83" i="18"/>
  <c r="DX83" i="18"/>
  <c r="DT83" i="18"/>
  <c r="DP83" i="18"/>
  <c r="DL83" i="18"/>
  <c r="DH83" i="18"/>
  <c r="DD83" i="18"/>
  <c r="CZ83" i="18"/>
  <c r="CV83" i="18"/>
  <c r="CR83" i="18"/>
  <c r="CN83" i="18"/>
  <c r="CJ83" i="18"/>
  <c r="CF83" i="18"/>
  <c r="CB83" i="18"/>
  <c r="BX83" i="18"/>
  <c r="BT83" i="18"/>
  <c r="BP83" i="18"/>
  <c r="BL83" i="18"/>
  <c r="BH83" i="18"/>
  <c r="BD83" i="18"/>
  <c r="AZ83" i="18"/>
  <c r="AV83" i="18"/>
  <c r="AR83" i="18"/>
  <c r="AN83" i="18"/>
  <c r="AJ83" i="18"/>
  <c r="AF83" i="18"/>
  <c r="AB83" i="18"/>
  <c r="X83" i="18"/>
  <c r="T83" i="18"/>
  <c r="P83" i="18"/>
  <c r="L83" i="18"/>
  <c r="H83" i="18"/>
  <c r="D83" i="18"/>
  <c r="EY82" i="18"/>
  <c r="EU82" i="18"/>
  <c r="EQ82" i="18"/>
  <c r="EM82" i="18"/>
  <c r="EI82" i="18"/>
  <c r="EE82" i="18"/>
  <c r="EA82" i="18"/>
  <c r="DW82" i="18"/>
  <c r="DS82" i="18"/>
  <c r="DO82" i="18"/>
  <c r="DK82" i="18"/>
  <c r="DG82" i="18"/>
  <c r="DC82" i="18"/>
  <c r="CY82" i="18"/>
  <c r="CU82" i="18"/>
  <c r="CQ82" i="18"/>
  <c r="CM82" i="18"/>
  <c r="CI82" i="18"/>
  <c r="CE82" i="18"/>
  <c r="CA82" i="18"/>
  <c r="BW82" i="18"/>
  <c r="BS82" i="18"/>
  <c r="BO82" i="18"/>
  <c r="BK82" i="18"/>
  <c r="BG82" i="18"/>
  <c r="BC82" i="18"/>
  <c r="AY82" i="18"/>
  <c r="AU82" i="18"/>
  <c r="AQ82" i="18"/>
  <c r="AM82" i="18"/>
  <c r="AI82" i="18"/>
  <c r="AE82" i="18"/>
  <c r="AA82" i="18"/>
  <c r="W82" i="18"/>
  <c r="S82" i="18"/>
  <c r="O82" i="18"/>
  <c r="K82" i="18"/>
  <c r="G82" i="18"/>
  <c r="C82" i="18"/>
  <c r="EX81" i="18"/>
  <c r="ET81" i="18"/>
  <c r="EP81" i="18"/>
  <c r="EL81" i="18"/>
  <c r="EH81" i="18"/>
  <c r="ED81" i="18"/>
  <c r="DZ81" i="18"/>
  <c r="DV81" i="18"/>
  <c r="DR81" i="18"/>
  <c r="DN81" i="18"/>
  <c r="DJ81" i="18"/>
  <c r="DF81" i="18"/>
  <c r="DB81" i="18"/>
  <c r="CX81" i="18"/>
  <c r="CT81" i="18"/>
  <c r="CP81" i="18"/>
  <c r="CL81" i="18"/>
  <c r="CH81" i="18"/>
  <c r="CD81" i="18"/>
  <c r="BZ81" i="18"/>
  <c r="BV81" i="18"/>
  <c r="BR81" i="18"/>
  <c r="BN81" i="18"/>
  <c r="BJ81" i="18"/>
  <c r="BF81" i="18"/>
  <c r="BB81" i="18"/>
  <c r="AX81" i="18"/>
  <c r="AT81" i="18"/>
  <c r="AP81" i="18"/>
  <c r="AL81" i="18"/>
  <c r="AH81" i="18"/>
  <c r="AD81" i="18"/>
  <c r="Z81" i="18"/>
  <c r="V81" i="18"/>
  <c r="R81" i="18"/>
  <c r="N81" i="18"/>
  <c r="J81" i="18"/>
  <c r="F81" i="18"/>
  <c r="B81" i="18"/>
  <c r="EW80" i="18"/>
  <c r="ES80" i="18"/>
  <c r="EO80" i="18"/>
  <c r="EK80" i="18"/>
  <c r="EG80" i="18"/>
  <c r="EC80" i="18"/>
  <c r="DY80" i="18"/>
  <c r="DU80" i="18"/>
  <c r="DQ80" i="18"/>
  <c r="DM80" i="18"/>
  <c r="DI80" i="18"/>
  <c r="DE80" i="18"/>
  <c r="DA80" i="18"/>
  <c r="CW80" i="18"/>
  <c r="CS80" i="18"/>
  <c r="CO80" i="18"/>
  <c r="CK80" i="18"/>
  <c r="CG80" i="18"/>
  <c r="CC80" i="18"/>
  <c r="BY80" i="18"/>
  <c r="BU80" i="18"/>
  <c r="BQ80" i="18"/>
  <c r="BM80" i="18"/>
  <c r="BI80" i="18"/>
  <c r="BE80" i="18"/>
  <c r="BA80" i="18"/>
  <c r="AW80" i="18"/>
  <c r="AS80" i="18"/>
  <c r="AO80" i="18"/>
  <c r="AK80" i="18"/>
  <c r="AG80" i="18"/>
  <c r="AC80" i="18"/>
  <c r="Y80" i="18"/>
  <c r="U80" i="18"/>
  <c r="Q80" i="18"/>
  <c r="M80" i="18"/>
  <c r="I80" i="18"/>
  <c r="E80" i="18"/>
  <c r="A80" i="18"/>
  <c r="EV79" i="18"/>
  <c r="ER79" i="18"/>
  <c r="EN79" i="18"/>
  <c r="EJ79" i="18"/>
  <c r="EF79" i="18"/>
  <c r="EB79" i="18"/>
  <c r="DX79" i="18"/>
  <c r="DT79" i="18"/>
  <c r="DP79" i="18"/>
  <c r="DL79" i="18"/>
  <c r="DH79" i="18"/>
  <c r="DD79" i="18"/>
  <c r="CZ79" i="18"/>
  <c r="CV79" i="18"/>
  <c r="CR79" i="18"/>
  <c r="CN79" i="18"/>
  <c r="CJ79" i="18"/>
  <c r="CF79" i="18"/>
  <c r="CB79" i="18"/>
  <c r="BX79" i="18"/>
  <c r="BT79" i="18"/>
  <c r="BP79" i="18"/>
  <c r="BL79" i="18"/>
  <c r="BH79" i="18"/>
  <c r="BD79" i="18"/>
  <c r="AY79" i="18"/>
  <c r="AT79" i="18"/>
  <c r="AN79" i="18"/>
  <c r="AI79" i="18"/>
  <c r="AD79" i="18"/>
  <c r="X79" i="18"/>
  <c r="S79" i="18"/>
  <c r="N79" i="18"/>
  <c r="H79" i="18"/>
  <c r="C79" i="18"/>
  <c r="EW78" i="18"/>
  <c r="EQ78" i="18"/>
  <c r="EL78" i="18"/>
  <c r="EG78" i="18"/>
  <c r="EA78" i="18"/>
  <c r="DV78" i="18"/>
  <c r="DQ78" i="18"/>
  <c r="DK78" i="18"/>
  <c r="DF78" i="18"/>
  <c r="DA78" i="18"/>
  <c r="CU78" i="18"/>
  <c r="CP78" i="18"/>
  <c r="CK78" i="18"/>
  <c r="CE78" i="18"/>
  <c r="BZ78" i="18"/>
  <c r="BU78" i="18"/>
  <c r="BO78" i="18"/>
  <c r="BJ78" i="18"/>
  <c r="BE78" i="18"/>
  <c r="AY78" i="18"/>
  <c r="AT78" i="18"/>
  <c r="AO78" i="18"/>
  <c r="AI78" i="18"/>
  <c r="AD78" i="18"/>
  <c r="Y78" i="18"/>
  <c r="S78" i="18"/>
  <c r="N78" i="18"/>
  <c r="I78" i="18"/>
  <c r="C78" i="18"/>
  <c r="EW77" i="18"/>
  <c r="ER77" i="18"/>
  <c r="EL77" i="18"/>
  <c r="EG77" i="18"/>
  <c r="EB77" i="18"/>
  <c r="DV77" i="18"/>
  <c r="DQ77" i="18"/>
  <c r="DL77" i="18"/>
  <c r="DF77" i="18"/>
  <c r="DA77" i="18"/>
  <c r="CV77" i="18"/>
  <c r="CP77" i="18"/>
  <c r="CK77" i="18"/>
  <c r="CF77" i="18"/>
  <c r="BZ77" i="18"/>
  <c r="BU77" i="18"/>
  <c r="BP77" i="18"/>
  <c r="BJ77" i="18"/>
  <c r="BE77" i="18"/>
  <c r="AZ77" i="18"/>
  <c r="AT77" i="18"/>
  <c r="AO77" i="18"/>
  <c r="AJ77" i="18"/>
  <c r="AD77" i="18"/>
  <c r="Y77" i="18"/>
  <c r="T77" i="18"/>
  <c r="N77" i="18"/>
  <c r="I77" i="18"/>
  <c r="D77" i="18"/>
  <c r="EW76" i="18"/>
  <c r="ER76" i="18"/>
  <c r="EM76" i="18"/>
  <c r="EG76" i="18"/>
  <c r="EB76" i="18"/>
  <c r="DW76" i="18"/>
  <c r="DQ76" i="18"/>
  <c r="DL76" i="18"/>
  <c r="DG76" i="18"/>
  <c r="DA76" i="18"/>
  <c r="CV76" i="18"/>
  <c r="CQ76" i="18"/>
  <c r="CK76" i="18"/>
  <c r="CF76" i="18"/>
  <c r="CA76" i="18"/>
  <c r="BU76" i="18"/>
  <c r="BP76" i="18"/>
  <c r="BK76" i="18"/>
  <c r="BE76" i="18"/>
  <c r="AZ76" i="18"/>
  <c r="AU76" i="18"/>
  <c r="AO76" i="18"/>
  <c r="AJ76" i="18"/>
  <c r="AE76" i="18"/>
  <c r="Y76" i="18"/>
  <c r="T76" i="18"/>
  <c r="O76" i="18"/>
  <c r="I76" i="18"/>
  <c r="D76" i="18"/>
  <c r="EX75" i="18"/>
  <c r="ER75" i="18"/>
  <c r="EM75" i="18"/>
  <c r="EH75" i="18"/>
  <c r="EB75" i="18"/>
  <c r="DW75" i="18"/>
  <c r="DR75" i="18"/>
  <c r="DL75" i="18"/>
  <c r="DG75" i="18"/>
  <c r="DB75" i="18"/>
  <c r="CV75" i="18"/>
  <c r="CQ75" i="18"/>
  <c r="CL75" i="18"/>
  <c r="CF75" i="18"/>
  <c r="CA75" i="18"/>
  <c r="BV75" i="18"/>
  <c r="BP75" i="18"/>
  <c r="BK75" i="18"/>
  <c r="BF75" i="18"/>
  <c r="AZ75" i="18"/>
  <c r="AU75" i="18"/>
  <c r="AP75" i="18"/>
  <c r="AJ75" i="18"/>
  <c r="AE75" i="18"/>
  <c r="Z75" i="18"/>
  <c r="T75" i="18"/>
  <c r="O75" i="18"/>
  <c r="J75" i="18"/>
  <c r="D75" i="18"/>
  <c r="EX74" i="18"/>
  <c r="ES74" i="18"/>
  <c r="EM74" i="18"/>
  <c r="EH74" i="18"/>
  <c r="EC74" i="18"/>
  <c r="DW74" i="18"/>
  <c r="DR74" i="18"/>
  <c r="DM74" i="18"/>
  <c r="DG74" i="18"/>
  <c r="DB74" i="18"/>
  <c r="CW74" i="18"/>
  <c r="CQ74" i="18"/>
  <c r="CL74" i="18"/>
  <c r="CG74" i="18"/>
  <c r="CA74" i="18"/>
  <c r="BV74" i="18"/>
  <c r="BQ74" i="18"/>
  <c r="BK74" i="18"/>
  <c r="BF74" i="18"/>
  <c r="BA74" i="18"/>
  <c r="AU74" i="18"/>
  <c r="AP74" i="18"/>
  <c r="AK74" i="18"/>
  <c r="AE74" i="18"/>
  <c r="Z74" i="18"/>
  <c r="U74" i="18"/>
  <c r="O74" i="18"/>
  <c r="J74" i="18"/>
  <c r="E74" i="18"/>
  <c r="EX73" i="18"/>
  <c r="ES73" i="18"/>
  <c r="EN73" i="18"/>
  <c r="EG73" i="18"/>
  <c r="DV73" i="18"/>
  <c r="DF73" i="18"/>
  <c r="CP73" i="18"/>
  <c r="BZ73" i="18"/>
  <c r="BJ73" i="18"/>
  <c r="AT73" i="18"/>
  <c r="AD73" i="18"/>
  <c r="N73" i="18"/>
  <c r="EW72" i="18"/>
  <c r="EG72" i="18"/>
  <c r="DQ72" i="18"/>
  <c r="DA72" i="18"/>
  <c r="CK72" i="18"/>
  <c r="BU72" i="18"/>
  <c r="BE72" i="18"/>
  <c r="AO72" i="18"/>
  <c r="Y72" i="18"/>
  <c r="I72" i="18"/>
  <c r="ER71" i="18"/>
  <c r="EB71" i="18"/>
  <c r="DL71" i="18"/>
  <c r="CV71" i="18"/>
  <c r="CF71" i="18"/>
  <c r="BP71" i="18"/>
  <c r="AZ71" i="18"/>
  <c r="AJ71" i="18"/>
  <c r="T71" i="18"/>
  <c r="D71" i="18"/>
  <c r="EM70" i="18"/>
  <c r="DW70" i="18"/>
  <c r="DG70" i="18"/>
  <c r="CQ70" i="18"/>
  <c r="CA70" i="18"/>
  <c r="BK70" i="18"/>
  <c r="AU70" i="18"/>
  <c r="AE70" i="18"/>
  <c r="O70" i="18"/>
  <c r="EX69" i="18"/>
  <c r="EH69" i="18"/>
  <c r="DR69" i="18"/>
  <c r="DB69" i="18"/>
  <c r="CL69" i="18"/>
  <c r="BV69" i="18"/>
  <c r="BF69" i="18"/>
  <c r="AP69" i="18"/>
  <c r="Z69" i="18"/>
  <c r="J69" i="18"/>
  <c r="ES68" i="18"/>
  <c r="EC68" i="18"/>
  <c r="DM68" i="18"/>
  <c r="CW68" i="18"/>
  <c r="CG68" i="18"/>
  <c r="BQ68" i="18"/>
  <c r="BA68" i="18"/>
  <c r="AK68" i="18"/>
  <c r="U68" i="18"/>
  <c r="E68" i="18"/>
  <c r="EN67" i="18"/>
  <c r="DX67" i="18"/>
  <c r="DH67" i="18"/>
  <c r="CR67" i="18"/>
  <c r="CB67" i="18"/>
  <c r="BL67" i="18"/>
  <c r="AV67" i="18"/>
  <c r="AF67" i="18"/>
  <c r="P67" i="18"/>
  <c r="EY66" i="18"/>
  <c r="EI66" i="18"/>
  <c r="DS66" i="18"/>
  <c r="DC66" i="18"/>
  <c r="CM66" i="18"/>
  <c r="BW66" i="18"/>
  <c r="BG66" i="18"/>
  <c r="AQ66" i="18"/>
  <c r="AA66" i="18"/>
  <c r="K66" i="18"/>
  <c r="ET65" i="18"/>
  <c r="ED65" i="18"/>
  <c r="DN65" i="18"/>
  <c r="CX65" i="18"/>
  <c r="CH65" i="18"/>
  <c r="BR65" i="18"/>
  <c r="BB65" i="18"/>
  <c r="AL65" i="18"/>
  <c r="V65" i="18"/>
  <c r="F65" i="18"/>
  <c r="EO64" i="18"/>
  <c r="DY64" i="18"/>
  <c r="DI64" i="18"/>
  <c r="CS64" i="18"/>
  <c r="CC64" i="18"/>
  <c r="BM64" i="18"/>
  <c r="AW64" i="18"/>
  <c r="AG64" i="18"/>
  <c r="L64" i="18"/>
  <c r="EO63" i="18"/>
  <c r="DT63" i="18"/>
  <c r="CY63" i="18"/>
  <c r="CC63" i="18"/>
  <c r="BH63" i="18"/>
  <c r="AM63" i="18"/>
  <c r="Q63" i="18"/>
  <c r="EU62" i="18"/>
  <c r="DZ62" i="18"/>
  <c r="DD62" i="18"/>
  <c r="CI62" i="18"/>
  <c r="BN62" i="18"/>
  <c r="AR62" i="18"/>
  <c r="W62" i="18"/>
  <c r="B62" i="18"/>
  <c r="EE61" i="18"/>
  <c r="DJ61" i="18"/>
  <c r="CO61" i="18"/>
  <c r="BS61" i="18"/>
  <c r="AX61" i="18"/>
  <c r="AC61" i="18"/>
  <c r="G61" i="18"/>
  <c r="EK60" i="18"/>
  <c r="DP60" i="18"/>
  <c r="CT60" i="18"/>
  <c r="BY60" i="18"/>
  <c r="BD60" i="18"/>
  <c r="AH60" i="18"/>
  <c r="M60" i="18"/>
  <c r="EQ59" i="18"/>
  <c r="DU59" i="18"/>
  <c r="CZ59" i="18"/>
  <c r="CE59" i="18"/>
  <c r="AS59" i="18"/>
  <c r="EF58" i="18"/>
  <c r="BT58" i="18"/>
  <c r="H58" i="18"/>
  <c r="CU57" i="18"/>
  <c r="AI57" i="18"/>
  <c r="DV56" i="18"/>
  <c r="BJ56" i="18"/>
  <c r="EW55" i="18"/>
  <c r="CK55" i="18"/>
  <c r="Y55" i="18"/>
  <c r="DL54" i="18"/>
  <c r="AZ54" i="18"/>
  <c r="EM53" i="18"/>
  <c r="CA53" i="18"/>
  <c r="O53" i="18"/>
  <c r="DB52" i="18"/>
  <c r="AP52" i="18"/>
  <c r="EC51" i="18"/>
  <c r="BQ51" i="18"/>
  <c r="E51" i="18"/>
  <c r="CR50" i="18"/>
  <c r="AF50" i="18"/>
  <c r="DS49" i="18"/>
  <c r="BG49" i="18"/>
  <c r="ET48" i="18"/>
  <c r="CH48" i="18"/>
  <c r="V48" i="18"/>
  <c r="DI47" i="18"/>
  <c r="AD47" i="18"/>
  <c r="CU46" i="18"/>
  <c r="N46" i="18"/>
  <c r="CF45" i="18"/>
  <c r="EW44" i="18"/>
  <c r="CJ43" i="18"/>
  <c r="EL41" i="18"/>
  <c r="AO40" i="18"/>
  <c r="CQ38" i="18"/>
  <c r="ES36" i="18"/>
  <c r="AV35" i="18"/>
  <c r="CX33" i="18"/>
  <c r="DG30" i="18"/>
  <c r="BO21" i="18"/>
  <c r="J106" i="18"/>
  <c r="F106" i="18"/>
  <c r="B106" i="18"/>
  <c r="EW105" i="18"/>
  <c r="ES105" i="18"/>
  <c r="EO105" i="18"/>
  <c r="EK105" i="18"/>
  <c r="EG105" i="18"/>
  <c r="EC105" i="18"/>
  <c r="DY105" i="18"/>
  <c r="DU105" i="18"/>
  <c r="DQ105" i="18"/>
  <c r="DM105" i="18"/>
  <c r="DI105" i="18"/>
  <c r="DE105" i="18"/>
  <c r="DA105" i="18"/>
  <c r="CW105" i="18"/>
  <c r="CS105" i="18"/>
  <c r="CO105" i="18"/>
  <c r="CK105" i="18"/>
  <c r="CG105" i="18"/>
  <c r="CC105" i="18"/>
  <c r="BY105" i="18"/>
  <c r="BU105" i="18"/>
  <c r="BQ105" i="18"/>
  <c r="BM105" i="18"/>
  <c r="BI105" i="18"/>
  <c r="BE105" i="18"/>
  <c r="BA105" i="18"/>
  <c r="AW105" i="18"/>
  <c r="AS105" i="18"/>
  <c r="AO105" i="18"/>
  <c r="AK105" i="18"/>
  <c r="AG105" i="18"/>
  <c r="AC105" i="18"/>
  <c r="Y105" i="18"/>
  <c r="U105" i="18"/>
  <c r="Q105" i="18"/>
  <c r="M105" i="18"/>
  <c r="I105" i="18"/>
  <c r="E105" i="18"/>
  <c r="A105" i="18"/>
  <c r="EV104" i="18"/>
  <c r="ER104" i="18"/>
  <c r="EN104" i="18"/>
  <c r="EJ104" i="18"/>
  <c r="EF104" i="18"/>
  <c r="EB104" i="18"/>
  <c r="DX104" i="18"/>
  <c r="DT104" i="18"/>
  <c r="DP104" i="18"/>
  <c r="DL104" i="18"/>
  <c r="DH104" i="18"/>
  <c r="DD104" i="18"/>
  <c r="CZ104" i="18"/>
  <c r="CV104" i="18"/>
  <c r="CR104" i="18"/>
  <c r="CN104" i="18"/>
  <c r="CJ104" i="18"/>
  <c r="CF104" i="18"/>
  <c r="CB104" i="18"/>
  <c r="BX104" i="18"/>
  <c r="BT104" i="18"/>
  <c r="BP104" i="18"/>
  <c r="BL104" i="18"/>
  <c r="BH104" i="18"/>
  <c r="BD104" i="18"/>
  <c r="AZ104" i="18"/>
  <c r="AV104" i="18"/>
  <c r="AR104" i="18"/>
  <c r="AN104" i="18"/>
  <c r="AJ104" i="18"/>
  <c r="AF104" i="18"/>
  <c r="AB104" i="18"/>
  <c r="X104" i="18"/>
  <c r="T104" i="18"/>
  <c r="P104" i="18"/>
  <c r="L104" i="18"/>
  <c r="H104" i="18"/>
  <c r="D104" i="18"/>
  <c r="EY103" i="18"/>
  <c r="EU103" i="18"/>
  <c r="EQ103" i="18"/>
  <c r="EM103" i="18"/>
  <c r="EI103" i="18"/>
  <c r="EE103" i="18"/>
  <c r="EA103" i="18"/>
  <c r="DW103" i="18"/>
  <c r="DS103" i="18"/>
  <c r="DO103" i="18"/>
  <c r="DK103" i="18"/>
  <c r="DG103" i="18"/>
  <c r="DC103" i="18"/>
  <c r="CY103" i="18"/>
  <c r="CU103" i="18"/>
  <c r="CQ103" i="18"/>
  <c r="CM103" i="18"/>
  <c r="CI103" i="18"/>
  <c r="CE103" i="18"/>
  <c r="CA103" i="18"/>
  <c r="BW103" i="18"/>
  <c r="BS103" i="18"/>
  <c r="BO103" i="18"/>
  <c r="BK103" i="18"/>
  <c r="BG103" i="18"/>
  <c r="BC103" i="18"/>
  <c r="AY103" i="18"/>
  <c r="AU103" i="18"/>
  <c r="AQ103" i="18"/>
  <c r="AM103" i="18"/>
  <c r="AI103" i="18"/>
  <c r="AE103" i="18"/>
  <c r="AA103" i="18"/>
  <c r="W103" i="18"/>
  <c r="S103" i="18"/>
  <c r="O103" i="18"/>
  <c r="K103" i="18"/>
  <c r="G103" i="18"/>
  <c r="C103" i="18"/>
  <c r="EX102" i="18"/>
  <c r="ET102" i="18"/>
  <c r="EP102" i="18"/>
  <c r="EL102" i="18"/>
  <c r="EH102" i="18"/>
  <c r="ED102" i="18"/>
  <c r="DZ102" i="18"/>
  <c r="DV102" i="18"/>
  <c r="DR102" i="18"/>
  <c r="DN102" i="18"/>
  <c r="DJ102" i="18"/>
  <c r="DF102" i="18"/>
  <c r="DB102" i="18"/>
  <c r="CX102" i="18"/>
  <c r="CT102" i="18"/>
  <c r="CP102" i="18"/>
  <c r="CL102" i="18"/>
  <c r="CH102" i="18"/>
  <c r="CD102" i="18"/>
  <c r="BZ102" i="18"/>
  <c r="BV102" i="18"/>
  <c r="BR102" i="18"/>
  <c r="BN102" i="18"/>
  <c r="BJ102" i="18"/>
  <c r="BF102" i="18"/>
  <c r="BB102" i="18"/>
  <c r="AX102" i="18"/>
  <c r="AT102" i="18"/>
  <c r="AP102" i="18"/>
  <c r="AL102" i="18"/>
  <c r="AH102" i="18"/>
  <c r="AD102" i="18"/>
  <c r="Z102" i="18"/>
  <c r="V102" i="18"/>
  <c r="R102" i="18"/>
  <c r="N102" i="18"/>
  <c r="J102" i="18"/>
  <c r="F102" i="18"/>
  <c r="B102" i="18"/>
  <c r="EW101" i="18"/>
  <c r="ES101" i="18"/>
  <c r="EO101" i="18"/>
  <c r="EK101" i="18"/>
  <c r="EG101" i="18"/>
  <c r="EC101" i="18"/>
  <c r="DY101" i="18"/>
  <c r="DU101" i="18"/>
  <c r="DQ101" i="18"/>
  <c r="DM101" i="18"/>
  <c r="DI101" i="18"/>
  <c r="DE101" i="18"/>
  <c r="DA101" i="18"/>
  <c r="CW101" i="18"/>
  <c r="CS101" i="18"/>
  <c r="CO101" i="18"/>
  <c r="CK101" i="18"/>
  <c r="CG101" i="18"/>
  <c r="CC101" i="18"/>
  <c r="BY101" i="18"/>
  <c r="BU101" i="18"/>
  <c r="BQ101" i="18"/>
  <c r="BM101" i="18"/>
  <c r="BI101" i="18"/>
  <c r="BE101" i="18"/>
  <c r="BA101" i="18"/>
  <c r="AW101" i="18"/>
  <c r="AS101" i="18"/>
  <c r="AO101" i="18"/>
  <c r="AK101" i="18"/>
  <c r="AG101" i="18"/>
  <c r="AC101" i="18"/>
  <c r="Y101" i="18"/>
  <c r="U101" i="18"/>
  <c r="Q101" i="18"/>
  <c r="M101" i="18"/>
  <c r="I101" i="18"/>
  <c r="E101" i="18"/>
  <c r="A101" i="18"/>
  <c r="EV100" i="18"/>
  <c r="ER100" i="18"/>
  <c r="EN100" i="18"/>
  <c r="EJ100" i="18"/>
  <c r="EF100" i="18"/>
  <c r="EB100" i="18"/>
  <c r="DX100" i="18"/>
  <c r="DT100" i="18"/>
  <c r="DP100" i="18"/>
  <c r="DL100" i="18"/>
  <c r="DH100" i="18"/>
  <c r="DD100" i="18"/>
  <c r="CZ100" i="18"/>
  <c r="CV100" i="18"/>
  <c r="CR100" i="18"/>
  <c r="CN100" i="18"/>
  <c r="CJ100" i="18"/>
  <c r="CF100" i="18"/>
  <c r="CB100" i="18"/>
  <c r="BX100" i="18"/>
  <c r="BT100" i="18"/>
  <c r="BP100" i="18"/>
  <c r="BL100" i="18"/>
  <c r="BH100" i="18"/>
  <c r="BD100" i="18"/>
  <c r="AZ100" i="18"/>
  <c r="AV100" i="18"/>
  <c r="AR100" i="18"/>
  <c r="AN100" i="18"/>
  <c r="AJ100" i="18"/>
  <c r="AF100" i="18"/>
  <c r="AB100" i="18"/>
  <c r="X100" i="18"/>
  <c r="T100" i="18"/>
  <c r="P100" i="18"/>
  <c r="L100" i="18"/>
  <c r="H100" i="18"/>
  <c r="D100" i="18"/>
  <c r="EY99" i="18"/>
  <c r="EU99" i="18"/>
  <c r="EQ99" i="18"/>
  <c r="EM99" i="18"/>
  <c r="EI99" i="18"/>
  <c r="EE99" i="18"/>
  <c r="EA99" i="18"/>
  <c r="DW99" i="18"/>
  <c r="DS99" i="18"/>
  <c r="DO99" i="18"/>
  <c r="DK99" i="18"/>
  <c r="DG99" i="18"/>
  <c r="DC99" i="18"/>
  <c r="CY99" i="18"/>
  <c r="CU99" i="18"/>
  <c r="CQ99" i="18"/>
  <c r="CM99" i="18"/>
  <c r="CI99" i="18"/>
  <c r="CE99" i="18"/>
  <c r="CA99" i="18"/>
  <c r="BW99" i="18"/>
  <c r="BS99" i="18"/>
  <c r="BO99" i="18"/>
  <c r="BK99" i="18"/>
  <c r="BG99" i="18"/>
  <c r="BC99" i="18"/>
  <c r="AY99" i="18"/>
  <c r="AU99" i="18"/>
  <c r="AQ99" i="18"/>
  <c r="AM99" i="18"/>
  <c r="AI99" i="18"/>
  <c r="AE99" i="18"/>
  <c r="AA99" i="18"/>
  <c r="W99" i="18"/>
  <c r="S99" i="18"/>
  <c r="O99" i="18"/>
  <c r="K99" i="18"/>
  <c r="G99" i="18"/>
  <c r="C99" i="18"/>
  <c r="EX98" i="18"/>
  <c r="ET98" i="18"/>
  <c r="EP98" i="18"/>
  <c r="EL98" i="18"/>
  <c r="EH98" i="18"/>
  <c r="ED98" i="18"/>
  <c r="DZ98" i="18"/>
  <c r="DV98" i="18"/>
  <c r="DR98" i="18"/>
  <c r="DN98" i="18"/>
  <c r="DJ98" i="18"/>
  <c r="DF98" i="18"/>
  <c r="DB98" i="18"/>
  <c r="CX98" i="18"/>
  <c r="CT98" i="18"/>
  <c r="CP98" i="18"/>
  <c r="CL98" i="18"/>
  <c r="CH98" i="18"/>
  <c r="CD98" i="18"/>
  <c r="BZ98" i="18"/>
  <c r="BV98" i="18"/>
  <c r="BR98" i="18"/>
  <c r="BN98" i="18"/>
  <c r="BJ98" i="18"/>
  <c r="BF98" i="18"/>
  <c r="BB98" i="18"/>
  <c r="AX98" i="18"/>
  <c r="AT98" i="18"/>
  <c r="AP98" i="18"/>
  <c r="AL98" i="18"/>
  <c r="AH98" i="18"/>
  <c r="AD98" i="18"/>
  <c r="Z98" i="18"/>
  <c r="V98" i="18"/>
  <c r="R98" i="18"/>
  <c r="N98" i="18"/>
  <c r="J98" i="18"/>
  <c r="F98" i="18"/>
  <c r="B98" i="18"/>
  <c r="EW97" i="18"/>
  <c r="ES97" i="18"/>
  <c r="EO97" i="18"/>
  <c r="EK97" i="18"/>
  <c r="EG97" i="18"/>
  <c r="EC97" i="18"/>
  <c r="DY97" i="18"/>
  <c r="DU97" i="18"/>
  <c r="DQ97" i="18"/>
  <c r="DM97" i="18"/>
  <c r="DI97" i="18"/>
  <c r="DE97" i="18"/>
  <c r="DA97" i="18"/>
  <c r="CW97" i="18"/>
  <c r="CS97" i="18"/>
  <c r="CO97" i="18"/>
  <c r="CK97" i="18"/>
  <c r="CG97" i="18"/>
  <c r="CC97" i="18"/>
  <c r="BY97" i="18"/>
  <c r="BU97" i="18"/>
  <c r="BQ97" i="18"/>
  <c r="BM97" i="18"/>
  <c r="BI97" i="18"/>
  <c r="BE97" i="18"/>
  <c r="BA97" i="18"/>
  <c r="AW97" i="18"/>
  <c r="AS97" i="18"/>
  <c r="AO97" i="18"/>
  <c r="AK97" i="18"/>
  <c r="AG97" i="18"/>
  <c r="AC97" i="18"/>
  <c r="Y97" i="18"/>
  <c r="U97" i="18"/>
  <c r="Q97" i="18"/>
  <c r="M97" i="18"/>
  <c r="I97" i="18"/>
  <c r="E97" i="18"/>
  <c r="A97" i="18"/>
  <c r="EV96" i="18"/>
  <c r="ER96" i="18"/>
  <c r="EN96" i="18"/>
  <c r="EJ96" i="18"/>
  <c r="EF96" i="18"/>
  <c r="EB96" i="18"/>
  <c r="DX96" i="18"/>
  <c r="DT96" i="18"/>
  <c r="DP96" i="18"/>
  <c r="DL96" i="18"/>
  <c r="DH96" i="18"/>
  <c r="DD96" i="18"/>
  <c r="CZ96" i="18"/>
  <c r="CV96" i="18"/>
  <c r="CR96" i="18"/>
  <c r="CN96" i="18"/>
  <c r="CJ96" i="18"/>
  <c r="CF96" i="18"/>
  <c r="CB96" i="18"/>
  <c r="BX96" i="18"/>
  <c r="BT96" i="18"/>
  <c r="BP96" i="18"/>
  <c r="BL96" i="18"/>
  <c r="BH96" i="18"/>
  <c r="BD96" i="18"/>
  <c r="AZ96" i="18"/>
  <c r="AV96" i="18"/>
  <c r="AR96" i="18"/>
  <c r="AN96" i="18"/>
  <c r="AJ96" i="18"/>
  <c r="AF96" i="18"/>
  <c r="AB96" i="18"/>
  <c r="X96" i="18"/>
  <c r="T96" i="18"/>
  <c r="P96" i="18"/>
  <c r="L96" i="18"/>
  <c r="H96" i="18"/>
  <c r="D96" i="18"/>
  <c r="EY95" i="18"/>
  <c r="EU95" i="18"/>
  <c r="EQ95" i="18"/>
  <c r="EM95" i="18"/>
  <c r="EI95" i="18"/>
  <c r="EE95" i="18"/>
  <c r="EA95" i="18"/>
  <c r="DW95" i="18"/>
  <c r="DS95" i="18"/>
  <c r="DO95" i="18"/>
  <c r="DK95" i="18"/>
  <c r="DG95" i="18"/>
  <c r="DC95" i="18"/>
  <c r="CY95" i="18"/>
  <c r="CU95" i="18"/>
  <c r="CQ95" i="18"/>
  <c r="CM95" i="18"/>
  <c r="CI95" i="18"/>
  <c r="CE95" i="18"/>
  <c r="CA95" i="18"/>
  <c r="BW95" i="18"/>
  <c r="BS95" i="18"/>
  <c r="BO95" i="18"/>
  <c r="BK95" i="18"/>
  <c r="BG95" i="18"/>
  <c r="BC95" i="18"/>
  <c r="AY95" i="18"/>
  <c r="AU95" i="18"/>
  <c r="AQ95" i="18"/>
  <c r="AM95" i="18"/>
  <c r="AI95" i="18"/>
  <c r="AE95" i="18"/>
  <c r="AA95" i="18"/>
  <c r="W95" i="18"/>
  <c r="S95" i="18"/>
  <c r="O95" i="18"/>
  <c r="K95" i="18"/>
  <c r="G95" i="18"/>
  <c r="C95" i="18"/>
  <c r="EX94" i="18"/>
  <c r="ET94" i="18"/>
  <c r="EP94" i="18"/>
  <c r="EL94" i="18"/>
  <c r="EH94" i="18"/>
  <c r="ED94" i="18"/>
  <c r="DZ94" i="18"/>
  <c r="DV94" i="18"/>
  <c r="DR94" i="18"/>
  <c r="DN94" i="18"/>
  <c r="DJ94" i="18"/>
  <c r="DF94" i="18"/>
  <c r="DB94" i="18"/>
  <c r="CX94" i="18"/>
  <c r="CT94" i="18"/>
  <c r="CP94" i="18"/>
  <c r="CL94" i="18"/>
  <c r="CH94" i="18"/>
  <c r="CD94" i="18"/>
  <c r="BZ94" i="18"/>
  <c r="BV94" i="18"/>
  <c r="BR94" i="18"/>
  <c r="BN94" i="18"/>
  <c r="BJ94" i="18"/>
  <c r="BF94" i="18"/>
  <c r="BB94" i="18"/>
  <c r="AX94" i="18"/>
  <c r="AT94" i="18"/>
  <c r="AP94" i="18"/>
  <c r="AL94" i="18"/>
  <c r="AH94" i="18"/>
  <c r="AD94" i="18"/>
  <c r="Z94" i="18"/>
  <c r="V94" i="18"/>
  <c r="R94" i="18"/>
  <c r="N94" i="18"/>
  <c r="J94" i="18"/>
  <c r="F94" i="18"/>
  <c r="B94" i="18"/>
  <c r="EW93" i="18"/>
  <c r="ES93" i="18"/>
  <c r="EO93" i="18"/>
  <c r="EK93" i="18"/>
  <c r="EG93" i="18"/>
  <c r="EC93" i="18"/>
  <c r="DY93" i="18"/>
  <c r="DU93" i="18"/>
  <c r="DQ93" i="18"/>
  <c r="DM93" i="18"/>
  <c r="DI93" i="18"/>
  <c r="DE93" i="18"/>
  <c r="DA93" i="18"/>
  <c r="CW93" i="18"/>
  <c r="CS93" i="18"/>
  <c r="CO93" i="18"/>
  <c r="CK93" i="18"/>
  <c r="CG93" i="18"/>
  <c r="CC93" i="18"/>
  <c r="BY93" i="18"/>
  <c r="BU93" i="18"/>
  <c r="BQ93" i="18"/>
  <c r="BM93" i="18"/>
  <c r="BI93" i="18"/>
  <c r="BE93" i="18"/>
  <c r="BA93" i="18"/>
  <c r="AW93" i="18"/>
  <c r="AS93" i="18"/>
  <c r="AO93" i="18"/>
  <c r="AK93" i="18"/>
  <c r="AG93" i="18"/>
  <c r="AC93" i="18"/>
  <c r="Y93" i="18"/>
  <c r="U93" i="18"/>
  <c r="Q93" i="18"/>
  <c r="M93" i="18"/>
  <c r="I93" i="18"/>
  <c r="E93" i="18"/>
  <c r="A93" i="18"/>
  <c r="EV92" i="18"/>
  <c r="ER92" i="18"/>
  <c r="EN92" i="18"/>
  <c r="EJ92" i="18"/>
  <c r="EF92" i="18"/>
  <c r="EB92" i="18"/>
  <c r="DX92" i="18"/>
  <c r="DT92" i="18"/>
  <c r="DP92" i="18"/>
  <c r="DL92" i="18"/>
  <c r="DH92" i="18"/>
  <c r="DD92" i="18"/>
  <c r="CZ92" i="18"/>
  <c r="CV92" i="18"/>
  <c r="CR92" i="18"/>
  <c r="CN92" i="18"/>
  <c r="CJ92" i="18"/>
  <c r="CF92" i="18"/>
  <c r="CB92" i="18"/>
  <c r="BX92" i="18"/>
  <c r="BT92" i="18"/>
  <c r="BP92" i="18"/>
  <c r="BL92" i="18"/>
  <c r="BH92" i="18"/>
  <c r="BD92" i="18"/>
  <c r="AZ92" i="18"/>
  <c r="AV92" i="18"/>
  <c r="AR92" i="18"/>
  <c r="AN92" i="18"/>
  <c r="AJ92" i="18"/>
  <c r="AF92" i="18"/>
  <c r="AB92" i="18"/>
  <c r="X92" i="18"/>
  <c r="T92" i="18"/>
  <c r="P92" i="18"/>
  <c r="L92" i="18"/>
  <c r="H92" i="18"/>
  <c r="D92" i="18"/>
  <c r="EY91" i="18"/>
  <c r="EU91" i="18"/>
  <c r="EQ91" i="18"/>
  <c r="EM91" i="18"/>
  <c r="EI91" i="18"/>
  <c r="EE91" i="18"/>
  <c r="EA91" i="18"/>
  <c r="DW91" i="18"/>
  <c r="DS91" i="18"/>
  <c r="DO91" i="18"/>
  <c r="DK91" i="18"/>
  <c r="DG91" i="18"/>
  <c r="DC91" i="18"/>
  <c r="CY91" i="18"/>
  <c r="CU91" i="18"/>
  <c r="CQ91" i="18"/>
  <c r="CM91" i="18"/>
  <c r="CI91" i="18"/>
  <c r="CE91" i="18"/>
  <c r="CA91" i="18"/>
  <c r="BW91" i="18"/>
  <c r="BS91" i="18"/>
  <c r="BO91" i="18"/>
  <c r="BK91" i="18"/>
  <c r="BG91" i="18"/>
  <c r="BC91" i="18"/>
  <c r="AY91" i="18"/>
  <c r="AU91" i="18"/>
  <c r="AQ91" i="18"/>
  <c r="AM91" i="18"/>
  <c r="AI91" i="18"/>
  <c r="AE91" i="18"/>
  <c r="AA91" i="18"/>
  <c r="W91" i="18"/>
  <c r="S91" i="18"/>
  <c r="O91" i="18"/>
  <c r="K91" i="18"/>
  <c r="G91" i="18"/>
  <c r="C91" i="18"/>
  <c r="EX90" i="18"/>
  <c r="ET90" i="18"/>
  <c r="EP90" i="18"/>
  <c r="EL90" i="18"/>
  <c r="EH90" i="18"/>
  <c r="ED90" i="18"/>
  <c r="DZ90" i="18"/>
  <c r="DV90" i="18"/>
  <c r="DR90" i="18"/>
  <c r="DN90" i="18"/>
  <c r="DJ90" i="18"/>
  <c r="DF90" i="18"/>
  <c r="DB90" i="18"/>
  <c r="CX90" i="18"/>
  <c r="CT90" i="18"/>
  <c r="CP90" i="18"/>
  <c r="CL90" i="18"/>
  <c r="CH90" i="18"/>
  <c r="CD90" i="18"/>
  <c r="BZ90" i="18"/>
  <c r="BV90" i="18"/>
  <c r="BR90" i="18"/>
  <c r="BN90" i="18"/>
  <c r="BJ90" i="18"/>
  <c r="BF90" i="18"/>
  <c r="BB90" i="18"/>
  <c r="AX90" i="18"/>
  <c r="AT90" i="18"/>
  <c r="AP90" i="18"/>
  <c r="AL90" i="18"/>
  <c r="AH90" i="18"/>
  <c r="AD90" i="18"/>
  <c r="Z90" i="18"/>
  <c r="V90" i="18"/>
  <c r="R90" i="18"/>
  <c r="N90" i="18"/>
  <c r="J90" i="18"/>
  <c r="F90" i="18"/>
  <c r="B90" i="18"/>
  <c r="EW89" i="18"/>
  <c r="ES89" i="18"/>
  <c r="EO89" i="18"/>
  <c r="EK89" i="18"/>
  <c r="EG89" i="18"/>
  <c r="EC89" i="18"/>
  <c r="DY89" i="18"/>
  <c r="DU89" i="18"/>
  <c r="DQ89" i="18"/>
  <c r="DM89" i="18"/>
  <c r="DI89" i="18"/>
  <c r="DE89" i="18"/>
  <c r="DA89" i="18"/>
  <c r="CW89" i="18"/>
  <c r="CS89" i="18"/>
  <c r="CO89" i="18"/>
  <c r="CK89" i="18"/>
  <c r="CG89" i="18"/>
  <c r="CC89" i="18"/>
  <c r="BY89" i="18"/>
  <c r="BU89" i="18"/>
  <c r="BQ89" i="18"/>
  <c r="BM89" i="18"/>
  <c r="BI89" i="18"/>
  <c r="BE89" i="18"/>
  <c r="BA89" i="18"/>
  <c r="AW89" i="18"/>
  <c r="AS89" i="18"/>
  <c r="AO89" i="18"/>
  <c r="AK89" i="18"/>
  <c r="AG89" i="18"/>
  <c r="AC89" i="18"/>
  <c r="Y89" i="18"/>
  <c r="U89" i="18"/>
  <c r="Q89" i="18"/>
  <c r="M89" i="18"/>
  <c r="I89" i="18"/>
  <c r="E89" i="18"/>
  <c r="A89" i="18"/>
  <c r="EV88" i="18"/>
  <c r="ER88" i="18"/>
  <c r="EN88" i="18"/>
  <c r="EJ88" i="18"/>
  <c r="EF88" i="18"/>
  <c r="EB88" i="18"/>
  <c r="DX88" i="18"/>
  <c r="DT88" i="18"/>
  <c r="DP88" i="18"/>
  <c r="DL88" i="18"/>
  <c r="DH88" i="18"/>
  <c r="DD88" i="18"/>
  <c r="CZ88" i="18"/>
  <c r="CV88" i="18"/>
  <c r="CR88" i="18"/>
  <c r="CN88" i="18"/>
  <c r="CJ88" i="18"/>
  <c r="CF88" i="18"/>
  <c r="CB88" i="18"/>
  <c r="BX88" i="18"/>
  <c r="BT88" i="18"/>
  <c r="BP88" i="18"/>
  <c r="BL88" i="18"/>
  <c r="BH88" i="18"/>
  <c r="BD88" i="18"/>
  <c r="AZ88" i="18"/>
  <c r="AV88" i="18"/>
  <c r="AR88" i="18"/>
  <c r="AN88" i="18"/>
  <c r="AJ88" i="18"/>
  <c r="AF88" i="18"/>
  <c r="AB88" i="18"/>
  <c r="X88" i="18"/>
  <c r="T88" i="18"/>
  <c r="P88" i="18"/>
  <c r="L88" i="18"/>
  <c r="H88" i="18"/>
  <c r="D88" i="18"/>
  <c r="EY87" i="18"/>
  <c r="EU87" i="18"/>
  <c r="EQ87" i="18"/>
  <c r="EM87" i="18"/>
  <c r="EI87" i="18"/>
  <c r="EE87" i="18"/>
  <c r="EA87" i="18"/>
  <c r="DW87" i="18"/>
  <c r="DS87" i="18"/>
  <c r="DO87" i="18"/>
  <c r="DK87" i="18"/>
  <c r="DG87" i="18"/>
  <c r="DC87" i="18"/>
  <c r="CY87" i="18"/>
  <c r="CU87" i="18"/>
  <c r="CQ87" i="18"/>
  <c r="CM87" i="18"/>
  <c r="CI87" i="18"/>
  <c r="CE87" i="18"/>
  <c r="CA87" i="18"/>
  <c r="BW87" i="18"/>
  <c r="BS87" i="18"/>
  <c r="BO87" i="18"/>
  <c r="BK87" i="18"/>
  <c r="BG87" i="18"/>
  <c r="BC87" i="18"/>
  <c r="AY87" i="18"/>
  <c r="AU87" i="18"/>
  <c r="AQ87" i="18"/>
  <c r="AM87" i="18"/>
  <c r="AI87" i="18"/>
  <c r="AE87" i="18"/>
  <c r="AA87" i="18"/>
  <c r="W87" i="18"/>
  <c r="S87" i="18"/>
  <c r="O87" i="18"/>
  <c r="K87" i="18"/>
  <c r="G87" i="18"/>
  <c r="C87" i="18"/>
  <c r="EX86" i="18"/>
  <c r="ET86" i="18"/>
  <c r="EP86" i="18"/>
  <c r="EL86" i="18"/>
  <c r="EH86" i="18"/>
  <c r="ED86" i="18"/>
  <c r="DZ86" i="18"/>
  <c r="DV86" i="18"/>
  <c r="DR86" i="18"/>
  <c r="DN86" i="18"/>
  <c r="DJ86" i="18"/>
  <c r="DF86" i="18"/>
  <c r="DB86" i="18"/>
  <c r="CX86" i="18"/>
  <c r="CT86" i="18"/>
  <c r="CP86" i="18"/>
  <c r="CL86" i="18"/>
  <c r="CH86" i="18"/>
  <c r="CD86" i="18"/>
  <c r="BZ86" i="18"/>
  <c r="BV86" i="18"/>
  <c r="BR86" i="18"/>
  <c r="BN86" i="18"/>
  <c r="BJ86" i="18"/>
  <c r="BF86" i="18"/>
  <c r="BB86" i="18"/>
  <c r="AX86" i="18"/>
  <c r="AT86" i="18"/>
  <c r="AP86" i="18"/>
  <c r="AL86" i="18"/>
  <c r="AH86" i="18"/>
  <c r="AD86" i="18"/>
  <c r="Z86" i="18"/>
  <c r="V86" i="18"/>
  <c r="R86" i="18"/>
  <c r="N86" i="18"/>
  <c r="J86" i="18"/>
  <c r="F86" i="18"/>
  <c r="B86" i="18"/>
  <c r="EW85" i="18"/>
  <c r="ES85" i="18"/>
  <c r="EO85" i="18"/>
  <c r="EK85" i="18"/>
  <c r="EG85" i="18"/>
  <c r="EC85" i="18"/>
  <c r="DY85" i="18"/>
  <c r="DU85" i="18"/>
  <c r="DQ85" i="18"/>
  <c r="DM85" i="18"/>
  <c r="DI85" i="18"/>
  <c r="DE85" i="18"/>
  <c r="DA85" i="18"/>
  <c r="CW85" i="18"/>
  <c r="CS85" i="18"/>
  <c r="CO85" i="18"/>
  <c r="CK85" i="18"/>
  <c r="CG85" i="18"/>
  <c r="CC85" i="18"/>
  <c r="BY85" i="18"/>
  <c r="BU85" i="18"/>
  <c r="BQ85" i="18"/>
  <c r="BM85" i="18"/>
  <c r="BI85" i="18"/>
  <c r="BE85" i="18"/>
  <c r="BA85" i="18"/>
  <c r="AW85" i="18"/>
  <c r="AS85" i="18"/>
  <c r="AO85" i="18"/>
  <c r="AK85" i="18"/>
  <c r="AG85" i="18"/>
  <c r="AC85" i="18"/>
  <c r="Y85" i="18"/>
  <c r="U85" i="18"/>
  <c r="Q85" i="18"/>
  <c r="M85" i="18"/>
  <c r="I85" i="18"/>
  <c r="E85" i="18"/>
  <c r="A85" i="18"/>
  <c r="EV84" i="18"/>
  <c r="ER84" i="18"/>
  <c r="EN84" i="18"/>
  <c r="EJ84" i="18"/>
  <c r="EF84" i="18"/>
  <c r="EB84" i="18"/>
  <c r="DX84" i="18"/>
  <c r="DT84" i="18"/>
  <c r="DP84" i="18"/>
  <c r="DL84" i="18"/>
  <c r="DH84" i="18"/>
  <c r="DD84" i="18"/>
  <c r="CZ84" i="18"/>
  <c r="CV84" i="18"/>
  <c r="CR84" i="18"/>
  <c r="CN84" i="18"/>
  <c r="CJ84" i="18"/>
  <c r="CF84" i="18"/>
  <c r="CB84" i="18"/>
  <c r="BX84" i="18"/>
  <c r="BT84" i="18"/>
  <c r="BP84" i="18"/>
  <c r="BL84" i="18"/>
  <c r="BH84" i="18"/>
  <c r="BD84" i="18"/>
  <c r="AZ84" i="18"/>
  <c r="AV84" i="18"/>
  <c r="AR84" i="18"/>
  <c r="AN84" i="18"/>
  <c r="AJ84" i="18"/>
  <c r="AF84" i="18"/>
  <c r="AB84" i="18"/>
  <c r="X84" i="18"/>
  <c r="T84" i="18"/>
  <c r="P84" i="18"/>
  <c r="L84" i="18"/>
  <c r="H84" i="18"/>
  <c r="D84" i="18"/>
  <c r="EY83" i="18"/>
  <c r="EU83" i="18"/>
  <c r="EQ83" i="18"/>
  <c r="EM83" i="18"/>
  <c r="EI83" i="18"/>
  <c r="EE83" i="18"/>
  <c r="EA83" i="18"/>
  <c r="DW83" i="18"/>
  <c r="DS83" i="18"/>
  <c r="DO83" i="18"/>
  <c r="DK83" i="18"/>
  <c r="DG83" i="18"/>
  <c r="DC83" i="18"/>
  <c r="CY83" i="18"/>
  <c r="CU83" i="18"/>
  <c r="CQ83" i="18"/>
  <c r="CM83" i="18"/>
  <c r="CI83" i="18"/>
  <c r="CE83" i="18"/>
  <c r="CA83" i="18"/>
  <c r="BW83" i="18"/>
  <c r="BS83" i="18"/>
  <c r="BO83" i="18"/>
  <c r="BK83" i="18"/>
  <c r="BG83" i="18"/>
  <c r="BC83" i="18"/>
  <c r="AY83" i="18"/>
  <c r="AU83" i="18"/>
  <c r="AQ83" i="18"/>
  <c r="AM83" i="18"/>
  <c r="AI83" i="18"/>
  <c r="AE83" i="18"/>
  <c r="AA83" i="18"/>
  <c r="W83" i="18"/>
  <c r="S83" i="18"/>
  <c r="O83" i="18"/>
  <c r="K83" i="18"/>
  <c r="G83" i="18"/>
  <c r="C83" i="18"/>
  <c r="EX82" i="18"/>
  <c r="ET82" i="18"/>
  <c r="EP82" i="18"/>
  <c r="EL82" i="18"/>
  <c r="EH82" i="18"/>
  <c r="ED82" i="18"/>
  <c r="DZ82" i="18"/>
  <c r="DV82" i="18"/>
  <c r="DR82" i="18"/>
  <c r="DN82" i="18"/>
  <c r="DJ82" i="18"/>
  <c r="DF82" i="18"/>
  <c r="DB82" i="18"/>
  <c r="CX82" i="18"/>
  <c r="CT82" i="18"/>
  <c r="CP82" i="18"/>
  <c r="CL82" i="18"/>
  <c r="CH82" i="18"/>
  <c r="CD82" i="18"/>
  <c r="BZ82" i="18"/>
  <c r="BV82" i="18"/>
  <c r="BR82" i="18"/>
  <c r="BN82" i="18"/>
  <c r="BJ82" i="18"/>
  <c r="BF82" i="18"/>
  <c r="BB82" i="18"/>
  <c r="AX82" i="18"/>
  <c r="AT82" i="18"/>
  <c r="AP82" i="18"/>
  <c r="AL82" i="18"/>
  <c r="AH82" i="18"/>
  <c r="AD82" i="18"/>
  <c r="Z82" i="18"/>
  <c r="V82" i="18"/>
  <c r="R82" i="18"/>
  <c r="N82" i="18"/>
  <c r="J82" i="18"/>
  <c r="F82" i="18"/>
  <c r="B82" i="18"/>
  <c r="EW81" i="18"/>
  <c r="ES81" i="18"/>
  <c r="EO81" i="18"/>
  <c r="EK81" i="18"/>
  <c r="EG81" i="18"/>
  <c r="EC81" i="18"/>
  <c r="DY81" i="18"/>
  <c r="DU81" i="18"/>
  <c r="DQ81" i="18"/>
  <c r="DM81" i="18"/>
  <c r="DI81" i="18"/>
  <c r="DE81" i="18"/>
  <c r="DA81" i="18"/>
  <c r="CW81" i="18"/>
  <c r="CS81" i="18"/>
  <c r="CO81" i="18"/>
  <c r="CK81" i="18"/>
  <c r="CG81" i="18"/>
  <c r="CC81" i="18"/>
  <c r="BY81" i="18"/>
  <c r="BU81" i="18"/>
  <c r="BQ81" i="18"/>
  <c r="BM81" i="18"/>
  <c r="BI81" i="18"/>
  <c r="BE81" i="18"/>
  <c r="BA81" i="18"/>
  <c r="AW81" i="18"/>
  <c r="AS81" i="18"/>
  <c r="AO81" i="18"/>
  <c r="AK81" i="18"/>
  <c r="AG81" i="18"/>
  <c r="AC81" i="18"/>
  <c r="Y81" i="18"/>
  <c r="U81" i="18"/>
  <c r="Q81" i="18"/>
  <c r="M81" i="18"/>
  <c r="I81" i="18"/>
  <c r="E81" i="18"/>
  <c r="A81" i="18"/>
  <c r="EV80" i="18"/>
  <c r="ER80" i="18"/>
  <c r="EN80" i="18"/>
  <c r="EJ80" i="18"/>
  <c r="EF80" i="18"/>
  <c r="EB80" i="18"/>
  <c r="DX80" i="18"/>
  <c r="DT80" i="18"/>
  <c r="DP80" i="18"/>
  <c r="DL80" i="18"/>
  <c r="DH80" i="18"/>
  <c r="DD80" i="18"/>
  <c r="CZ80" i="18"/>
  <c r="CV80" i="18"/>
  <c r="CR80" i="18"/>
  <c r="CN80" i="18"/>
  <c r="CJ80" i="18"/>
  <c r="CF80" i="18"/>
  <c r="CB80" i="18"/>
  <c r="BX80" i="18"/>
  <c r="BT80" i="18"/>
  <c r="BP80" i="18"/>
  <c r="BL80" i="18"/>
  <c r="BH80" i="18"/>
  <c r="BD80" i="18"/>
  <c r="AZ80" i="18"/>
  <c r="AV80" i="18"/>
  <c r="AR80" i="18"/>
  <c r="AN80" i="18"/>
  <c r="AJ80" i="18"/>
  <c r="AF80" i="18"/>
  <c r="AB80" i="18"/>
  <c r="X80" i="18"/>
  <c r="T80" i="18"/>
  <c r="P80" i="18"/>
  <c r="L80" i="18"/>
  <c r="H80" i="18"/>
  <c r="D80" i="18"/>
  <c r="EY79" i="18"/>
  <c r="EU79" i="18"/>
  <c r="EQ79" i="18"/>
  <c r="EM79" i="18"/>
  <c r="EI79" i="18"/>
  <c r="EE79" i="18"/>
  <c r="EA79" i="18"/>
  <c r="DW79" i="18"/>
  <c r="DS79" i="18"/>
  <c r="DO79" i="18"/>
  <c r="DK79" i="18"/>
  <c r="DG79" i="18"/>
  <c r="DC79" i="18"/>
  <c r="CY79" i="18"/>
  <c r="CU79" i="18"/>
  <c r="CQ79" i="18"/>
  <c r="CM79" i="18"/>
  <c r="CI79" i="18"/>
  <c r="CE79" i="18"/>
  <c r="CA79" i="18"/>
  <c r="BW79" i="18"/>
  <c r="BS79" i="18"/>
  <c r="BO79" i="18"/>
  <c r="BK79" i="18"/>
  <c r="BG79" i="18"/>
  <c r="BC79" i="18"/>
  <c r="AX79" i="18"/>
  <c r="AR79" i="18"/>
  <c r="AM79" i="18"/>
  <c r="AH79" i="18"/>
  <c r="AB79" i="18"/>
  <c r="W79" i="18"/>
  <c r="R79" i="18"/>
  <c r="L79" i="18"/>
  <c r="G79" i="18"/>
  <c r="B79" i="18"/>
  <c r="EU78" i="18"/>
  <c r="EP78" i="18"/>
  <c r="EK78" i="18"/>
  <c r="EE78" i="18"/>
  <c r="DZ78" i="18"/>
  <c r="DU78" i="18"/>
  <c r="DO78" i="18"/>
  <c r="DJ78" i="18"/>
  <c r="DE78" i="18"/>
  <c r="CY78" i="18"/>
  <c r="CT78" i="18"/>
  <c r="CO78" i="18"/>
  <c r="CI78" i="18"/>
  <c r="CD78" i="18"/>
  <c r="BY78" i="18"/>
  <c r="BS78" i="18"/>
  <c r="BN78" i="18"/>
  <c r="BI78" i="18"/>
  <c r="BC78" i="18"/>
  <c r="AX78" i="18"/>
  <c r="AS78" i="18"/>
  <c r="AM78" i="18"/>
  <c r="AH78" i="18"/>
  <c r="AC78" i="18"/>
  <c r="W78" i="18"/>
  <c r="R78" i="18"/>
  <c r="M78" i="18"/>
  <c r="G78" i="18"/>
  <c r="B78" i="18"/>
  <c r="EV77" i="18"/>
  <c r="EP77" i="18"/>
  <c r="EK77" i="18"/>
  <c r="EF77" i="18"/>
  <c r="DZ77" i="18"/>
  <c r="DU77" i="18"/>
  <c r="DP77" i="18"/>
  <c r="DJ77" i="18"/>
  <c r="DE77" i="18"/>
  <c r="CZ77" i="18"/>
  <c r="CT77" i="18"/>
  <c r="CO77" i="18"/>
  <c r="CJ77" i="18"/>
  <c r="CD77" i="18"/>
  <c r="BY77" i="18"/>
  <c r="BT77" i="18"/>
  <c r="BN77" i="18"/>
  <c r="BI77" i="18"/>
  <c r="BD77" i="18"/>
  <c r="AX77" i="18"/>
  <c r="AS77" i="18"/>
  <c r="AN77" i="18"/>
  <c r="AH77" i="18"/>
  <c r="AC77" i="18"/>
  <c r="X77" i="18"/>
  <c r="R77" i="18"/>
  <c r="M77" i="18"/>
  <c r="H77" i="18"/>
  <c r="B77" i="18"/>
  <c r="EV76" i="18"/>
  <c r="EQ76" i="18"/>
  <c r="EK76" i="18"/>
  <c r="EF76" i="18"/>
  <c r="EA76" i="18"/>
  <c r="DU76" i="18"/>
  <c r="DP76" i="18"/>
  <c r="DK76" i="18"/>
  <c r="DE76" i="18"/>
  <c r="CZ76" i="18"/>
  <c r="CU76" i="18"/>
  <c r="CO76" i="18"/>
  <c r="CJ76" i="18"/>
  <c r="CE76" i="18"/>
  <c r="BY76" i="18"/>
  <c r="BT76" i="18"/>
  <c r="BO76" i="18"/>
  <c r="BI76" i="18"/>
  <c r="BD76" i="18"/>
  <c r="AY76" i="18"/>
  <c r="AS76" i="18"/>
  <c r="AN76" i="18"/>
  <c r="AI76" i="18"/>
  <c r="AC76" i="18"/>
  <c r="X76" i="18"/>
  <c r="S76" i="18"/>
  <c r="M76" i="18"/>
  <c r="H76" i="18"/>
  <c r="C76" i="18"/>
  <c r="EV75" i="18"/>
  <c r="EQ75" i="18"/>
  <c r="EL75" i="18"/>
  <c r="EF75" i="18"/>
  <c r="EA75" i="18"/>
  <c r="DV75" i="18"/>
  <c r="DP75" i="18"/>
  <c r="DK75" i="18"/>
  <c r="DF75" i="18"/>
  <c r="CZ75" i="18"/>
  <c r="CU75" i="18"/>
  <c r="CP75" i="18"/>
  <c r="CJ75" i="18"/>
  <c r="CE75" i="18"/>
  <c r="BZ75" i="18"/>
  <c r="BT75" i="18"/>
  <c r="BO75" i="18"/>
  <c r="BJ75" i="18"/>
  <c r="BD75" i="18"/>
  <c r="AY75" i="18"/>
  <c r="AT75" i="18"/>
  <c r="AN75" i="18"/>
  <c r="AI75" i="18"/>
  <c r="AD75" i="18"/>
  <c r="X75" i="18"/>
  <c r="S75" i="18"/>
  <c r="N75" i="18"/>
  <c r="H75" i="18"/>
  <c r="C75" i="18"/>
  <c r="EW74" i="18"/>
  <c r="EQ74" i="18"/>
  <c r="EL74" i="18"/>
  <c r="EG74" i="18"/>
  <c r="EA74" i="18"/>
  <c r="DV74" i="18"/>
  <c r="DQ74" i="18"/>
  <c r="DK74" i="18"/>
  <c r="DF74" i="18"/>
  <c r="DA74" i="18"/>
  <c r="CU74" i="18"/>
  <c r="CP74" i="18"/>
  <c r="CK74" i="18"/>
  <c r="CE74" i="18"/>
  <c r="BZ74" i="18"/>
  <c r="BU74" i="18"/>
  <c r="BO74" i="18"/>
  <c r="BJ74" i="18"/>
  <c r="BE74" i="18"/>
  <c r="AY74" i="18"/>
  <c r="AT74" i="18"/>
  <c r="AO74" i="18"/>
  <c r="AI74" i="18"/>
  <c r="AD74" i="18"/>
  <c r="Y74" i="18"/>
  <c r="S74" i="18"/>
  <c r="N74" i="18"/>
  <c r="I74" i="18"/>
  <c r="C74" i="18"/>
  <c r="EW73" i="18"/>
  <c r="ER73" i="18"/>
  <c r="EL73" i="18"/>
  <c r="ED73" i="18"/>
  <c r="DR73" i="18"/>
  <c r="DB73" i="18"/>
  <c r="CL73" i="18"/>
  <c r="BV73" i="18"/>
  <c r="BF73" i="18"/>
  <c r="AP73" i="18"/>
  <c r="Z73" i="18"/>
  <c r="J73" i="18"/>
  <c r="ES72" i="18"/>
  <c r="EC72" i="18"/>
  <c r="DM72" i="18"/>
  <c r="CW72" i="18"/>
  <c r="CG72" i="18"/>
  <c r="BQ72" i="18"/>
  <c r="BA72" i="18"/>
  <c r="AK72" i="18"/>
  <c r="U72" i="18"/>
  <c r="E72" i="18"/>
  <c r="EN71" i="18"/>
  <c r="DX71" i="18"/>
  <c r="DH71" i="18"/>
  <c r="CR71" i="18"/>
  <c r="CB71" i="18"/>
  <c r="BL71" i="18"/>
  <c r="AV71" i="18"/>
  <c r="AF71" i="18"/>
  <c r="P71" i="18"/>
  <c r="EY70" i="18"/>
  <c r="EI70" i="18"/>
  <c r="DS70" i="18"/>
  <c r="DC70" i="18"/>
  <c r="CM70" i="18"/>
  <c r="BW70" i="18"/>
  <c r="BG70" i="18"/>
  <c r="AQ70" i="18"/>
  <c r="AA70" i="18"/>
  <c r="K70" i="18"/>
  <c r="ET69" i="18"/>
  <c r="ED69" i="18"/>
  <c r="DN69" i="18"/>
  <c r="CX69" i="18"/>
  <c r="CH69" i="18"/>
  <c r="BR69" i="18"/>
  <c r="BB69" i="18"/>
  <c r="AL69" i="18"/>
  <c r="V69" i="18"/>
  <c r="F69" i="18"/>
  <c r="EO68" i="18"/>
  <c r="DY68" i="18"/>
  <c r="DI68" i="18"/>
  <c r="CS68" i="18"/>
  <c r="CC68" i="18"/>
  <c r="BM68" i="18"/>
  <c r="AW68" i="18"/>
  <c r="AG68" i="18"/>
  <c r="Q68" i="18"/>
  <c r="A68" i="18"/>
  <c r="EJ67" i="18"/>
  <c r="DT67" i="18"/>
  <c r="DD67" i="18"/>
  <c r="CN67" i="18"/>
  <c r="BX67" i="18"/>
  <c r="BH67" i="18"/>
  <c r="AR67" i="18"/>
  <c r="AB67" i="18"/>
  <c r="L67" i="18"/>
  <c r="EU66" i="18"/>
  <c r="EE66" i="18"/>
  <c r="DO66" i="18"/>
  <c r="CY66" i="18"/>
  <c r="CI66" i="18"/>
  <c r="BS66" i="18"/>
  <c r="BC66" i="18"/>
  <c r="AM66" i="18"/>
  <c r="W66" i="18"/>
  <c r="G66" i="18"/>
  <c r="EP65" i="18"/>
  <c r="DZ65" i="18"/>
  <c r="DJ65" i="18"/>
  <c r="CT65" i="18"/>
  <c r="CD65" i="18"/>
  <c r="BN65" i="18"/>
  <c r="AX65" i="18"/>
  <c r="AH65" i="18"/>
  <c r="R65" i="18"/>
  <c r="B65" i="18"/>
  <c r="EK64" i="18"/>
  <c r="DU64" i="18"/>
  <c r="DE64" i="18"/>
  <c r="CO64" i="18"/>
  <c r="BY64" i="18"/>
  <c r="BI64" i="18"/>
  <c r="AS64" i="18"/>
  <c r="AB64" i="18"/>
  <c r="F64" i="18"/>
  <c r="EJ63" i="18"/>
  <c r="DO63" i="18"/>
  <c r="CS63" i="18"/>
  <c r="BX63" i="18"/>
  <c r="BC63" i="18"/>
  <c r="AG63" i="18"/>
  <c r="L63" i="18"/>
  <c r="EP62" i="18"/>
  <c r="DT62" i="18"/>
  <c r="CY62" i="18"/>
  <c r="CD62" i="18"/>
  <c r="BH62" i="18"/>
  <c r="AM62" i="18"/>
  <c r="R62" i="18"/>
  <c r="EU61" i="18"/>
  <c r="DZ61" i="18"/>
  <c r="DE61" i="18"/>
  <c r="CI61" i="18"/>
  <c r="BN61" i="18"/>
  <c r="AS61" i="18"/>
  <c r="W61" i="18"/>
  <c r="B61" i="18"/>
  <c r="EF60" i="18"/>
  <c r="DJ60" i="18"/>
  <c r="CO60" i="18"/>
  <c r="BT60" i="18"/>
  <c r="AX60" i="18"/>
  <c r="AC60" i="18"/>
  <c r="H60" i="18"/>
  <c r="EK59" i="18"/>
  <c r="DP59" i="18"/>
  <c r="CU59" i="18"/>
  <c r="BY59" i="18"/>
  <c r="AC59" i="18"/>
  <c r="DP58" i="18"/>
  <c r="BD58" i="18"/>
  <c r="EQ57" i="18"/>
  <c r="CE57" i="18"/>
  <c r="S57" i="18"/>
  <c r="DF56" i="18"/>
  <c r="AT56" i="18"/>
  <c r="EG55" i="18"/>
  <c r="BU55" i="18"/>
  <c r="I55" i="18"/>
  <c r="CV54" i="18"/>
  <c r="AJ54" i="18"/>
  <c r="DW53" i="18"/>
  <c r="BK53" i="18"/>
  <c r="EX52" i="18"/>
  <c r="CL52" i="18"/>
  <c r="Z52" i="18"/>
  <c r="DM51" i="18"/>
  <c r="BA51" i="18"/>
  <c r="EN50" i="18"/>
  <c r="CB50" i="18"/>
  <c r="P50" i="18"/>
  <c r="DC49" i="18"/>
  <c r="AQ49" i="18"/>
  <c r="ED48" i="18"/>
  <c r="BR48" i="18"/>
  <c r="F48" i="18"/>
  <c r="CP47" i="18"/>
  <c r="H47" i="18"/>
  <c r="BZ46" i="18"/>
  <c r="ER45" i="18"/>
  <c r="BJ45" i="18"/>
  <c r="DU44" i="18"/>
  <c r="X43" i="18"/>
  <c r="BZ41" i="18"/>
  <c r="EB39" i="18"/>
  <c r="AE38" i="18"/>
  <c r="CG36" i="18"/>
  <c r="EI34" i="18"/>
  <c r="T33" i="18"/>
  <c r="J29" i="18"/>
  <c r="L98" i="18"/>
  <c r="H98" i="18"/>
  <c r="D98" i="18"/>
  <c r="EY97" i="18"/>
  <c r="EU97" i="18"/>
  <c r="EQ97" i="18"/>
  <c r="EM97" i="18"/>
  <c r="EI97" i="18"/>
  <c r="EE97" i="18"/>
  <c r="EA97" i="18"/>
  <c r="DW97" i="18"/>
  <c r="DS97" i="18"/>
  <c r="DO97" i="18"/>
  <c r="DK97" i="18"/>
  <c r="DG97" i="18"/>
  <c r="DC97" i="18"/>
  <c r="CY97" i="18"/>
  <c r="CU97" i="18"/>
  <c r="CQ97" i="18"/>
  <c r="CM97" i="18"/>
  <c r="CI97" i="18"/>
  <c r="CE97" i="18"/>
  <c r="CA97" i="18"/>
  <c r="BW97" i="18"/>
  <c r="BS97" i="18"/>
  <c r="BO97" i="18"/>
  <c r="BK97" i="18"/>
  <c r="BG97" i="18"/>
  <c r="BC97" i="18"/>
  <c r="AY97" i="18"/>
  <c r="AU97" i="18"/>
  <c r="AQ97" i="18"/>
  <c r="AM97" i="18"/>
  <c r="AI97" i="18"/>
  <c r="AE97" i="18"/>
  <c r="AA97" i="18"/>
  <c r="W97" i="18"/>
  <c r="S97" i="18"/>
  <c r="O97" i="18"/>
  <c r="K97" i="18"/>
  <c r="G97" i="18"/>
  <c r="C97" i="18"/>
  <c r="EX96" i="18"/>
  <c r="ET96" i="18"/>
  <c r="EP96" i="18"/>
  <c r="EL96" i="18"/>
  <c r="EH96" i="18"/>
  <c r="ED96" i="18"/>
  <c r="DZ96" i="18"/>
  <c r="DV96" i="18"/>
  <c r="DR96" i="18"/>
  <c r="DN96" i="18"/>
  <c r="DJ96" i="18"/>
  <c r="DF96" i="18"/>
  <c r="DB96" i="18"/>
  <c r="CX96" i="18"/>
  <c r="CT96" i="18"/>
  <c r="CP96" i="18"/>
  <c r="CL96" i="18"/>
  <c r="CH96" i="18"/>
  <c r="CD96" i="18"/>
  <c r="BZ96" i="18"/>
  <c r="BV96" i="18"/>
  <c r="BR96" i="18"/>
  <c r="BN96" i="18"/>
  <c r="BJ96" i="18"/>
  <c r="BF96" i="18"/>
  <c r="BB96" i="18"/>
  <c r="AX96" i="18"/>
  <c r="AT96" i="18"/>
  <c r="AP96" i="18"/>
  <c r="AL96" i="18"/>
  <c r="AH96" i="18"/>
  <c r="AD96" i="18"/>
  <c r="Z96" i="18"/>
  <c r="V96" i="18"/>
  <c r="R96" i="18"/>
  <c r="N96" i="18"/>
  <c r="J96" i="18"/>
  <c r="F96" i="18"/>
  <c r="B96" i="18"/>
  <c r="EW95" i="18"/>
  <c r="ES95" i="18"/>
  <c r="EO95" i="18"/>
  <c r="EK95" i="18"/>
  <c r="EG95" i="18"/>
  <c r="EC95" i="18"/>
  <c r="DY95" i="18"/>
  <c r="DU95" i="18"/>
  <c r="DQ95" i="18"/>
  <c r="DM95" i="18"/>
  <c r="DI95" i="18"/>
  <c r="DE95" i="18"/>
  <c r="DA95" i="18"/>
  <c r="CW95" i="18"/>
  <c r="CS95" i="18"/>
  <c r="CO95" i="18"/>
  <c r="CK95" i="18"/>
  <c r="CG95" i="18"/>
  <c r="CC95" i="18"/>
  <c r="BY95" i="18"/>
  <c r="BU95" i="18"/>
  <c r="BQ95" i="18"/>
  <c r="BM95" i="18"/>
  <c r="BI95" i="18"/>
  <c r="BE95" i="18"/>
  <c r="BA95" i="18"/>
  <c r="AW95" i="18"/>
  <c r="AS95" i="18"/>
  <c r="AO95" i="18"/>
  <c r="AK95" i="18"/>
  <c r="AG95" i="18"/>
  <c r="AC95" i="18"/>
  <c r="Y95" i="18"/>
  <c r="U95" i="18"/>
  <c r="Q95" i="18"/>
  <c r="M95" i="18"/>
  <c r="I95" i="18"/>
  <c r="E95" i="18"/>
  <c r="A95" i="18"/>
  <c r="EV94" i="18"/>
  <c r="ER94" i="18"/>
  <c r="EN94" i="18"/>
  <c r="EJ94" i="18"/>
  <c r="EF94" i="18"/>
  <c r="EB94" i="18"/>
  <c r="DX94" i="18"/>
  <c r="DT94" i="18"/>
  <c r="DP94" i="18"/>
  <c r="DL94" i="18"/>
  <c r="DH94" i="18"/>
  <c r="DD94" i="18"/>
  <c r="CZ94" i="18"/>
  <c r="CV94" i="18"/>
  <c r="CR94" i="18"/>
  <c r="CN94" i="18"/>
  <c r="CJ94" i="18"/>
  <c r="CF94" i="18"/>
  <c r="CB94" i="18"/>
  <c r="BX94" i="18"/>
  <c r="BT94" i="18"/>
  <c r="BP94" i="18"/>
  <c r="BL94" i="18"/>
  <c r="BH94" i="18"/>
  <c r="BD94" i="18"/>
  <c r="AZ94" i="18"/>
  <c r="AV94" i="18"/>
  <c r="AR94" i="18"/>
  <c r="AN94" i="18"/>
  <c r="AJ94" i="18"/>
  <c r="AF94" i="18"/>
  <c r="AB94" i="18"/>
  <c r="X94" i="18"/>
  <c r="T94" i="18"/>
  <c r="P94" i="18"/>
  <c r="L94" i="18"/>
  <c r="H94" i="18"/>
  <c r="D94" i="18"/>
  <c r="EY93" i="18"/>
  <c r="EU93" i="18"/>
  <c r="EQ93" i="18"/>
  <c r="EM93" i="18"/>
  <c r="EI93" i="18"/>
  <c r="EE93" i="18"/>
  <c r="EA93" i="18"/>
  <c r="DW93" i="18"/>
  <c r="DS93" i="18"/>
  <c r="DO93" i="18"/>
  <c r="DK93" i="18"/>
  <c r="DG93" i="18"/>
  <c r="DC93" i="18"/>
  <c r="CY93" i="18"/>
  <c r="CU93" i="18"/>
  <c r="CQ93" i="18"/>
  <c r="CM93" i="18"/>
  <c r="CI93" i="18"/>
  <c r="CE93" i="18"/>
  <c r="CA93" i="18"/>
  <c r="BW93" i="18"/>
  <c r="BS93" i="18"/>
  <c r="BO93" i="18"/>
  <c r="BK93" i="18"/>
  <c r="BG93" i="18"/>
  <c r="BC93" i="18"/>
  <c r="AY93" i="18"/>
  <c r="AU93" i="18"/>
  <c r="AQ93" i="18"/>
  <c r="AM93" i="18"/>
  <c r="AI93" i="18"/>
  <c r="AE93" i="18"/>
  <c r="AA93" i="18"/>
  <c r="W93" i="18"/>
  <c r="S93" i="18"/>
  <c r="O93" i="18"/>
  <c r="K93" i="18"/>
  <c r="G93" i="18"/>
  <c r="C93" i="18"/>
  <c r="EX92" i="18"/>
  <c r="ET92" i="18"/>
  <c r="EP92" i="18"/>
  <c r="EL92" i="18"/>
  <c r="EH92" i="18"/>
  <c r="ED92" i="18"/>
  <c r="DZ92" i="18"/>
  <c r="DV92" i="18"/>
  <c r="DR92" i="18"/>
  <c r="DN92" i="18"/>
  <c r="DJ92" i="18"/>
  <c r="DF92" i="18"/>
  <c r="DB92" i="18"/>
  <c r="CX92" i="18"/>
  <c r="CT92" i="18"/>
  <c r="CP92" i="18"/>
  <c r="CL92" i="18"/>
  <c r="CH92" i="18"/>
  <c r="CD92" i="18"/>
  <c r="BZ92" i="18"/>
  <c r="BV92" i="18"/>
  <c r="BR92" i="18"/>
  <c r="BN92" i="18"/>
  <c r="BJ92" i="18"/>
  <c r="BF92" i="18"/>
  <c r="BB92" i="18"/>
  <c r="AX92" i="18"/>
  <c r="AT92" i="18"/>
  <c r="AP92" i="18"/>
  <c r="AL92" i="18"/>
  <c r="AH92" i="18"/>
  <c r="AD92" i="18"/>
  <c r="Z92" i="18"/>
  <c r="V92" i="18"/>
  <c r="R92" i="18"/>
  <c r="N92" i="18"/>
  <c r="J92" i="18"/>
  <c r="F92" i="18"/>
  <c r="B92" i="18"/>
  <c r="EW91" i="18"/>
  <c r="ES91" i="18"/>
  <c r="EO91" i="18"/>
  <c r="EK91" i="18"/>
  <c r="EG91" i="18"/>
  <c r="EC91" i="18"/>
  <c r="DY91" i="18"/>
  <c r="DU91" i="18"/>
  <c r="DQ91" i="18"/>
  <c r="DM91" i="18"/>
  <c r="DI91" i="18"/>
  <c r="DE91" i="18"/>
  <c r="DA91" i="18"/>
  <c r="CW91" i="18"/>
  <c r="CS91" i="18"/>
  <c r="CO91" i="18"/>
  <c r="CK91" i="18"/>
  <c r="CG91" i="18"/>
  <c r="CC91" i="18"/>
  <c r="BY91" i="18"/>
  <c r="BU91" i="18"/>
  <c r="BQ91" i="18"/>
  <c r="BM91" i="18"/>
  <c r="BI91" i="18"/>
  <c r="BE91" i="18"/>
  <c r="BA91" i="18"/>
  <c r="AW91" i="18"/>
  <c r="AS91" i="18"/>
  <c r="AO91" i="18"/>
  <c r="AK91" i="18"/>
  <c r="AG91" i="18"/>
  <c r="AC91" i="18"/>
  <c r="Y91" i="18"/>
  <c r="U91" i="18"/>
  <c r="Q91" i="18"/>
  <c r="M91" i="18"/>
  <c r="I91" i="18"/>
  <c r="E91" i="18"/>
  <c r="A91" i="18"/>
  <c r="EV90" i="18"/>
  <c r="ER90" i="18"/>
  <c r="EN90" i="18"/>
  <c r="EJ90" i="18"/>
  <c r="EF90" i="18"/>
  <c r="EB90" i="18"/>
  <c r="DX90" i="18"/>
  <c r="DT90" i="18"/>
  <c r="DP90" i="18"/>
  <c r="DL90" i="18"/>
  <c r="DH90" i="18"/>
  <c r="DD90" i="18"/>
  <c r="CZ90" i="18"/>
  <c r="CV90" i="18"/>
  <c r="CR90" i="18"/>
  <c r="CN90" i="18"/>
  <c r="CJ90" i="18"/>
  <c r="CF90" i="18"/>
  <c r="CB90" i="18"/>
  <c r="BX90" i="18"/>
  <c r="BT90" i="18"/>
  <c r="BP90" i="18"/>
  <c r="BL90" i="18"/>
  <c r="BH90" i="18"/>
  <c r="BD90" i="18"/>
  <c r="AZ90" i="18"/>
  <c r="AV90" i="18"/>
  <c r="AR90" i="18"/>
  <c r="AN90" i="18"/>
  <c r="AJ90" i="18"/>
  <c r="AF90" i="18"/>
  <c r="AB90" i="18"/>
  <c r="X90" i="18"/>
  <c r="T90" i="18"/>
  <c r="P90" i="18"/>
  <c r="L90" i="18"/>
  <c r="H90" i="18"/>
  <c r="D90" i="18"/>
  <c r="EY89" i="18"/>
  <c r="EU89" i="18"/>
  <c r="EQ89" i="18"/>
  <c r="EM89" i="18"/>
  <c r="EI89" i="18"/>
  <c r="EE89" i="18"/>
  <c r="EA89" i="18"/>
  <c r="DW89" i="18"/>
  <c r="DS89" i="18"/>
  <c r="DO89" i="18"/>
  <c r="DK89" i="18"/>
  <c r="DG89" i="18"/>
  <c r="DC89" i="18"/>
  <c r="CY89" i="18"/>
  <c r="CU89" i="18"/>
  <c r="CQ89" i="18"/>
  <c r="CM89" i="18"/>
  <c r="CI89" i="18"/>
  <c r="CE89" i="18"/>
  <c r="CA89" i="18"/>
  <c r="BW89" i="18"/>
  <c r="BS89" i="18"/>
  <c r="BO89" i="18"/>
  <c r="BK89" i="18"/>
  <c r="BG89" i="18"/>
  <c r="BC89" i="18"/>
  <c r="AY89" i="18"/>
  <c r="AU89" i="18"/>
  <c r="AQ89" i="18"/>
  <c r="AM89" i="18"/>
  <c r="AI89" i="18"/>
  <c r="AE89" i="18"/>
  <c r="AA89" i="18"/>
  <c r="W89" i="18"/>
  <c r="S89" i="18"/>
  <c r="O89" i="18"/>
  <c r="K89" i="18"/>
  <c r="G89" i="18"/>
  <c r="C89" i="18"/>
  <c r="EX88" i="18"/>
  <c r="ET88" i="18"/>
  <c r="EP88" i="18"/>
  <c r="EL88" i="18"/>
  <c r="EH88" i="18"/>
  <c r="ED88" i="18"/>
  <c r="DZ88" i="18"/>
  <c r="DV88" i="18"/>
  <c r="DR88" i="18"/>
  <c r="DN88" i="18"/>
  <c r="DJ88" i="18"/>
  <c r="DF88" i="18"/>
  <c r="DB88" i="18"/>
  <c r="CX88" i="18"/>
  <c r="CT88" i="18"/>
  <c r="CP88" i="18"/>
  <c r="CL88" i="18"/>
  <c r="CH88" i="18"/>
  <c r="CD88" i="18"/>
  <c r="BZ88" i="18"/>
  <c r="BV88" i="18"/>
  <c r="BR88" i="18"/>
  <c r="BN88" i="18"/>
  <c r="BJ88" i="18"/>
  <c r="BF88" i="18"/>
  <c r="BB88" i="18"/>
  <c r="AX88" i="18"/>
  <c r="AT88" i="18"/>
  <c r="AP88" i="18"/>
  <c r="AL88" i="18"/>
  <c r="AH88" i="18"/>
  <c r="AD88" i="18"/>
  <c r="Z88" i="18"/>
  <c r="V88" i="18"/>
  <c r="R88" i="18"/>
  <c r="N88" i="18"/>
  <c r="J88" i="18"/>
  <c r="F88" i="18"/>
  <c r="B88" i="18"/>
  <c r="EW87" i="18"/>
  <c r="ES87" i="18"/>
  <c r="EO87" i="18"/>
  <c r="EK87" i="18"/>
  <c r="EG87" i="18"/>
  <c r="EC87" i="18"/>
  <c r="DY87" i="18"/>
  <c r="DU87" i="18"/>
  <c r="DQ87" i="18"/>
  <c r="DM87" i="18"/>
  <c r="DI87" i="18"/>
  <c r="DE87" i="18"/>
  <c r="DA87" i="18"/>
  <c r="CW87" i="18"/>
  <c r="CS87" i="18"/>
  <c r="CO87" i="18"/>
  <c r="CK87" i="18"/>
  <c r="CG87" i="18"/>
  <c r="CC87" i="18"/>
  <c r="BY87" i="18"/>
  <c r="BU87" i="18"/>
  <c r="BQ87" i="18"/>
  <c r="BM87" i="18"/>
  <c r="BI87" i="18"/>
  <c r="BE87" i="18"/>
  <c r="BA87" i="18"/>
  <c r="AW87" i="18"/>
  <c r="AS87" i="18"/>
  <c r="AO87" i="18"/>
  <c r="AK87" i="18"/>
  <c r="AG87" i="18"/>
  <c r="AC87" i="18"/>
  <c r="Y87" i="18"/>
  <c r="U87" i="18"/>
  <c r="Q87" i="18"/>
  <c r="M87" i="18"/>
  <c r="I87" i="18"/>
  <c r="E87" i="18"/>
  <c r="A87" i="18"/>
  <c r="EV86" i="18"/>
  <c r="ER86" i="18"/>
  <c r="EN86" i="18"/>
  <c r="EJ86" i="18"/>
  <c r="EF86" i="18"/>
  <c r="EB86" i="18"/>
  <c r="DX86" i="18"/>
  <c r="DT86" i="18"/>
  <c r="DP86" i="18"/>
  <c r="DL86" i="18"/>
  <c r="DH86" i="18"/>
  <c r="DD86" i="18"/>
  <c r="CZ86" i="18"/>
  <c r="CV86" i="18"/>
  <c r="CR86" i="18"/>
  <c r="CN86" i="18"/>
  <c r="CJ86" i="18"/>
  <c r="CF86" i="18"/>
  <c r="CB86" i="18"/>
  <c r="BX86" i="18"/>
  <c r="BT86" i="18"/>
  <c r="BP86" i="18"/>
  <c r="BL86" i="18"/>
  <c r="BH86" i="18"/>
  <c r="BD86" i="18"/>
  <c r="AZ86" i="18"/>
  <c r="AV86" i="18"/>
  <c r="AR86" i="18"/>
  <c r="AN86" i="18"/>
  <c r="AJ86" i="18"/>
  <c r="AF86" i="18"/>
  <c r="AB86" i="18"/>
  <c r="X86" i="18"/>
  <c r="T86" i="18"/>
  <c r="P86" i="18"/>
  <c r="L86" i="18"/>
  <c r="H86" i="18"/>
  <c r="D86" i="18"/>
  <c r="EY85" i="18"/>
  <c r="EU85" i="18"/>
  <c r="EQ85" i="18"/>
  <c r="EM85" i="18"/>
  <c r="EI85" i="18"/>
  <c r="EE85" i="18"/>
  <c r="EA85" i="18"/>
  <c r="DW85" i="18"/>
  <c r="DS85" i="18"/>
  <c r="DO85" i="18"/>
  <c r="DK85" i="18"/>
  <c r="DG85" i="18"/>
  <c r="DC85" i="18"/>
  <c r="CY85" i="18"/>
  <c r="CU85" i="18"/>
  <c r="CQ85" i="18"/>
  <c r="CM85" i="18"/>
  <c r="CI85" i="18"/>
  <c r="CE85" i="18"/>
  <c r="CA85" i="18"/>
  <c r="BW85" i="18"/>
  <c r="BS85" i="18"/>
  <c r="BO85" i="18"/>
  <c r="BK85" i="18"/>
  <c r="BG85" i="18"/>
  <c r="BC85" i="18"/>
  <c r="AY85" i="18"/>
  <c r="AU85" i="18"/>
  <c r="AQ85" i="18"/>
  <c r="AM85" i="18"/>
  <c r="AI85" i="18"/>
  <c r="AE85" i="18"/>
  <c r="AA85" i="18"/>
  <c r="W85" i="18"/>
  <c r="S85" i="18"/>
  <c r="O85" i="18"/>
  <c r="K85" i="18"/>
  <c r="G85" i="18"/>
  <c r="C85" i="18"/>
  <c r="EX84" i="18"/>
  <c r="ET84" i="18"/>
  <c r="EP84" i="18"/>
  <c r="EL84" i="18"/>
  <c r="EH84" i="18"/>
  <c r="ED84" i="18"/>
  <c r="DZ84" i="18"/>
  <c r="DV84" i="18"/>
  <c r="DR84" i="18"/>
  <c r="DN84" i="18"/>
  <c r="DJ84" i="18"/>
  <c r="DF84" i="18"/>
  <c r="DB84" i="18"/>
  <c r="CX84" i="18"/>
  <c r="CT84" i="18"/>
  <c r="CP84" i="18"/>
  <c r="CL84" i="18"/>
  <c r="CH84" i="18"/>
  <c r="CD84" i="18"/>
  <c r="BZ84" i="18"/>
  <c r="BV84" i="18"/>
  <c r="BR84" i="18"/>
  <c r="BN84" i="18"/>
  <c r="BJ84" i="18"/>
  <c r="BF84" i="18"/>
  <c r="BB84" i="18"/>
  <c r="AX84" i="18"/>
  <c r="AT84" i="18"/>
  <c r="AP84" i="18"/>
  <c r="AL84" i="18"/>
  <c r="AH84" i="18"/>
  <c r="AD84" i="18"/>
  <c r="Z84" i="18"/>
  <c r="V84" i="18"/>
  <c r="R84" i="18"/>
  <c r="N84" i="18"/>
  <c r="J84" i="18"/>
  <c r="F84" i="18"/>
  <c r="B84" i="18"/>
  <c r="EW83" i="18"/>
  <c r="ES83" i="18"/>
  <c r="EO83" i="18"/>
  <c r="EK83" i="18"/>
  <c r="EG83" i="18"/>
  <c r="EC83" i="18"/>
  <c r="DY83" i="18"/>
  <c r="DU83" i="18"/>
  <c r="DQ83" i="18"/>
  <c r="DM83" i="18"/>
  <c r="DI83" i="18"/>
  <c r="DE83" i="18"/>
  <c r="DA83" i="18"/>
  <c r="CW83" i="18"/>
  <c r="CS83" i="18"/>
  <c r="CO83" i="18"/>
  <c r="CK83" i="18"/>
  <c r="CG83" i="18"/>
  <c r="CC83" i="18"/>
  <c r="BY83" i="18"/>
  <c r="BU83" i="18"/>
  <c r="BQ83" i="18"/>
  <c r="BM83" i="18"/>
  <c r="BI83" i="18"/>
  <c r="BE83" i="18"/>
  <c r="BA83" i="18"/>
  <c r="AW83" i="18"/>
  <c r="AS83" i="18"/>
  <c r="AO83" i="18"/>
  <c r="AK83" i="18"/>
  <c r="AG83" i="18"/>
  <c r="AC83" i="18"/>
  <c r="Y83" i="18"/>
  <c r="U83" i="18"/>
  <c r="Q83" i="18"/>
  <c r="M83" i="18"/>
  <c r="I83" i="18"/>
  <c r="E83" i="18"/>
  <c r="A83" i="18"/>
  <c r="EV82" i="18"/>
  <c r="ER82" i="18"/>
  <c r="EN82" i="18"/>
  <c r="EJ82" i="18"/>
  <c r="EF82" i="18"/>
  <c r="EB82" i="18"/>
  <c r="DX82" i="18"/>
  <c r="DT82" i="18"/>
  <c r="DP82" i="18"/>
  <c r="DL82" i="18"/>
  <c r="DH82" i="18"/>
  <c r="DD82" i="18"/>
  <c r="CZ82" i="18"/>
  <c r="CV82" i="18"/>
  <c r="CR82" i="18"/>
  <c r="CN82" i="18"/>
  <c r="CJ82" i="18"/>
  <c r="CF82" i="18"/>
  <c r="CB82" i="18"/>
  <c r="BX82" i="18"/>
  <c r="BT82" i="18"/>
  <c r="BP82" i="18"/>
  <c r="BL82" i="18"/>
  <c r="BH82" i="18"/>
  <c r="BD82" i="18"/>
  <c r="AZ82" i="18"/>
  <c r="AV82" i="18"/>
  <c r="AR82" i="18"/>
  <c r="AN82" i="18"/>
  <c r="AJ82" i="18"/>
  <c r="AF82" i="18"/>
  <c r="AB82" i="18"/>
  <c r="X82" i="18"/>
  <c r="T82" i="18"/>
  <c r="P82" i="18"/>
  <c r="L82" i="18"/>
  <c r="H82" i="18"/>
  <c r="D82" i="18"/>
  <c r="EY81" i="18"/>
  <c r="EU81" i="18"/>
  <c r="EQ81" i="18"/>
  <c r="EM81" i="18"/>
  <c r="EI81" i="18"/>
  <c r="EE81" i="18"/>
  <c r="EA81" i="18"/>
  <c r="DW81" i="18"/>
  <c r="DS81" i="18"/>
  <c r="DO81" i="18"/>
  <c r="DK81" i="18"/>
  <c r="DG81" i="18"/>
  <c r="DC81" i="18"/>
  <c r="CY81" i="18"/>
  <c r="CU81" i="18"/>
  <c r="CQ81" i="18"/>
  <c r="CM81" i="18"/>
  <c r="CI81" i="18"/>
  <c r="CE81" i="18"/>
  <c r="CA81" i="18"/>
  <c r="BW81" i="18"/>
  <c r="BS81" i="18"/>
  <c r="BO81" i="18"/>
  <c r="BK81" i="18"/>
  <c r="BG81" i="18"/>
  <c r="BC81" i="18"/>
  <c r="AY81" i="18"/>
  <c r="AU81" i="18"/>
  <c r="AQ81" i="18"/>
  <c r="AM81" i="18"/>
  <c r="AI81" i="18"/>
  <c r="AE81" i="18"/>
  <c r="AA81" i="18"/>
  <c r="W81" i="18"/>
  <c r="S81" i="18"/>
  <c r="O81" i="18"/>
  <c r="K81" i="18"/>
  <c r="G81" i="18"/>
  <c r="C81" i="18"/>
  <c r="EX80" i="18"/>
  <c r="ET80" i="18"/>
  <c r="EP80" i="18"/>
  <c r="EL80" i="18"/>
  <c r="EH80" i="18"/>
  <c r="ED80" i="18"/>
  <c r="DZ80" i="18"/>
  <c r="DV80" i="18"/>
  <c r="DR80" i="18"/>
  <c r="DN80" i="18"/>
  <c r="DJ80" i="18"/>
  <c r="DF80" i="18"/>
  <c r="DB80" i="18"/>
  <c r="CX80" i="18"/>
  <c r="CT80" i="18"/>
  <c r="CP80" i="18"/>
  <c r="CL80" i="18"/>
  <c r="CH80" i="18"/>
  <c r="CD80" i="18"/>
  <c r="BZ80" i="18"/>
  <c r="BV80" i="18"/>
  <c r="BR80" i="18"/>
  <c r="BN80" i="18"/>
  <c r="BJ80" i="18"/>
  <c r="BF80" i="18"/>
  <c r="BB80" i="18"/>
  <c r="AX80" i="18"/>
  <c r="AT80" i="18"/>
  <c r="AP80" i="18"/>
  <c r="AL80" i="18"/>
  <c r="AH80" i="18"/>
  <c r="AD80" i="18"/>
  <c r="Z80" i="18"/>
  <c r="V80" i="18"/>
  <c r="R80" i="18"/>
  <c r="N80" i="18"/>
  <c r="J80" i="18"/>
  <c r="F80" i="18"/>
  <c r="B80" i="18"/>
  <c r="EW79" i="18"/>
  <c r="ES79" i="18"/>
  <c r="EO79" i="18"/>
  <c r="EK79" i="18"/>
  <c r="EG79" i="18"/>
  <c r="EC79" i="18"/>
  <c r="DY79" i="18"/>
  <c r="DU79" i="18"/>
  <c r="DQ79" i="18"/>
  <c r="DM79" i="18"/>
  <c r="DI79" i="18"/>
  <c r="DE79" i="18"/>
  <c r="DA79" i="18"/>
  <c r="CW79" i="18"/>
  <c r="CS79" i="18"/>
  <c r="CO79" i="18"/>
  <c r="CK79" i="18"/>
  <c r="CG79" i="18"/>
  <c r="CC79" i="18"/>
  <c r="BY79" i="18"/>
  <c r="BU79" i="18"/>
  <c r="BQ79" i="18"/>
  <c r="BM79" i="18"/>
  <c r="BI79" i="18"/>
  <c r="BE79" i="18"/>
  <c r="AZ79" i="18"/>
  <c r="AU79" i="18"/>
  <c r="AP79" i="18"/>
  <c r="AJ79" i="18"/>
  <c r="AE79" i="18"/>
  <c r="Z79" i="18"/>
  <c r="T79" i="18"/>
  <c r="O79" i="18"/>
  <c r="J79" i="18"/>
  <c r="D79" i="18"/>
  <c r="EX78" i="18"/>
  <c r="ES78" i="18"/>
  <c r="EM78" i="18"/>
  <c r="EH78" i="18"/>
  <c r="EC78" i="18"/>
  <c r="DW78" i="18"/>
  <c r="DR78" i="18"/>
  <c r="DM78" i="18"/>
  <c r="DG78" i="18"/>
  <c r="DB78" i="18"/>
  <c r="CW78" i="18"/>
  <c r="CQ78" i="18"/>
  <c r="CL78" i="18"/>
  <c r="CG78" i="18"/>
  <c r="CA78" i="18"/>
  <c r="BV78" i="18"/>
  <c r="BQ78" i="18"/>
  <c r="BK78" i="18"/>
  <c r="BF78" i="18"/>
  <c r="BA78" i="18"/>
  <c r="AU78" i="18"/>
  <c r="AP78" i="18"/>
  <c r="AK78" i="18"/>
  <c r="AE78" i="18"/>
  <c r="Z78" i="18"/>
  <c r="U78" i="18"/>
  <c r="O78" i="18"/>
  <c r="J78" i="18"/>
  <c r="E78" i="18"/>
  <c r="EX77" i="18"/>
  <c r="ES77" i="18"/>
  <c r="EN77" i="18"/>
  <c r="EH77" i="18"/>
  <c r="EC77" i="18"/>
  <c r="DX77" i="18"/>
  <c r="DR77" i="18"/>
  <c r="DM77" i="18"/>
  <c r="DH77" i="18"/>
  <c r="DB77" i="18"/>
  <c r="CW77" i="18"/>
  <c r="CR77" i="18"/>
  <c r="CL77" i="18"/>
  <c r="CG77" i="18"/>
  <c r="CB77" i="18"/>
  <c r="BV77" i="18"/>
  <c r="BQ77" i="18"/>
  <c r="BL77" i="18"/>
  <c r="BF77" i="18"/>
  <c r="BA77" i="18"/>
  <c r="AV77" i="18"/>
  <c r="AP77" i="18"/>
  <c r="AK77" i="18"/>
  <c r="AF77" i="18"/>
  <c r="Z77" i="18"/>
  <c r="U77" i="18"/>
  <c r="P77" i="18"/>
  <c r="J77" i="18"/>
  <c r="E77" i="18"/>
  <c r="EY76" i="18"/>
  <c r="ES76" i="18"/>
  <c r="EN76" i="18"/>
  <c r="EI76" i="18"/>
  <c r="EC76" i="18"/>
  <c r="DX76" i="18"/>
  <c r="DS76" i="18"/>
  <c r="DM76" i="18"/>
  <c r="DH76" i="18"/>
  <c r="DC76" i="18"/>
  <c r="CW76" i="18"/>
  <c r="CR76" i="18"/>
  <c r="CM76" i="18"/>
  <c r="CG76" i="18"/>
  <c r="CB76" i="18"/>
  <c r="BW76" i="18"/>
  <c r="BQ76" i="18"/>
  <c r="BL76" i="18"/>
  <c r="BG76" i="18"/>
  <c r="BA76" i="18"/>
  <c r="AV76" i="18"/>
  <c r="AQ76" i="18"/>
  <c r="AK76" i="18"/>
  <c r="AF76" i="18"/>
  <c r="AA76" i="18"/>
  <c r="U76" i="18"/>
  <c r="P76" i="18"/>
  <c r="K76" i="18"/>
  <c r="E76" i="18"/>
  <c r="EY75" i="18"/>
  <c r="ET75" i="18"/>
  <c r="EN75" i="18"/>
  <c r="EI75" i="18"/>
  <c r="ED75" i="18"/>
  <c r="DX75" i="18"/>
  <c r="DS75" i="18"/>
  <c r="DN75" i="18"/>
  <c r="DH75" i="18"/>
  <c r="DC75" i="18"/>
  <c r="CX75" i="18"/>
  <c r="CR75" i="18"/>
  <c r="CM75" i="18"/>
  <c r="CH75" i="18"/>
  <c r="CB75" i="18"/>
  <c r="BW75" i="18"/>
  <c r="BR75" i="18"/>
  <c r="BL75" i="18"/>
  <c r="BG75" i="18"/>
  <c r="BB75" i="18"/>
  <c r="AV75" i="18"/>
  <c r="AQ75" i="18"/>
  <c r="AL75" i="18"/>
  <c r="AF75" i="18"/>
  <c r="AA75" i="18"/>
  <c r="V75" i="18"/>
  <c r="P75" i="18"/>
  <c r="K75" i="18"/>
  <c r="F75" i="18"/>
  <c r="EY74" i="18"/>
  <c r="ET74" i="18"/>
  <c r="EO74" i="18"/>
  <c r="EI74" i="18"/>
  <c r="ED74" i="18"/>
  <c r="DY74" i="18"/>
  <c r="DS74" i="18"/>
  <c r="DN74" i="18"/>
  <c r="DI74" i="18"/>
  <c r="DC74" i="18"/>
  <c r="CX74" i="18"/>
  <c r="CS74" i="18"/>
  <c r="CM74" i="18"/>
  <c r="CH74" i="18"/>
  <c r="CC74" i="18"/>
  <c r="BW74" i="18"/>
  <c r="BR74" i="18"/>
  <c r="BM74" i="18"/>
  <c r="BG74" i="18"/>
  <c r="BB74" i="18"/>
  <c r="AW74" i="18"/>
  <c r="AQ74" i="18"/>
  <c r="AL74" i="18"/>
  <c r="AG74" i="18"/>
  <c r="AA74" i="18"/>
  <c r="V74" i="18"/>
  <c r="Q74" i="18"/>
  <c r="K74" i="18"/>
  <c r="F74" i="18"/>
  <c r="A74" i="18"/>
  <c r="ET73" i="18"/>
  <c r="EO73" i="18"/>
  <c r="EH73" i="18"/>
  <c r="DZ73" i="18"/>
  <c r="DJ73" i="18"/>
  <c r="CT73" i="18"/>
  <c r="CD73" i="18"/>
  <c r="BN73" i="18"/>
  <c r="AX73" i="18"/>
  <c r="AH73" i="18"/>
  <c r="R73" i="18"/>
  <c r="B73" i="18"/>
  <c r="EK72" i="18"/>
  <c r="DU72" i="18"/>
  <c r="DE72" i="18"/>
  <c r="CO72" i="18"/>
  <c r="BY72" i="18"/>
  <c r="BI72" i="18"/>
  <c r="AS72" i="18"/>
  <c r="AC72" i="18"/>
  <c r="M72" i="18"/>
  <c r="EV71" i="18"/>
  <c r="EF71" i="18"/>
  <c r="DP71" i="18"/>
  <c r="CZ71" i="18"/>
  <c r="CJ71" i="18"/>
  <c r="BT71" i="18"/>
  <c r="BD71" i="18"/>
  <c r="AN71" i="18"/>
  <c r="X71" i="18"/>
  <c r="H71" i="18"/>
  <c r="EQ70" i="18"/>
  <c r="EA70" i="18"/>
  <c r="DK70" i="18"/>
  <c r="CU70" i="18"/>
  <c r="CE70" i="18"/>
  <c r="BO70" i="18"/>
  <c r="AY70" i="18"/>
  <c r="AI70" i="18"/>
  <c r="S70" i="18"/>
  <c r="C70" i="18"/>
  <c r="EL69" i="18"/>
  <c r="DV69" i="18"/>
  <c r="DF69" i="18"/>
  <c r="CP69" i="18"/>
  <c r="BZ69" i="18"/>
  <c r="BJ69" i="18"/>
  <c r="AT69" i="18"/>
  <c r="AD69" i="18"/>
  <c r="N69" i="18"/>
  <c r="EW68" i="18"/>
  <c r="EG68" i="18"/>
  <c r="DQ68" i="18"/>
  <c r="DA68" i="18"/>
  <c r="CK68" i="18"/>
  <c r="BU68" i="18"/>
  <c r="BE68" i="18"/>
  <c r="AO68" i="18"/>
  <c r="Y68" i="18"/>
  <c r="I68" i="18"/>
  <c r="ER67" i="18"/>
  <c r="EB67" i="18"/>
  <c r="DL67" i="18"/>
  <c r="CV67" i="18"/>
  <c r="CF67" i="18"/>
  <c r="BP67" i="18"/>
  <c r="AZ67" i="18"/>
  <c r="AJ67" i="18"/>
  <c r="T67" i="18"/>
  <c r="D67" i="18"/>
  <c r="EM66" i="18"/>
  <c r="DW66" i="18"/>
  <c r="DG66" i="18"/>
  <c r="CQ66" i="18"/>
  <c r="CA66" i="18"/>
  <c r="BK66" i="18"/>
  <c r="AU66" i="18"/>
  <c r="AE66" i="18"/>
  <c r="O66" i="18"/>
  <c r="EX65" i="18"/>
  <c r="EH65" i="18"/>
  <c r="DR65" i="18"/>
  <c r="DB65" i="18"/>
  <c r="CL65" i="18"/>
  <c r="BV65" i="18"/>
  <c r="BF65" i="18"/>
  <c r="AP65" i="18"/>
  <c r="Z65" i="18"/>
  <c r="J65" i="18"/>
  <c r="ES64" i="18"/>
  <c r="EC64" i="18"/>
  <c r="DM64" i="18"/>
  <c r="CW64" i="18"/>
  <c r="CG64" i="18"/>
  <c r="BQ64" i="18"/>
  <c r="BA64" i="18"/>
  <c r="AK64" i="18"/>
  <c r="Q64" i="18"/>
  <c r="EU63" i="18"/>
  <c r="DY63" i="18"/>
  <c r="DD63" i="18"/>
  <c r="CI63" i="18"/>
  <c r="BM63" i="18"/>
  <c r="AR63" i="18"/>
  <c r="W63" i="18"/>
  <c r="A63" i="18"/>
  <c r="EE62" i="18"/>
  <c r="DJ62" i="18"/>
  <c r="CN62" i="18"/>
  <c r="BS62" i="18"/>
  <c r="AX62" i="18"/>
  <c r="AB62" i="18"/>
  <c r="G62" i="18"/>
  <c r="EK61" i="18"/>
  <c r="DO61" i="18"/>
  <c r="CT61" i="18"/>
  <c r="BY61" i="18"/>
  <c r="BC61" i="18"/>
  <c r="AH61" i="18"/>
  <c r="M61" i="18"/>
  <c r="EP60" i="18"/>
  <c r="DU60" i="18"/>
  <c r="CZ60" i="18"/>
  <c r="CD60" i="18"/>
  <c r="BI60" i="18"/>
  <c r="AN60" i="18"/>
  <c r="R60" i="18"/>
  <c r="EV59" i="18"/>
  <c r="EA59" i="18"/>
  <c r="DE59" i="18"/>
  <c r="CJ59" i="18"/>
  <c r="BI59" i="18"/>
  <c r="EV58" i="18"/>
  <c r="CJ58" i="18"/>
  <c r="X58" i="18"/>
  <c r="DK57" i="18"/>
  <c r="AY57" i="18"/>
  <c r="EL56" i="18"/>
  <c r="BZ56" i="18"/>
  <c r="N56" i="18"/>
  <c r="DA55" i="18"/>
  <c r="AO55" i="18"/>
  <c r="EB54" i="18"/>
  <c r="BP54" i="18"/>
  <c r="D54" i="18"/>
  <c r="CQ53" i="18"/>
  <c r="AE53" i="18"/>
  <c r="DR52" i="18"/>
  <c r="BF52" i="18"/>
  <c r="ES51" i="18"/>
  <c r="CG51" i="18"/>
  <c r="U51" i="18"/>
  <c r="DH50" i="18"/>
  <c r="AV50" i="18"/>
  <c r="EI49" i="18"/>
  <c r="BW49" i="18"/>
  <c r="K49" i="18"/>
  <c r="CX48" i="18"/>
  <c r="AL48" i="18"/>
  <c r="DY47" i="18"/>
  <c r="AY47" i="18"/>
  <c r="DQ46" i="18"/>
  <c r="AI46" i="18"/>
  <c r="DA45" i="18"/>
  <c r="T45" i="18"/>
  <c r="EV43" i="18"/>
  <c r="AY42" i="18"/>
  <c r="DA40" i="18"/>
  <c r="D39" i="18"/>
  <c r="BF37" i="18"/>
  <c r="DH35" i="18"/>
  <c r="K34" i="18"/>
  <c r="D32" i="18"/>
  <c r="DJ25" i="18"/>
  <c r="EJ73" i="18"/>
  <c r="EF73" i="18"/>
  <c r="EB73" i="18"/>
  <c r="DX73" i="18"/>
  <c r="DT73" i="18"/>
  <c r="DP73" i="18"/>
  <c r="DL73" i="18"/>
  <c r="DH73" i="18"/>
  <c r="DD73" i="18"/>
  <c r="CZ73" i="18"/>
  <c r="CV73" i="18"/>
  <c r="CR73" i="18"/>
  <c r="CN73" i="18"/>
  <c r="CJ73" i="18"/>
  <c r="CF73" i="18"/>
  <c r="CB73" i="18"/>
  <c r="BX73" i="18"/>
  <c r="BT73" i="18"/>
  <c r="BP73" i="18"/>
  <c r="BL73" i="18"/>
  <c r="BH73" i="18"/>
  <c r="BD73" i="18"/>
  <c r="AZ73" i="18"/>
  <c r="AV73" i="18"/>
  <c r="AR73" i="18"/>
  <c r="AN73" i="18"/>
  <c r="AJ73" i="18"/>
  <c r="AF73" i="18"/>
  <c r="AB73" i="18"/>
  <c r="X73" i="18"/>
  <c r="T73" i="18"/>
  <c r="P73" i="18"/>
  <c r="L73" i="18"/>
  <c r="H73" i="18"/>
  <c r="D73" i="18"/>
  <c r="EY72" i="18"/>
  <c r="EU72" i="18"/>
  <c r="EQ72" i="18"/>
  <c r="EM72" i="18"/>
  <c r="EI72" i="18"/>
  <c r="EE72" i="18"/>
  <c r="EA72" i="18"/>
  <c r="DW72" i="18"/>
  <c r="DS72" i="18"/>
  <c r="DO72" i="18"/>
  <c r="DK72" i="18"/>
  <c r="DG72" i="18"/>
  <c r="DC72" i="18"/>
  <c r="CY72" i="18"/>
  <c r="CU72" i="18"/>
  <c r="CQ72" i="18"/>
  <c r="CM72" i="18"/>
  <c r="CI72" i="18"/>
  <c r="CE72" i="18"/>
  <c r="CA72" i="18"/>
  <c r="BW72" i="18"/>
  <c r="BS72" i="18"/>
  <c r="BO72" i="18"/>
  <c r="BK72" i="18"/>
  <c r="BG72" i="18"/>
  <c r="BC72" i="18"/>
  <c r="AY72" i="18"/>
  <c r="AU72" i="18"/>
  <c r="AQ72" i="18"/>
  <c r="AM72" i="18"/>
  <c r="AI72" i="18"/>
  <c r="AE72" i="18"/>
  <c r="AA72" i="18"/>
  <c r="W72" i="18"/>
  <c r="S72" i="18"/>
  <c r="O72" i="18"/>
  <c r="K72" i="18"/>
  <c r="G72" i="18"/>
  <c r="C72" i="18"/>
  <c r="EX71" i="18"/>
  <c r="ET71" i="18"/>
  <c r="EP71" i="18"/>
  <c r="EL71" i="18"/>
  <c r="EH71" i="18"/>
  <c r="ED71" i="18"/>
  <c r="DZ71" i="18"/>
  <c r="DV71" i="18"/>
  <c r="DR71" i="18"/>
  <c r="DN71" i="18"/>
  <c r="DJ71" i="18"/>
  <c r="DF71" i="18"/>
  <c r="DB71" i="18"/>
  <c r="CX71" i="18"/>
  <c r="CT71" i="18"/>
  <c r="CP71" i="18"/>
  <c r="CL71" i="18"/>
  <c r="CH71" i="18"/>
  <c r="CD71" i="18"/>
  <c r="BZ71" i="18"/>
  <c r="BV71" i="18"/>
  <c r="BR71" i="18"/>
  <c r="BN71" i="18"/>
  <c r="BJ71" i="18"/>
  <c r="BF71" i="18"/>
  <c r="BB71" i="18"/>
  <c r="AX71" i="18"/>
  <c r="AT71" i="18"/>
  <c r="AP71" i="18"/>
  <c r="AL71" i="18"/>
  <c r="AH71" i="18"/>
  <c r="AD71" i="18"/>
  <c r="Z71" i="18"/>
  <c r="V71" i="18"/>
  <c r="R71" i="18"/>
  <c r="N71" i="18"/>
  <c r="J71" i="18"/>
  <c r="F71" i="18"/>
  <c r="B71" i="18"/>
  <c r="EW70" i="18"/>
  <c r="ES70" i="18"/>
  <c r="EO70" i="18"/>
  <c r="EK70" i="18"/>
  <c r="EG70" i="18"/>
  <c r="EC70" i="18"/>
  <c r="DY70" i="18"/>
  <c r="DU70" i="18"/>
  <c r="DQ70" i="18"/>
  <c r="DM70" i="18"/>
  <c r="DI70" i="18"/>
  <c r="DE70" i="18"/>
  <c r="DA70" i="18"/>
  <c r="CW70" i="18"/>
  <c r="CS70" i="18"/>
  <c r="CO70" i="18"/>
  <c r="CK70" i="18"/>
  <c r="CG70" i="18"/>
  <c r="CC70" i="18"/>
  <c r="BY70" i="18"/>
  <c r="BU70" i="18"/>
  <c r="BQ70" i="18"/>
  <c r="BM70" i="18"/>
  <c r="BI70" i="18"/>
  <c r="BE70" i="18"/>
  <c r="BA70" i="18"/>
  <c r="AW70" i="18"/>
  <c r="AS70" i="18"/>
  <c r="AO70" i="18"/>
  <c r="AK70" i="18"/>
  <c r="AG70" i="18"/>
  <c r="AC70" i="18"/>
  <c r="Y70" i="18"/>
  <c r="U70" i="18"/>
  <c r="Q70" i="18"/>
  <c r="M70" i="18"/>
  <c r="I70" i="18"/>
  <c r="E70" i="18"/>
  <c r="A70" i="18"/>
  <c r="EV69" i="18"/>
  <c r="ER69" i="18"/>
  <c r="EN69" i="18"/>
  <c r="EJ69" i="18"/>
  <c r="EF69" i="18"/>
  <c r="EB69" i="18"/>
  <c r="DX69" i="18"/>
  <c r="DT69" i="18"/>
  <c r="DP69" i="18"/>
  <c r="DL69" i="18"/>
  <c r="DH69" i="18"/>
  <c r="DD69" i="18"/>
  <c r="CZ69" i="18"/>
  <c r="CV69" i="18"/>
  <c r="CR69" i="18"/>
  <c r="CN69" i="18"/>
  <c r="CJ69" i="18"/>
  <c r="CF69" i="18"/>
  <c r="CB69" i="18"/>
  <c r="BX69" i="18"/>
  <c r="BT69" i="18"/>
  <c r="BP69" i="18"/>
  <c r="BL69" i="18"/>
  <c r="BH69" i="18"/>
  <c r="BD69" i="18"/>
  <c r="AZ69" i="18"/>
  <c r="AV69" i="18"/>
  <c r="AR69" i="18"/>
  <c r="AN69" i="18"/>
  <c r="AJ69" i="18"/>
  <c r="AF69" i="18"/>
  <c r="AB69" i="18"/>
  <c r="X69" i="18"/>
  <c r="T69" i="18"/>
  <c r="P69" i="18"/>
  <c r="L69" i="18"/>
  <c r="H69" i="18"/>
  <c r="D69" i="18"/>
  <c r="EY68" i="18"/>
  <c r="EU68" i="18"/>
  <c r="EQ68" i="18"/>
  <c r="EM68" i="18"/>
  <c r="EI68" i="18"/>
  <c r="EE68" i="18"/>
  <c r="EA68" i="18"/>
  <c r="DW68" i="18"/>
  <c r="DS68" i="18"/>
  <c r="DO68" i="18"/>
  <c r="DK68" i="18"/>
  <c r="DG68" i="18"/>
  <c r="DC68" i="18"/>
  <c r="CY68" i="18"/>
  <c r="CU68" i="18"/>
  <c r="CQ68" i="18"/>
  <c r="CM68" i="18"/>
  <c r="CI68" i="18"/>
  <c r="CE68" i="18"/>
  <c r="CA68" i="18"/>
  <c r="BW68" i="18"/>
  <c r="BS68" i="18"/>
  <c r="BO68" i="18"/>
  <c r="BK68" i="18"/>
  <c r="BG68" i="18"/>
  <c r="BC68" i="18"/>
  <c r="AY68" i="18"/>
  <c r="AU68" i="18"/>
  <c r="AQ68" i="18"/>
  <c r="AM68" i="18"/>
  <c r="AI68" i="18"/>
  <c r="AE68" i="18"/>
  <c r="AA68" i="18"/>
  <c r="W68" i="18"/>
  <c r="S68" i="18"/>
  <c r="O68" i="18"/>
  <c r="K68" i="18"/>
  <c r="G68" i="18"/>
  <c r="C68" i="18"/>
  <c r="EX67" i="18"/>
  <c r="ET67" i="18"/>
  <c r="EP67" i="18"/>
  <c r="EL67" i="18"/>
  <c r="EH67" i="18"/>
  <c r="ED67" i="18"/>
  <c r="DZ67" i="18"/>
  <c r="DV67" i="18"/>
  <c r="DR67" i="18"/>
  <c r="DN67" i="18"/>
  <c r="DJ67" i="18"/>
  <c r="DF67" i="18"/>
  <c r="DB67" i="18"/>
  <c r="CX67" i="18"/>
  <c r="CT67" i="18"/>
  <c r="CP67" i="18"/>
  <c r="CL67" i="18"/>
  <c r="CH67" i="18"/>
  <c r="CD67" i="18"/>
  <c r="BZ67" i="18"/>
  <c r="BV67" i="18"/>
  <c r="BR67" i="18"/>
  <c r="BN67" i="18"/>
  <c r="BJ67" i="18"/>
  <c r="BF67" i="18"/>
  <c r="BB67" i="18"/>
  <c r="AX67" i="18"/>
  <c r="AT67" i="18"/>
  <c r="AP67" i="18"/>
  <c r="AL67" i="18"/>
  <c r="AH67" i="18"/>
  <c r="AD67" i="18"/>
  <c r="Z67" i="18"/>
  <c r="V67" i="18"/>
  <c r="R67" i="18"/>
  <c r="N67" i="18"/>
  <c r="J67" i="18"/>
  <c r="F67" i="18"/>
  <c r="B67" i="18"/>
  <c r="EW66" i="18"/>
  <c r="ES66" i="18"/>
  <c r="EO66" i="18"/>
  <c r="EK66" i="18"/>
  <c r="EG66" i="18"/>
  <c r="EC66" i="18"/>
  <c r="DY66" i="18"/>
  <c r="DU66" i="18"/>
  <c r="DQ66" i="18"/>
  <c r="DM66" i="18"/>
  <c r="DI66" i="18"/>
  <c r="DE66" i="18"/>
  <c r="DA66" i="18"/>
  <c r="CW66" i="18"/>
  <c r="CS66" i="18"/>
  <c r="CO66" i="18"/>
  <c r="CK66" i="18"/>
  <c r="CG66" i="18"/>
  <c r="CC66" i="18"/>
  <c r="BY66" i="18"/>
  <c r="BU66" i="18"/>
  <c r="BQ66" i="18"/>
  <c r="BM66" i="18"/>
  <c r="BI66" i="18"/>
  <c r="BE66" i="18"/>
  <c r="BA66" i="18"/>
  <c r="AW66" i="18"/>
  <c r="AS66" i="18"/>
  <c r="AO66" i="18"/>
  <c r="AK66" i="18"/>
  <c r="AG66" i="18"/>
  <c r="AC66" i="18"/>
  <c r="Y66" i="18"/>
  <c r="U66" i="18"/>
  <c r="Q66" i="18"/>
  <c r="M66" i="18"/>
  <c r="I66" i="18"/>
  <c r="E66" i="18"/>
  <c r="A66" i="18"/>
  <c r="EV65" i="18"/>
  <c r="ER65" i="18"/>
  <c r="EN65" i="18"/>
  <c r="EJ65" i="18"/>
  <c r="EF65" i="18"/>
  <c r="EB65" i="18"/>
  <c r="DX65" i="18"/>
  <c r="DT65" i="18"/>
  <c r="DP65" i="18"/>
  <c r="DL65" i="18"/>
  <c r="DH65" i="18"/>
  <c r="DD65" i="18"/>
  <c r="CZ65" i="18"/>
  <c r="CV65" i="18"/>
  <c r="CR65" i="18"/>
  <c r="CN65" i="18"/>
  <c r="CJ65" i="18"/>
  <c r="CF65" i="18"/>
  <c r="CB65" i="18"/>
  <c r="BX65" i="18"/>
  <c r="BT65" i="18"/>
  <c r="BP65" i="18"/>
  <c r="BL65" i="18"/>
  <c r="BH65" i="18"/>
  <c r="BD65" i="18"/>
  <c r="AZ65" i="18"/>
  <c r="AV65" i="18"/>
  <c r="AR65" i="18"/>
  <c r="AN65" i="18"/>
  <c r="AJ65" i="18"/>
  <c r="AF65" i="18"/>
  <c r="AB65" i="18"/>
  <c r="X65" i="18"/>
  <c r="T65" i="18"/>
  <c r="P65" i="18"/>
  <c r="L65" i="18"/>
  <c r="H65" i="18"/>
  <c r="D65" i="18"/>
  <c r="EY64" i="18"/>
  <c r="EU64" i="18"/>
  <c r="EQ64" i="18"/>
  <c r="EM64" i="18"/>
  <c r="EI64" i="18"/>
  <c r="EE64" i="18"/>
  <c r="EA64" i="18"/>
  <c r="DW64" i="18"/>
  <c r="DS64" i="18"/>
  <c r="DO64" i="18"/>
  <c r="DK64" i="18"/>
  <c r="DG64" i="18"/>
  <c r="DC64" i="18"/>
  <c r="CY64" i="18"/>
  <c r="CU64" i="18"/>
  <c r="CQ64" i="18"/>
  <c r="CM64" i="18"/>
  <c r="CI64" i="18"/>
  <c r="CE64" i="18"/>
  <c r="CA64" i="18"/>
  <c r="BW64" i="18"/>
  <c r="BS64" i="18"/>
  <c r="BO64" i="18"/>
  <c r="BK64" i="18"/>
  <c r="BG64" i="18"/>
  <c r="BC64" i="18"/>
  <c r="AY64" i="18"/>
  <c r="AU64" i="18"/>
  <c r="AQ64" i="18"/>
  <c r="AM64" i="18"/>
  <c r="AI64" i="18"/>
  <c r="AD64" i="18"/>
  <c r="Y64" i="18"/>
  <c r="T64" i="18"/>
  <c r="N64" i="18"/>
  <c r="I64" i="18"/>
  <c r="D64" i="18"/>
  <c r="EW63" i="18"/>
  <c r="ER63" i="18"/>
  <c r="EM63" i="18"/>
  <c r="EG63" i="18"/>
  <c r="EB63" i="18"/>
  <c r="DW63" i="18"/>
  <c r="DQ63" i="18"/>
  <c r="DL63" i="18"/>
  <c r="DG63" i="18"/>
  <c r="DA63" i="18"/>
  <c r="CV63" i="18"/>
  <c r="CQ63" i="18"/>
  <c r="CK63" i="18"/>
  <c r="CF63" i="18"/>
  <c r="CA63" i="18"/>
  <c r="BU63" i="18"/>
  <c r="BP63" i="18"/>
  <c r="BK63" i="18"/>
  <c r="BE63" i="18"/>
  <c r="AZ63" i="18"/>
  <c r="AU63" i="18"/>
  <c r="AO63" i="18"/>
  <c r="AJ63" i="18"/>
  <c r="AE63" i="18"/>
  <c r="Y63" i="18"/>
  <c r="T63" i="18"/>
  <c r="O63" i="18"/>
  <c r="I63" i="18"/>
  <c r="D63" i="18"/>
  <c r="EX62" i="18"/>
  <c r="ER62" i="18"/>
  <c r="EM62" i="18"/>
  <c r="EH62" i="18"/>
  <c r="EB62" i="18"/>
  <c r="DW62" i="18"/>
  <c r="DR62" i="18"/>
  <c r="DL62" i="18"/>
  <c r="DG62" i="18"/>
  <c r="DB62" i="18"/>
  <c r="CV62" i="18"/>
  <c r="CQ62" i="18"/>
  <c r="CL62" i="18"/>
  <c r="CF62" i="18"/>
  <c r="CA62" i="18"/>
  <c r="BV62" i="18"/>
  <c r="BP62" i="18"/>
  <c r="BK62" i="18"/>
  <c r="BF62" i="18"/>
  <c r="AZ62" i="18"/>
  <c r="AU62" i="18"/>
  <c r="AP62" i="18"/>
  <c r="AJ62" i="18"/>
  <c r="AE62" i="18"/>
  <c r="Z62" i="18"/>
  <c r="T62" i="18"/>
  <c r="O62" i="18"/>
  <c r="J62" i="18"/>
  <c r="D62" i="18"/>
  <c r="EX61" i="18"/>
  <c r="ES61" i="18"/>
  <c r="EM61" i="18"/>
  <c r="EH61" i="18"/>
  <c r="EC61" i="18"/>
  <c r="DW61" i="18"/>
  <c r="DR61" i="18"/>
  <c r="DM61" i="18"/>
  <c r="DG61" i="18"/>
  <c r="DB61" i="18"/>
  <c r="CW61" i="18"/>
  <c r="CQ61" i="18"/>
  <c r="CL61" i="18"/>
  <c r="CG61" i="18"/>
  <c r="CA61" i="18"/>
  <c r="BV61" i="18"/>
  <c r="BQ61" i="18"/>
  <c r="BK61" i="18"/>
  <c r="BF61" i="18"/>
  <c r="BA61" i="18"/>
  <c r="AU61" i="18"/>
  <c r="AP61" i="18"/>
  <c r="AK61" i="18"/>
  <c r="AE61" i="18"/>
  <c r="Z61" i="18"/>
  <c r="U61" i="18"/>
  <c r="O61" i="18"/>
  <c r="J61" i="18"/>
  <c r="E61" i="18"/>
  <c r="EX60" i="18"/>
  <c r="ES60" i="18"/>
  <c r="EN60" i="18"/>
  <c r="EH60" i="18"/>
  <c r="EC60" i="18"/>
  <c r="DX60" i="18"/>
  <c r="DR60" i="18"/>
  <c r="DM60" i="18"/>
  <c r="DH60" i="18"/>
  <c r="DB60" i="18"/>
  <c r="CW60" i="18"/>
  <c r="CR60" i="18"/>
  <c r="CL60" i="18"/>
  <c r="CG60" i="18"/>
  <c r="CB60" i="18"/>
  <c r="BV60" i="18"/>
  <c r="BQ60" i="18"/>
  <c r="BL60" i="18"/>
  <c r="BF60" i="18"/>
  <c r="BA60" i="18"/>
  <c r="AV60" i="18"/>
  <c r="AP60" i="18"/>
  <c r="AK60" i="18"/>
  <c r="AF60" i="18"/>
  <c r="Z60" i="18"/>
  <c r="U60" i="18"/>
  <c r="P60" i="18"/>
  <c r="J60" i="18"/>
  <c r="E60" i="18"/>
  <c r="EY59" i="18"/>
  <c r="ES59" i="18"/>
  <c r="EN59" i="18"/>
  <c r="EI59" i="18"/>
  <c r="EC59" i="18"/>
  <c r="DX59" i="18"/>
  <c r="DS59" i="18"/>
  <c r="DM59" i="18"/>
  <c r="DH59" i="18"/>
  <c r="DC59" i="18"/>
  <c r="CW59" i="18"/>
  <c r="CR59" i="18"/>
  <c r="CM59" i="18"/>
  <c r="CG59" i="18"/>
  <c r="CB59" i="18"/>
  <c r="BW59" i="18"/>
  <c r="BP59" i="18"/>
  <c r="BA59" i="18"/>
  <c r="AK59" i="18"/>
  <c r="U59" i="18"/>
  <c r="E59" i="18"/>
  <c r="EN58" i="18"/>
  <c r="DX58" i="18"/>
  <c r="DH58" i="18"/>
  <c r="CR58" i="18"/>
  <c r="CB58" i="18"/>
  <c r="BL58" i="18"/>
  <c r="AV58" i="18"/>
  <c r="AF58" i="18"/>
  <c r="P58" i="18"/>
  <c r="EY57" i="18"/>
  <c r="EI57" i="18"/>
  <c r="DS57" i="18"/>
  <c r="DC57" i="18"/>
  <c r="CM57" i="18"/>
  <c r="BW57" i="18"/>
  <c r="BG57" i="18"/>
  <c r="AQ57" i="18"/>
  <c r="AA57" i="18"/>
  <c r="K57" i="18"/>
  <c r="ET56" i="18"/>
  <c r="ED56" i="18"/>
  <c r="DN56" i="18"/>
  <c r="CX56" i="18"/>
  <c r="CH56" i="18"/>
  <c r="BR56" i="18"/>
  <c r="BB56" i="18"/>
  <c r="AL56" i="18"/>
  <c r="V56" i="18"/>
  <c r="F56" i="18"/>
  <c r="EO55" i="18"/>
  <c r="DY55" i="18"/>
  <c r="DI55" i="18"/>
  <c r="CS55" i="18"/>
  <c r="CC55" i="18"/>
  <c r="BM55" i="18"/>
  <c r="AW55" i="18"/>
  <c r="AG55" i="18"/>
  <c r="Q55" i="18"/>
  <c r="A55" i="18"/>
  <c r="EJ54" i="18"/>
  <c r="DT54" i="18"/>
  <c r="DD54" i="18"/>
  <c r="CN54" i="18"/>
  <c r="BX54" i="18"/>
  <c r="BH54" i="18"/>
  <c r="AR54" i="18"/>
  <c r="AB54" i="18"/>
  <c r="L54" i="18"/>
  <c r="EU53" i="18"/>
  <c r="EE53" i="18"/>
  <c r="DO53" i="18"/>
  <c r="CY53" i="18"/>
  <c r="CI53" i="18"/>
  <c r="BS53" i="18"/>
  <c r="BC53" i="18"/>
  <c r="AM53" i="18"/>
  <c r="W53" i="18"/>
  <c r="G53" i="18"/>
  <c r="EP52" i="18"/>
  <c r="DZ52" i="18"/>
  <c r="DJ52" i="18"/>
  <c r="CT52" i="18"/>
  <c r="CD52" i="18"/>
  <c r="BN52" i="18"/>
  <c r="AX52" i="18"/>
  <c r="AH52" i="18"/>
  <c r="R52" i="18"/>
  <c r="B52" i="18"/>
  <c r="EK51" i="18"/>
  <c r="DU51" i="18"/>
  <c r="DE51" i="18"/>
  <c r="CO51" i="18"/>
  <c r="BY51" i="18"/>
  <c r="BI51" i="18"/>
  <c r="AS51" i="18"/>
  <c r="AC51" i="18"/>
  <c r="M51" i="18"/>
  <c r="EV50" i="18"/>
  <c r="EF50" i="18"/>
  <c r="DP50" i="18"/>
  <c r="CZ50" i="18"/>
  <c r="CJ50" i="18"/>
  <c r="BT50" i="18"/>
  <c r="BD50" i="18"/>
  <c r="AN50" i="18"/>
  <c r="X50" i="18"/>
  <c r="H50" i="18"/>
  <c r="EQ49" i="18"/>
  <c r="EA49" i="18"/>
  <c r="DK49" i="18"/>
  <c r="CU49" i="18"/>
  <c r="CE49" i="18"/>
  <c r="BO49" i="18"/>
  <c r="AY49" i="18"/>
  <c r="AI49" i="18"/>
  <c r="S49" i="18"/>
  <c r="C49" i="18"/>
  <c r="EL48" i="18"/>
  <c r="DV48" i="18"/>
  <c r="DF48" i="18"/>
  <c r="CP48" i="18"/>
  <c r="BZ48" i="18"/>
  <c r="BJ48" i="18"/>
  <c r="AT48" i="18"/>
  <c r="AD48" i="18"/>
  <c r="N48" i="18"/>
  <c r="EW47" i="18"/>
  <c r="EG47" i="18"/>
  <c r="DQ47" i="18"/>
  <c r="CZ47" i="18"/>
  <c r="CE47" i="18"/>
  <c r="BJ47" i="18"/>
  <c r="AN47" i="18"/>
  <c r="S47" i="18"/>
  <c r="EW46" i="18"/>
  <c r="EA46" i="18"/>
  <c r="DF46" i="18"/>
  <c r="CK46" i="18"/>
  <c r="BO46" i="18"/>
  <c r="AT46" i="18"/>
  <c r="Y46" i="18"/>
  <c r="C46" i="18"/>
  <c r="EG45" i="18"/>
  <c r="DL45" i="18"/>
  <c r="CP45" i="18"/>
  <c r="BU45" i="18"/>
  <c r="AZ45" i="18"/>
  <c r="AD45" i="18"/>
  <c r="I45" i="18"/>
  <c r="EM44" i="18"/>
  <c r="CO44" i="18"/>
  <c r="AC44" i="18"/>
  <c r="DP43" i="18"/>
  <c r="BD43" i="18"/>
  <c r="EQ42" i="18"/>
  <c r="CE42" i="18"/>
  <c r="S42" i="18"/>
  <c r="DF41" i="18"/>
  <c r="AT41" i="18"/>
  <c r="EG40" i="18"/>
  <c r="BU40" i="18"/>
  <c r="I40" i="18"/>
  <c r="CV39" i="18"/>
  <c r="AJ39" i="18"/>
  <c r="DW38" i="18"/>
  <c r="BK38" i="18"/>
  <c r="EX37" i="18"/>
  <c r="CL37" i="18"/>
  <c r="Z37" i="18"/>
  <c r="DM36" i="18"/>
  <c r="BA36" i="18"/>
  <c r="EN35" i="18"/>
  <c r="CB35" i="18"/>
  <c r="P35" i="18"/>
  <c r="DC34" i="18"/>
  <c r="AQ34" i="18"/>
  <c r="ED33" i="18"/>
  <c r="BJ33" i="18"/>
  <c r="EB32" i="18"/>
  <c r="AU32" i="18"/>
  <c r="CF31" i="18"/>
  <c r="EH29" i="18"/>
  <c r="AK28" i="18"/>
  <c r="CM26" i="18"/>
  <c r="CN24" i="18"/>
  <c r="DY14" i="18"/>
  <c r="BA79" i="18"/>
  <c r="AW79" i="18"/>
  <c r="AS79" i="18"/>
  <c r="AO79" i="18"/>
  <c r="AK79" i="18"/>
  <c r="AG79" i="18"/>
  <c r="AC79" i="18"/>
  <c r="Y79" i="18"/>
  <c r="U79" i="18"/>
  <c r="Q79" i="18"/>
  <c r="M79" i="18"/>
  <c r="I79" i="18"/>
  <c r="E79" i="18"/>
  <c r="A79" i="18"/>
  <c r="EV78" i="18"/>
  <c r="ER78" i="18"/>
  <c r="EN78" i="18"/>
  <c r="EJ78" i="18"/>
  <c r="EF78" i="18"/>
  <c r="EB78" i="18"/>
  <c r="DX78" i="18"/>
  <c r="DT78" i="18"/>
  <c r="DP78" i="18"/>
  <c r="DL78" i="18"/>
  <c r="DH78" i="18"/>
  <c r="DD78" i="18"/>
  <c r="CZ78" i="18"/>
  <c r="CV78" i="18"/>
  <c r="CR78" i="18"/>
  <c r="CN78" i="18"/>
  <c r="CJ78" i="18"/>
  <c r="CF78" i="18"/>
  <c r="CB78" i="18"/>
  <c r="BX78" i="18"/>
  <c r="BT78" i="18"/>
  <c r="BP78" i="18"/>
  <c r="BL78" i="18"/>
  <c r="BH78" i="18"/>
  <c r="BD78" i="18"/>
  <c r="AZ78" i="18"/>
  <c r="AV78" i="18"/>
  <c r="AR78" i="18"/>
  <c r="AN78" i="18"/>
  <c r="AJ78" i="18"/>
  <c r="AF78" i="18"/>
  <c r="AB78" i="18"/>
  <c r="X78" i="18"/>
  <c r="T78" i="18"/>
  <c r="P78" i="18"/>
  <c r="L78" i="18"/>
  <c r="H78" i="18"/>
  <c r="D78" i="18"/>
  <c r="EY77" i="18"/>
  <c r="EU77" i="18"/>
  <c r="EQ77" i="18"/>
  <c r="EM77" i="18"/>
  <c r="EI77" i="18"/>
  <c r="EE77" i="18"/>
  <c r="EA77" i="18"/>
  <c r="DW77" i="18"/>
  <c r="DS77" i="18"/>
  <c r="DO77" i="18"/>
  <c r="DK77" i="18"/>
  <c r="DG77" i="18"/>
  <c r="DC77" i="18"/>
  <c r="CY77" i="18"/>
  <c r="CU77" i="18"/>
  <c r="CQ77" i="18"/>
  <c r="CM77" i="18"/>
  <c r="CI77" i="18"/>
  <c r="CE77" i="18"/>
  <c r="CA77" i="18"/>
  <c r="BW77" i="18"/>
  <c r="BS77" i="18"/>
  <c r="BO77" i="18"/>
  <c r="BK77" i="18"/>
  <c r="BG77" i="18"/>
  <c r="BC77" i="18"/>
  <c r="AY77" i="18"/>
  <c r="AU77" i="18"/>
  <c r="AQ77" i="18"/>
  <c r="AM77" i="18"/>
  <c r="AI77" i="18"/>
  <c r="AE77" i="18"/>
  <c r="AA77" i="18"/>
  <c r="W77" i="18"/>
  <c r="S77" i="18"/>
  <c r="O77" i="18"/>
  <c r="K77" i="18"/>
  <c r="G77" i="18"/>
  <c r="C77" i="18"/>
  <c r="EX76" i="18"/>
  <c r="ET76" i="18"/>
  <c r="EP76" i="18"/>
  <c r="EL76" i="18"/>
  <c r="EH76" i="18"/>
  <c r="ED76" i="18"/>
  <c r="DZ76" i="18"/>
  <c r="DV76" i="18"/>
  <c r="DR76" i="18"/>
  <c r="DN76" i="18"/>
  <c r="DJ76" i="18"/>
  <c r="DF76" i="18"/>
  <c r="DB76" i="18"/>
  <c r="CX76" i="18"/>
  <c r="CT76" i="18"/>
  <c r="CP76" i="18"/>
  <c r="CL76" i="18"/>
  <c r="CH76" i="18"/>
  <c r="CD76" i="18"/>
  <c r="BZ76" i="18"/>
  <c r="BV76" i="18"/>
  <c r="BR76" i="18"/>
  <c r="BN76" i="18"/>
  <c r="BJ76" i="18"/>
  <c r="BF76" i="18"/>
  <c r="BB76" i="18"/>
  <c r="AX76" i="18"/>
  <c r="AT76" i="18"/>
  <c r="AP76" i="18"/>
  <c r="AL76" i="18"/>
  <c r="AH76" i="18"/>
  <c r="AD76" i="18"/>
  <c r="Z76" i="18"/>
  <c r="V76" i="18"/>
  <c r="R76" i="18"/>
  <c r="N76" i="18"/>
  <c r="J76" i="18"/>
  <c r="F76" i="18"/>
  <c r="B76" i="18"/>
  <c r="EW75" i="18"/>
  <c r="ES75" i="18"/>
  <c r="EO75" i="18"/>
  <c r="EK75" i="18"/>
  <c r="EG75" i="18"/>
  <c r="EC75" i="18"/>
  <c r="DY75" i="18"/>
  <c r="DU75" i="18"/>
  <c r="DQ75" i="18"/>
  <c r="DM75" i="18"/>
  <c r="DI75" i="18"/>
  <c r="DE75" i="18"/>
  <c r="DA75" i="18"/>
  <c r="CW75" i="18"/>
  <c r="CS75" i="18"/>
  <c r="CO75" i="18"/>
  <c r="CK75" i="18"/>
  <c r="CG75" i="18"/>
  <c r="CC75" i="18"/>
  <c r="BY75" i="18"/>
  <c r="BU75" i="18"/>
  <c r="BQ75" i="18"/>
  <c r="BM75" i="18"/>
  <c r="BI75" i="18"/>
  <c r="BE75" i="18"/>
  <c r="BA75" i="18"/>
  <c r="AW75" i="18"/>
  <c r="AS75" i="18"/>
  <c r="AO75" i="18"/>
  <c r="AK75" i="18"/>
  <c r="AG75" i="18"/>
  <c r="AC75" i="18"/>
  <c r="Y75" i="18"/>
  <c r="U75" i="18"/>
  <c r="Q75" i="18"/>
  <c r="M75" i="18"/>
  <c r="I75" i="18"/>
  <c r="E75" i="18"/>
  <c r="A75" i="18"/>
  <c r="EV74" i="18"/>
  <c r="ER74" i="18"/>
  <c r="EN74" i="18"/>
  <c r="EJ74" i="18"/>
  <c r="EF74" i="18"/>
  <c r="EB74" i="18"/>
  <c r="DX74" i="18"/>
  <c r="DT74" i="18"/>
  <c r="DP74" i="18"/>
  <c r="DL74" i="18"/>
  <c r="DH74" i="18"/>
  <c r="DD74" i="18"/>
  <c r="CZ74" i="18"/>
  <c r="CV74" i="18"/>
  <c r="CR74" i="18"/>
  <c r="CN74" i="18"/>
  <c r="CJ74" i="18"/>
  <c r="CF74" i="18"/>
  <c r="CB74" i="18"/>
  <c r="BX74" i="18"/>
  <c r="BT74" i="18"/>
  <c r="BP74" i="18"/>
  <c r="BL74" i="18"/>
  <c r="BH74" i="18"/>
  <c r="BD74" i="18"/>
  <c r="AZ74" i="18"/>
  <c r="AV74" i="18"/>
  <c r="AR74" i="18"/>
  <c r="AN74" i="18"/>
  <c r="AJ74" i="18"/>
  <c r="AF74" i="18"/>
  <c r="AB74" i="18"/>
  <c r="X74" i="18"/>
  <c r="T74" i="18"/>
  <c r="P74" i="18"/>
  <c r="L74" i="18"/>
  <c r="H74" i="18"/>
  <c r="D74" i="18"/>
  <c r="EY73" i="18"/>
  <c r="EU73" i="18"/>
  <c r="EQ73" i="18"/>
  <c r="EM73" i="18"/>
  <c r="EI73" i="18"/>
  <c r="EE73" i="18"/>
  <c r="EA73" i="18"/>
  <c r="DW73" i="18"/>
  <c r="DS73" i="18"/>
  <c r="DO73" i="18"/>
  <c r="DK73" i="18"/>
  <c r="DG73" i="18"/>
  <c r="DC73" i="18"/>
  <c r="CY73" i="18"/>
  <c r="CU73" i="18"/>
  <c r="CQ73" i="18"/>
  <c r="CM73" i="18"/>
  <c r="CI73" i="18"/>
  <c r="CE73" i="18"/>
  <c r="CA73" i="18"/>
  <c r="BW73" i="18"/>
  <c r="BS73" i="18"/>
  <c r="BO73" i="18"/>
  <c r="BK73" i="18"/>
  <c r="BG73" i="18"/>
  <c r="BC73" i="18"/>
  <c r="AY73" i="18"/>
  <c r="AU73" i="18"/>
  <c r="AQ73" i="18"/>
  <c r="AM73" i="18"/>
  <c r="AI73" i="18"/>
  <c r="AE73" i="18"/>
  <c r="AA73" i="18"/>
  <c r="W73" i="18"/>
  <c r="S73" i="18"/>
  <c r="O73" i="18"/>
  <c r="K73" i="18"/>
  <c r="G73" i="18"/>
  <c r="C73" i="18"/>
  <c r="EX72" i="18"/>
  <c r="ET72" i="18"/>
  <c r="EP72" i="18"/>
  <c r="EL72" i="18"/>
  <c r="EH72" i="18"/>
  <c r="ED72" i="18"/>
  <c r="DZ72" i="18"/>
  <c r="DV72" i="18"/>
  <c r="DR72" i="18"/>
  <c r="DN72" i="18"/>
  <c r="DJ72" i="18"/>
  <c r="DF72" i="18"/>
  <c r="DB72" i="18"/>
  <c r="CX72" i="18"/>
  <c r="CT72" i="18"/>
  <c r="CP72" i="18"/>
  <c r="CL72" i="18"/>
  <c r="CH72" i="18"/>
  <c r="CD72" i="18"/>
  <c r="BZ72" i="18"/>
  <c r="BV72" i="18"/>
  <c r="BR72" i="18"/>
  <c r="BN72" i="18"/>
  <c r="BJ72" i="18"/>
  <c r="BF72" i="18"/>
  <c r="BB72" i="18"/>
  <c r="AX72" i="18"/>
  <c r="AT72" i="18"/>
  <c r="AP72" i="18"/>
  <c r="AL72" i="18"/>
  <c r="AH72" i="18"/>
  <c r="AD72" i="18"/>
  <c r="Z72" i="18"/>
  <c r="V72" i="18"/>
  <c r="R72" i="18"/>
  <c r="N72" i="18"/>
  <c r="J72" i="18"/>
  <c r="F72" i="18"/>
  <c r="B72" i="18"/>
  <c r="EW71" i="18"/>
  <c r="ES71" i="18"/>
  <c r="EO71" i="18"/>
  <c r="EK71" i="18"/>
  <c r="EG71" i="18"/>
  <c r="EC71" i="18"/>
  <c r="DY71" i="18"/>
  <c r="DU71" i="18"/>
  <c r="DQ71" i="18"/>
  <c r="DM71" i="18"/>
  <c r="DI71" i="18"/>
  <c r="DE71" i="18"/>
  <c r="DA71" i="18"/>
  <c r="CW71" i="18"/>
  <c r="CS71" i="18"/>
  <c r="CO71" i="18"/>
  <c r="CK71" i="18"/>
  <c r="CG71" i="18"/>
  <c r="CC71" i="18"/>
  <c r="BY71" i="18"/>
  <c r="BU71" i="18"/>
  <c r="BQ71" i="18"/>
  <c r="BM71" i="18"/>
  <c r="BI71" i="18"/>
  <c r="BE71" i="18"/>
  <c r="BA71" i="18"/>
  <c r="AW71" i="18"/>
  <c r="AS71" i="18"/>
  <c r="AO71" i="18"/>
  <c r="AK71" i="18"/>
  <c r="AG71" i="18"/>
  <c r="AC71" i="18"/>
  <c r="Y71" i="18"/>
  <c r="U71" i="18"/>
  <c r="Q71" i="18"/>
  <c r="M71" i="18"/>
  <c r="I71" i="18"/>
  <c r="E71" i="18"/>
  <c r="A71" i="18"/>
  <c r="EV70" i="18"/>
  <c r="ER70" i="18"/>
  <c r="EN70" i="18"/>
  <c r="EJ70" i="18"/>
  <c r="EF70" i="18"/>
  <c r="EB70" i="18"/>
  <c r="DX70" i="18"/>
  <c r="DT70" i="18"/>
  <c r="DP70" i="18"/>
  <c r="DL70" i="18"/>
  <c r="DH70" i="18"/>
  <c r="DD70" i="18"/>
  <c r="CZ70" i="18"/>
  <c r="CV70" i="18"/>
  <c r="CR70" i="18"/>
  <c r="CN70" i="18"/>
  <c r="CJ70" i="18"/>
  <c r="CF70" i="18"/>
  <c r="CB70" i="18"/>
  <c r="BX70" i="18"/>
  <c r="BT70" i="18"/>
  <c r="BP70" i="18"/>
  <c r="BL70" i="18"/>
  <c r="BH70" i="18"/>
  <c r="BD70" i="18"/>
  <c r="AZ70" i="18"/>
  <c r="AV70" i="18"/>
  <c r="AR70" i="18"/>
  <c r="AN70" i="18"/>
  <c r="AJ70" i="18"/>
  <c r="AF70" i="18"/>
  <c r="AB70" i="18"/>
  <c r="X70" i="18"/>
  <c r="T70" i="18"/>
  <c r="P70" i="18"/>
  <c r="L70" i="18"/>
  <c r="H70" i="18"/>
  <c r="D70" i="18"/>
  <c r="EY69" i="18"/>
  <c r="EU69" i="18"/>
  <c r="EQ69" i="18"/>
  <c r="EM69" i="18"/>
  <c r="EI69" i="18"/>
  <c r="EE69" i="18"/>
  <c r="EA69" i="18"/>
  <c r="DW69" i="18"/>
  <c r="DS69" i="18"/>
  <c r="DO69" i="18"/>
  <c r="DK69" i="18"/>
  <c r="DG69" i="18"/>
  <c r="DC69" i="18"/>
  <c r="CY69" i="18"/>
  <c r="CU69" i="18"/>
  <c r="CQ69" i="18"/>
  <c r="CM69" i="18"/>
  <c r="CI69" i="18"/>
  <c r="CE69" i="18"/>
  <c r="CA69" i="18"/>
  <c r="BW69" i="18"/>
  <c r="BS69" i="18"/>
  <c r="BO69" i="18"/>
  <c r="BK69" i="18"/>
  <c r="BG69" i="18"/>
  <c r="BC69" i="18"/>
  <c r="AY69" i="18"/>
  <c r="AU69" i="18"/>
  <c r="AQ69" i="18"/>
  <c r="AM69" i="18"/>
  <c r="AI69" i="18"/>
  <c r="AE69" i="18"/>
  <c r="AA69" i="18"/>
  <c r="W69" i="18"/>
  <c r="S69" i="18"/>
  <c r="O69" i="18"/>
  <c r="K69" i="18"/>
  <c r="G69" i="18"/>
  <c r="C69" i="18"/>
  <c r="EX68" i="18"/>
  <c r="ET68" i="18"/>
  <c r="EP68" i="18"/>
  <c r="EL68" i="18"/>
  <c r="EH68" i="18"/>
  <c r="ED68" i="18"/>
  <c r="DZ68" i="18"/>
  <c r="DV68" i="18"/>
  <c r="DR68" i="18"/>
  <c r="DN68" i="18"/>
  <c r="DJ68" i="18"/>
  <c r="DF68" i="18"/>
  <c r="DB68" i="18"/>
  <c r="CX68" i="18"/>
  <c r="CT68" i="18"/>
  <c r="CP68" i="18"/>
  <c r="CL68" i="18"/>
  <c r="CH68" i="18"/>
  <c r="CD68" i="18"/>
  <c r="BZ68" i="18"/>
  <c r="BV68" i="18"/>
  <c r="BR68" i="18"/>
  <c r="BN68" i="18"/>
  <c r="BJ68" i="18"/>
  <c r="BF68" i="18"/>
  <c r="BB68" i="18"/>
  <c r="AX68" i="18"/>
  <c r="AT68" i="18"/>
  <c r="AP68" i="18"/>
  <c r="AL68" i="18"/>
  <c r="AH68" i="18"/>
  <c r="AD68" i="18"/>
  <c r="Z68" i="18"/>
  <c r="V68" i="18"/>
  <c r="R68" i="18"/>
  <c r="N68" i="18"/>
  <c r="J68" i="18"/>
  <c r="F68" i="18"/>
  <c r="B68" i="18"/>
  <c r="EW67" i="18"/>
  <c r="ES67" i="18"/>
  <c r="EO67" i="18"/>
  <c r="EK67" i="18"/>
  <c r="EG67" i="18"/>
  <c r="EC67" i="18"/>
  <c r="DY67" i="18"/>
  <c r="DU67" i="18"/>
  <c r="DQ67" i="18"/>
  <c r="DM67" i="18"/>
  <c r="DI67" i="18"/>
  <c r="DE67" i="18"/>
  <c r="DA67" i="18"/>
  <c r="CW67" i="18"/>
  <c r="CS67" i="18"/>
  <c r="CO67" i="18"/>
  <c r="CK67" i="18"/>
  <c r="CG67" i="18"/>
  <c r="CC67" i="18"/>
  <c r="BY67" i="18"/>
  <c r="BU67" i="18"/>
  <c r="BQ67" i="18"/>
  <c r="BM67" i="18"/>
  <c r="BI67" i="18"/>
  <c r="BE67" i="18"/>
  <c r="BA67" i="18"/>
  <c r="AW67" i="18"/>
  <c r="AS67" i="18"/>
  <c r="AO67" i="18"/>
  <c r="AK67" i="18"/>
  <c r="AG67" i="18"/>
  <c r="AC67" i="18"/>
  <c r="Y67" i="18"/>
  <c r="U67" i="18"/>
  <c r="Q67" i="18"/>
  <c r="M67" i="18"/>
  <c r="I67" i="18"/>
  <c r="E67" i="18"/>
  <c r="A67" i="18"/>
  <c r="EV66" i="18"/>
  <c r="ER66" i="18"/>
  <c r="EN66" i="18"/>
  <c r="EJ66" i="18"/>
  <c r="EF66" i="18"/>
  <c r="EB66" i="18"/>
  <c r="DX66" i="18"/>
  <c r="DT66" i="18"/>
  <c r="DP66" i="18"/>
  <c r="DL66" i="18"/>
  <c r="DH66" i="18"/>
  <c r="DD66" i="18"/>
  <c r="CZ66" i="18"/>
  <c r="CV66" i="18"/>
  <c r="CR66" i="18"/>
  <c r="CN66" i="18"/>
  <c r="CJ66" i="18"/>
  <c r="CF66" i="18"/>
  <c r="CB66" i="18"/>
  <c r="BX66" i="18"/>
  <c r="BT66" i="18"/>
  <c r="BP66" i="18"/>
  <c r="BL66" i="18"/>
  <c r="BH66" i="18"/>
  <c r="BD66" i="18"/>
  <c r="AZ66" i="18"/>
  <c r="AV66" i="18"/>
  <c r="AR66" i="18"/>
  <c r="AN66" i="18"/>
  <c r="AJ66" i="18"/>
  <c r="AF66" i="18"/>
  <c r="AB66" i="18"/>
  <c r="X66" i="18"/>
  <c r="T66" i="18"/>
  <c r="P66" i="18"/>
  <c r="L66" i="18"/>
  <c r="H66" i="18"/>
  <c r="D66" i="18"/>
  <c r="EY65" i="18"/>
  <c r="EU65" i="18"/>
  <c r="EQ65" i="18"/>
  <c r="EM65" i="18"/>
  <c r="EI65" i="18"/>
  <c r="EE65" i="18"/>
  <c r="EA65" i="18"/>
  <c r="DW65" i="18"/>
  <c r="DS65" i="18"/>
  <c r="DO65" i="18"/>
  <c r="DK65" i="18"/>
  <c r="DG65" i="18"/>
  <c r="DC65" i="18"/>
  <c r="CY65" i="18"/>
  <c r="CU65" i="18"/>
  <c r="CQ65" i="18"/>
  <c r="CM65" i="18"/>
  <c r="CI65" i="18"/>
  <c r="CE65" i="18"/>
  <c r="CA65" i="18"/>
  <c r="BW65" i="18"/>
  <c r="BS65" i="18"/>
  <c r="BO65" i="18"/>
  <c r="BK65" i="18"/>
  <c r="BG65" i="18"/>
  <c r="BC65" i="18"/>
  <c r="AY65" i="18"/>
  <c r="AU65" i="18"/>
  <c r="AQ65" i="18"/>
  <c r="AM65" i="18"/>
  <c r="AI65" i="18"/>
  <c r="AE65" i="18"/>
  <c r="AA65" i="18"/>
  <c r="W65" i="18"/>
  <c r="S65" i="18"/>
  <c r="O65" i="18"/>
  <c r="K65" i="18"/>
  <c r="G65" i="18"/>
  <c r="C65" i="18"/>
  <c r="EX64" i="18"/>
  <c r="ET64" i="18"/>
  <c r="EP64" i="18"/>
  <c r="EL64" i="18"/>
  <c r="EH64" i="18"/>
  <c r="ED64" i="18"/>
  <c r="DZ64" i="18"/>
  <c r="DV64" i="18"/>
  <c r="DR64" i="18"/>
  <c r="DN64" i="18"/>
  <c r="DJ64" i="18"/>
  <c r="DF64" i="18"/>
  <c r="DB64" i="18"/>
  <c r="CX64" i="18"/>
  <c r="CT64" i="18"/>
  <c r="CP64" i="18"/>
  <c r="CL64" i="18"/>
  <c r="CH64" i="18"/>
  <c r="CD64" i="18"/>
  <c r="BZ64" i="18"/>
  <c r="BV64" i="18"/>
  <c r="BR64" i="18"/>
  <c r="BN64" i="18"/>
  <c r="BJ64" i="18"/>
  <c r="BF64" i="18"/>
  <c r="BB64" i="18"/>
  <c r="AX64" i="18"/>
  <c r="AT64" i="18"/>
  <c r="AP64" i="18"/>
  <c r="AL64" i="18"/>
  <c r="AH64" i="18"/>
  <c r="AC64" i="18"/>
  <c r="X64" i="18"/>
  <c r="R64" i="18"/>
  <c r="M64" i="18"/>
  <c r="H64" i="18"/>
  <c r="B64" i="18"/>
  <c r="EV63" i="18"/>
  <c r="EQ63" i="18"/>
  <c r="EK63" i="18"/>
  <c r="EF63" i="18"/>
  <c r="EA63" i="18"/>
  <c r="DU63" i="18"/>
  <c r="DP63" i="18"/>
  <c r="DK63" i="18"/>
  <c r="DE63" i="18"/>
  <c r="CZ63" i="18"/>
  <c r="CU63" i="18"/>
  <c r="CO63" i="18"/>
  <c r="CJ63" i="18"/>
  <c r="CE63" i="18"/>
  <c r="BY63" i="18"/>
  <c r="BT63" i="18"/>
  <c r="BO63" i="18"/>
  <c r="BI63" i="18"/>
  <c r="BD63" i="18"/>
  <c r="AY63" i="18"/>
  <c r="AS63" i="18"/>
  <c r="AN63" i="18"/>
  <c r="AI63" i="18"/>
  <c r="AC63" i="18"/>
  <c r="X63" i="18"/>
  <c r="S63" i="18"/>
  <c r="M63" i="18"/>
  <c r="H63" i="18"/>
  <c r="C63" i="18"/>
  <c r="EV62" i="18"/>
  <c r="EQ62" i="18"/>
  <c r="EL62" i="18"/>
  <c r="EF62" i="18"/>
  <c r="EA62" i="18"/>
  <c r="DV62" i="18"/>
  <c r="DP62" i="18"/>
  <c r="DK62" i="18"/>
  <c r="DF62" i="18"/>
  <c r="CZ62" i="18"/>
  <c r="CU62" i="18"/>
  <c r="CP62" i="18"/>
  <c r="CJ62" i="18"/>
  <c r="CE62" i="18"/>
  <c r="BZ62" i="18"/>
  <c r="BT62" i="18"/>
  <c r="BO62" i="18"/>
  <c r="BJ62" i="18"/>
  <c r="BD62" i="18"/>
  <c r="AY62" i="18"/>
  <c r="AT62" i="18"/>
  <c r="AN62" i="18"/>
  <c r="AI62" i="18"/>
  <c r="AD62" i="18"/>
  <c r="X62" i="18"/>
  <c r="S62" i="18"/>
  <c r="N62" i="18"/>
  <c r="H62" i="18"/>
  <c r="C62" i="18"/>
  <c r="EW61" i="18"/>
  <c r="EQ61" i="18"/>
  <c r="EL61" i="18"/>
  <c r="EG61" i="18"/>
  <c r="EA61" i="18"/>
  <c r="DV61" i="18"/>
  <c r="DQ61" i="18"/>
  <c r="DK61" i="18"/>
  <c r="DF61" i="18"/>
  <c r="DA61" i="18"/>
  <c r="CU61" i="18"/>
  <c r="CP61" i="18"/>
  <c r="CK61" i="18"/>
  <c r="CE61" i="18"/>
  <c r="BZ61" i="18"/>
  <c r="BU61" i="18"/>
  <c r="BO61" i="18"/>
  <c r="BJ61" i="18"/>
  <c r="BE61" i="18"/>
  <c r="AY61" i="18"/>
  <c r="AT61" i="18"/>
  <c r="AO61" i="18"/>
  <c r="AI61" i="18"/>
  <c r="AD61" i="18"/>
  <c r="Y61" i="18"/>
  <c r="S61" i="18"/>
  <c r="N61" i="18"/>
  <c r="I61" i="18"/>
  <c r="C61" i="18"/>
  <c r="EW60" i="18"/>
  <c r="ER60" i="18"/>
  <c r="EL60" i="18"/>
  <c r="EG60" i="18"/>
  <c r="EB60" i="18"/>
  <c r="DV60" i="18"/>
  <c r="DQ60" i="18"/>
  <c r="DL60" i="18"/>
  <c r="DF60" i="18"/>
  <c r="DA60" i="18"/>
  <c r="CV60" i="18"/>
  <c r="CP60" i="18"/>
  <c r="CK60" i="18"/>
  <c r="CF60" i="18"/>
  <c r="BZ60" i="18"/>
  <c r="BU60" i="18"/>
  <c r="BP60" i="18"/>
  <c r="BJ60" i="18"/>
  <c r="BE60" i="18"/>
  <c r="AZ60" i="18"/>
  <c r="AT60" i="18"/>
  <c r="AO60" i="18"/>
  <c r="AJ60" i="18"/>
  <c r="AD60" i="18"/>
  <c r="Y60" i="18"/>
  <c r="T60" i="18"/>
  <c r="N60" i="18"/>
  <c r="I60" i="18"/>
  <c r="D60" i="18"/>
  <c r="EW59" i="18"/>
  <c r="ER59" i="18"/>
  <c r="EM59" i="18"/>
  <c r="EG59" i="18"/>
  <c r="EB59" i="18"/>
  <c r="DW59" i="18"/>
  <c r="DQ59" i="18"/>
  <c r="DL59" i="18"/>
  <c r="DG59" i="18"/>
  <c r="DA59" i="18"/>
  <c r="CV59" i="18"/>
  <c r="CQ59" i="18"/>
  <c r="CK59" i="18"/>
  <c r="CF59" i="18"/>
  <c r="CA59" i="18"/>
  <c r="BU59" i="18"/>
  <c r="BM59" i="18"/>
  <c r="AW59" i="18"/>
  <c r="AG59" i="18"/>
  <c r="Q59" i="18"/>
  <c r="A59" i="18"/>
  <c r="EJ58" i="18"/>
  <c r="DT58" i="18"/>
  <c r="DD58" i="18"/>
  <c r="CN58" i="18"/>
  <c r="BX58" i="18"/>
  <c r="BH58" i="18"/>
  <c r="AR58" i="18"/>
  <c r="AB58" i="18"/>
  <c r="L58" i="18"/>
  <c r="EU57" i="18"/>
  <c r="EE57" i="18"/>
  <c r="DO57" i="18"/>
  <c r="CY57" i="18"/>
  <c r="CI57" i="18"/>
  <c r="BS57" i="18"/>
  <c r="BC57" i="18"/>
  <c r="AM57" i="18"/>
  <c r="W57" i="18"/>
  <c r="G57" i="18"/>
  <c r="EP56" i="18"/>
  <c r="DZ56" i="18"/>
  <c r="DJ56" i="18"/>
  <c r="CT56" i="18"/>
  <c r="CD56" i="18"/>
  <c r="BN56" i="18"/>
  <c r="AX56" i="18"/>
  <c r="AH56" i="18"/>
  <c r="R56" i="18"/>
  <c r="B56" i="18"/>
  <c r="EK55" i="18"/>
  <c r="DU55" i="18"/>
  <c r="DE55" i="18"/>
  <c r="CO55" i="18"/>
  <c r="BY55" i="18"/>
  <c r="BI55" i="18"/>
  <c r="AS55" i="18"/>
  <c r="AC55" i="18"/>
  <c r="M55" i="18"/>
  <c r="EV54" i="18"/>
  <c r="EF54" i="18"/>
  <c r="DP54" i="18"/>
  <c r="CZ54" i="18"/>
  <c r="CJ54" i="18"/>
  <c r="BT54" i="18"/>
  <c r="BD54" i="18"/>
  <c r="AN54" i="18"/>
  <c r="X54" i="18"/>
  <c r="H54" i="18"/>
  <c r="EQ53" i="18"/>
  <c r="EA53" i="18"/>
  <c r="DK53" i="18"/>
  <c r="CU53" i="18"/>
  <c r="CE53" i="18"/>
  <c r="BO53" i="18"/>
  <c r="AY53" i="18"/>
  <c r="AI53" i="18"/>
  <c r="S53" i="18"/>
  <c r="C53" i="18"/>
  <c r="EL52" i="18"/>
  <c r="DV52" i="18"/>
  <c r="DF52" i="18"/>
  <c r="CP52" i="18"/>
  <c r="BZ52" i="18"/>
  <c r="BJ52" i="18"/>
  <c r="AT52" i="18"/>
  <c r="AD52" i="18"/>
  <c r="N52" i="18"/>
  <c r="EW51" i="18"/>
  <c r="EG51" i="18"/>
  <c r="DQ51" i="18"/>
  <c r="DA51" i="18"/>
  <c r="CK51" i="18"/>
  <c r="BU51" i="18"/>
  <c r="BE51" i="18"/>
  <c r="AO51" i="18"/>
  <c r="Y51" i="18"/>
  <c r="I51" i="18"/>
  <c r="ER50" i="18"/>
  <c r="EB50" i="18"/>
  <c r="DL50" i="18"/>
  <c r="CV50" i="18"/>
  <c r="CF50" i="18"/>
  <c r="BP50" i="18"/>
  <c r="AZ50" i="18"/>
  <c r="AJ50" i="18"/>
  <c r="T50" i="18"/>
  <c r="D50" i="18"/>
  <c r="EM49" i="18"/>
  <c r="DW49" i="18"/>
  <c r="DG49" i="18"/>
  <c r="CQ49" i="18"/>
  <c r="CA49" i="18"/>
  <c r="BK49" i="18"/>
  <c r="AU49" i="18"/>
  <c r="AE49" i="18"/>
  <c r="O49" i="18"/>
  <c r="EX48" i="18"/>
  <c r="EH48" i="18"/>
  <c r="DR48" i="18"/>
  <c r="DB48" i="18"/>
  <c r="CL48" i="18"/>
  <c r="BV48" i="18"/>
  <c r="BF48" i="18"/>
  <c r="AP48" i="18"/>
  <c r="Z48" i="18"/>
  <c r="J48" i="18"/>
  <c r="ES47" i="18"/>
  <c r="EC47" i="18"/>
  <c r="DM47" i="18"/>
  <c r="CU47" i="18"/>
  <c r="BZ47" i="18"/>
  <c r="BD47" i="18"/>
  <c r="AI47" i="18"/>
  <c r="N47" i="18"/>
  <c r="EQ46" i="18"/>
  <c r="DV46" i="18"/>
  <c r="DA46" i="18"/>
  <c r="CE46" i="18"/>
  <c r="BJ46" i="18"/>
  <c r="AO46" i="18"/>
  <c r="S46" i="18"/>
  <c r="EW45" i="18"/>
  <c r="EB45" i="18"/>
  <c r="DF45" i="18"/>
  <c r="CK45" i="18"/>
  <c r="BP45" i="18"/>
  <c r="AT45" i="18"/>
  <c r="Y45" i="18"/>
  <c r="D45" i="18"/>
  <c r="EG44" i="18"/>
  <c r="BY44" i="18"/>
  <c r="M44" i="18"/>
  <c r="CZ43" i="18"/>
  <c r="AN43" i="18"/>
  <c r="EA42" i="18"/>
  <c r="BO42" i="18"/>
  <c r="C42" i="18"/>
  <c r="CP41" i="18"/>
  <c r="AD41" i="18"/>
  <c r="DQ40" i="18"/>
  <c r="BE40" i="18"/>
  <c r="ER39" i="18"/>
  <c r="CF39" i="18"/>
  <c r="T39" i="18"/>
  <c r="DG38" i="18"/>
  <c r="AU38" i="18"/>
  <c r="EH37" i="18"/>
  <c r="BV37" i="18"/>
  <c r="J37" i="18"/>
  <c r="CW36" i="18"/>
  <c r="AK36" i="18"/>
  <c r="DX35" i="18"/>
  <c r="BL35" i="18"/>
  <c r="EY34" i="18"/>
  <c r="CM34" i="18"/>
  <c r="AA34" i="18"/>
  <c r="DN33" i="18"/>
  <c r="AO33" i="18"/>
  <c r="DG32" i="18"/>
  <c r="Y32" i="18"/>
  <c r="T31" i="18"/>
  <c r="BV29" i="18"/>
  <c r="DX27" i="18"/>
  <c r="AA26" i="18"/>
  <c r="M23" i="18"/>
  <c r="DY73" i="18"/>
  <c r="DU73" i="18"/>
  <c r="DQ73" i="18"/>
  <c r="DM73" i="18"/>
  <c r="DI73" i="18"/>
  <c r="DE73" i="18"/>
  <c r="DA73" i="18"/>
  <c r="CW73" i="18"/>
  <c r="CS73" i="18"/>
  <c r="CO73" i="18"/>
  <c r="CK73" i="18"/>
  <c r="CG73" i="18"/>
  <c r="CC73" i="18"/>
  <c r="BY73" i="18"/>
  <c r="BU73" i="18"/>
  <c r="BQ73" i="18"/>
  <c r="BM73" i="18"/>
  <c r="BI73" i="18"/>
  <c r="BE73" i="18"/>
  <c r="BA73" i="18"/>
  <c r="AW73" i="18"/>
  <c r="AS73" i="18"/>
  <c r="AO73" i="18"/>
  <c r="AK73" i="18"/>
  <c r="AG73" i="18"/>
  <c r="AC73" i="18"/>
  <c r="Y73" i="18"/>
  <c r="U73" i="18"/>
  <c r="Q73" i="18"/>
  <c r="M73" i="18"/>
  <c r="I73" i="18"/>
  <c r="E73" i="18"/>
  <c r="A73" i="18"/>
  <c r="EV72" i="18"/>
  <c r="ER72" i="18"/>
  <c r="EN72" i="18"/>
  <c r="EJ72" i="18"/>
  <c r="EF72" i="18"/>
  <c r="EB72" i="18"/>
  <c r="DX72" i="18"/>
  <c r="DT72" i="18"/>
  <c r="DP72" i="18"/>
  <c r="DL72" i="18"/>
  <c r="DH72" i="18"/>
  <c r="DD72" i="18"/>
  <c r="CZ72" i="18"/>
  <c r="CV72" i="18"/>
  <c r="CR72" i="18"/>
  <c r="CN72" i="18"/>
  <c r="CJ72" i="18"/>
  <c r="CF72" i="18"/>
  <c r="CB72" i="18"/>
  <c r="BX72" i="18"/>
  <c r="BT72" i="18"/>
  <c r="BP72" i="18"/>
  <c r="BL72" i="18"/>
  <c r="BH72" i="18"/>
  <c r="BD72" i="18"/>
  <c r="AZ72" i="18"/>
  <c r="AV72" i="18"/>
  <c r="AR72" i="18"/>
  <c r="AN72" i="18"/>
  <c r="AJ72" i="18"/>
  <c r="AF72" i="18"/>
  <c r="AB72" i="18"/>
  <c r="X72" i="18"/>
  <c r="T72" i="18"/>
  <c r="P72" i="18"/>
  <c r="L72" i="18"/>
  <c r="H72" i="18"/>
  <c r="D72" i="18"/>
  <c r="EY71" i="18"/>
  <c r="EU71" i="18"/>
  <c r="EQ71" i="18"/>
  <c r="EM71" i="18"/>
  <c r="EI71" i="18"/>
  <c r="EE71" i="18"/>
  <c r="EA71" i="18"/>
  <c r="DW71" i="18"/>
  <c r="DS71" i="18"/>
  <c r="DO71" i="18"/>
  <c r="DK71" i="18"/>
  <c r="DG71" i="18"/>
  <c r="DC71" i="18"/>
  <c r="CY71" i="18"/>
  <c r="CU71" i="18"/>
  <c r="CQ71" i="18"/>
  <c r="CM71" i="18"/>
  <c r="CI71" i="18"/>
  <c r="CE71" i="18"/>
  <c r="CA71" i="18"/>
  <c r="BW71" i="18"/>
  <c r="BS71" i="18"/>
  <c r="BO71" i="18"/>
  <c r="BK71" i="18"/>
  <c r="BG71" i="18"/>
  <c r="BC71" i="18"/>
  <c r="AY71" i="18"/>
  <c r="AU71" i="18"/>
  <c r="AQ71" i="18"/>
  <c r="AM71" i="18"/>
  <c r="AI71" i="18"/>
  <c r="AE71" i="18"/>
  <c r="AA71" i="18"/>
  <c r="W71" i="18"/>
  <c r="S71" i="18"/>
  <c r="O71" i="18"/>
  <c r="K71" i="18"/>
  <c r="G71" i="18"/>
  <c r="C71" i="18"/>
  <c r="EX70" i="18"/>
  <c r="ET70" i="18"/>
  <c r="EP70" i="18"/>
  <c r="EL70" i="18"/>
  <c r="EH70" i="18"/>
  <c r="ED70" i="18"/>
  <c r="DZ70" i="18"/>
  <c r="DV70" i="18"/>
  <c r="DR70" i="18"/>
  <c r="DN70" i="18"/>
  <c r="DJ70" i="18"/>
  <c r="DF70" i="18"/>
  <c r="DB70" i="18"/>
  <c r="CX70" i="18"/>
  <c r="CT70" i="18"/>
  <c r="CP70" i="18"/>
  <c r="CL70" i="18"/>
  <c r="CH70" i="18"/>
  <c r="CD70" i="18"/>
  <c r="BZ70" i="18"/>
  <c r="BV70" i="18"/>
  <c r="BR70" i="18"/>
  <c r="BN70" i="18"/>
  <c r="BJ70" i="18"/>
  <c r="BF70" i="18"/>
  <c r="BB70" i="18"/>
  <c r="AX70" i="18"/>
  <c r="AT70" i="18"/>
  <c r="AP70" i="18"/>
  <c r="AL70" i="18"/>
  <c r="AH70" i="18"/>
  <c r="AD70" i="18"/>
  <c r="Z70" i="18"/>
  <c r="V70" i="18"/>
  <c r="R70" i="18"/>
  <c r="N70" i="18"/>
  <c r="J70" i="18"/>
  <c r="F70" i="18"/>
  <c r="B70" i="18"/>
  <c r="EW69" i="18"/>
  <c r="ES69" i="18"/>
  <c r="EO69" i="18"/>
  <c r="EK69" i="18"/>
  <c r="EG69" i="18"/>
  <c r="EC69" i="18"/>
  <c r="DY69" i="18"/>
  <c r="DU69" i="18"/>
  <c r="DQ69" i="18"/>
  <c r="DM69" i="18"/>
  <c r="DI69" i="18"/>
  <c r="DE69" i="18"/>
  <c r="DA69" i="18"/>
  <c r="CW69" i="18"/>
  <c r="CS69" i="18"/>
  <c r="CO69" i="18"/>
  <c r="CK69" i="18"/>
  <c r="CG69" i="18"/>
  <c r="CC69" i="18"/>
  <c r="BY69" i="18"/>
  <c r="BU69" i="18"/>
  <c r="BQ69" i="18"/>
  <c r="BM69" i="18"/>
  <c r="BI69" i="18"/>
  <c r="BE69" i="18"/>
  <c r="BA69" i="18"/>
  <c r="AW69" i="18"/>
  <c r="AS69" i="18"/>
  <c r="AO69" i="18"/>
  <c r="AK69" i="18"/>
  <c r="AG69" i="18"/>
  <c r="AC69" i="18"/>
  <c r="Y69" i="18"/>
  <c r="U69" i="18"/>
  <c r="Q69" i="18"/>
  <c r="M69" i="18"/>
  <c r="I69" i="18"/>
  <c r="E69" i="18"/>
  <c r="A69" i="18"/>
  <c r="EV68" i="18"/>
  <c r="ER68" i="18"/>
  <c r="EN68" i="18"/>
  <c r="EJ68" i="18"/>
  <c r="EF68" i="18"/>
  <c r="EB68" i="18"/>
  <c r="DX68" i="18"/>
  <c r="DT68" i="18"/>
  <c r="DP68" i="18"/>
  <c r="DL68" i="18"/>
  <c r="DH68" i="18"/>
  <c r="DD68" i="18"/>
  <c r="CZ68" i="18"/>
  <c r="CV68" i="18"/>
  <c r="CR68" i="18"/>
  <c r="CN68" i="18"/>
  <c r="CJ68" i="18"/>
  <c r="CF68" i="18"/>
  <c r="CB68" i="18"/>
  <c r="BX68" i="18"/>
  <c r="BT68" i="18"/>
  <c r="BP68" i="18"/>
  <c r="BL68" i="18"/>
  <c r="BH68" i="18"/>
  <c r="BD68" i="18"/>
  <c r="AZ68" i="18"/>
  <c r="AV68" i="18"/>
  <c r="AR68" i="18"/>
  <c r="AN68" i="18"/>
  <c r="AJ68" i="18"/>
  <c r="AF68" i="18"/>
  <c r="AB68" i="18"/>
  <c r="X68" i="18"/>
  <c r="T68" i="18"/>
  <c r="P68" i="18"/>
  <c r="L68" i="18"/>
  <c r="H68" i="18"/>
  <c r="D68" i="18"/>
  <c r="EY67" i="18"/>
  <c r="EU67" i="18"/>
  <c r="EQ67" i="18"/>
  <c r="EM67" i="18"/>
  <c r="EI67" i="18"/>
  <c r="EE67" i="18"/>
  <c r="EA67" i="18"/>
  <c r="DW67" i="18"/>
  <c r="DS67" i="18"/>
  <c r="DO67" i="18"/>
  <c r="DK67" i="18"/>
  <c r="DG67" i="18"/>
  <c r="DC67" i="18"/>
  <c r="CY67" i="18"/>
  <c r="CU67" i="18"/>
  <c r="CQ67" i="18"/>
  <c r="CM67" i="18"/>
  <c r="CI67" i="18"/>
  <c r="CE67" i="18"/>
  <c r="CA67" i="18"/>
  <c r="BW67" i="18"/>
  <c r="BS67" i="18"/>
  <c r="BO67" i="18"/>
  <c r="BK67" i="18"/>
  <c r="BG67" i="18"/>
  <c r="BC67" i="18"/>
  <c r="AY67" i="18"/>
  <c r="AU67" i="18"/>
  <c r="AQ67" i="18"/>
  <c r="AM67" i="18"/>
  <c r="AI67" i="18"/>
  <c r="AE67" i="18"/>
  <c r="AA67" i="18"/>
  <c r="W67" i="18"/>
  <c r="S67" i="18"/>
  <c r="O67" i="18"/>
  <c r="K67" i="18"/>
  <c r="G67" i="18"/>
  <c r="C67" i="18"/>
  <c r="EX66" i="18"/>
  <c r="ET66" i="18"/>
  <c r="EP66" i="18"/>
  <c r="EL66" i="18"/>
  <c r="EH66" i="18"/>
  <c r="ED66" i="18"/>
  <c r="DZ66" i="18"/>
  <c r="DV66" i="18"/>
  <c r="DR66" i="18"/>
  <c r="DN66" i="18"/>
  <c r="DJ66" i="18"/>
  <c r="DF66" i="18"/>
  <c r="DB66" i="18"/>
  <c r="CX66" i="18"/>
  <c r="CT66" i="18"/>
  <c r="CP66" i="18"/>
  <c r="CL66" i="18"/>
  <c r="CH66" i="18"/>
  <c r="CD66" i="18"/>
  <c r="BZ66" i="18"/>
  <c r="BV66" i="18"/>
  <c r="BR66" i="18"/>
  <c r="BN66" i="18"/>
  <c r="BJ66" i="18"/>
  <c r="BF66" i="18"/>
  <c r="BB66" i="18"/>
  <c r="AX66" i="18"/>
  <c r="AT66" i="18"/>
  <c r="AP66" i="18"/>
  <c r="AL66" i="18"/>
  <c r="AH66" i="18"/>
  <c r="AD66" i="18"/>
  <c r="Z66" i="18"/>
  <c r="V66" i="18"/>
  <c r="R66" i="18"/>
  <c r="N66" i="18"/>
  <c r="J66" i="18"/>
  <c r="F66" i="18"/>
  <c r="B66" i="18"/>
  <c r="EW65" i="18"/>
  <c r="ES65" i="18"/>
  <c r="EO65" i="18"/>
  <c r="EK65" i="18"/>
  <c r="EG65" i="18"/>
  <c r="EC65" i="18"/>
  <c r="DY65" i="18"/>
  <c r="DU65" i="18"/>
  <c r="DQ65" i="18"/>
  <c r="DM65" i="18"/>
  <c r="DI65" i="18"/>
  <c r="DE65" i="18"/>
  <c r="DA65" i="18"/>
  <c r="CW65" i="18"/>
  <c r="CS65" i="18"/>
  <c r="CO65" i="18"/>
  <c r="CK65" i="18"/>
  <c r="CG65" i="18"/>
  <c r="CC65" i="18"/>
  <c r="BY65" i="18"/>
  <c r="BU65" i="18"/>
  <c r="BQ65" i="18"/>
  <c r="BM65" i="18"/>
  <c r="BI65" i="18"/>
  <c r="BE65" i="18"/>
  <c r="BA65" i="18"/>
  <c r="AW65" i="18"/>
  <c r="AS65" i="18"/>
  <c r="AO65" i="18"/>
  <c r="AK65" i="18"/>
  <c r="AG65" i="18"/>
  <c r="AC65" i="18"/>
  <c r="Y65" i="18"/>
  <c r="U65" i="18"/>
  <c r="Q65" i="18"/>
  <c r="M65" i="18"/>
  <c r="I65" i="18"/>
  <c r="E65" i="18"/>
  <c r="A65" i="18"/>
  <c r="EV64" i="18"/>
  <c r="ER64" i="18"/>
  <c r="EN64" i="18"/>
  <c r="EJ64" i="18"/>
  <c r="EF64" i="18"/>
  <c r="EB64" i="18"/>
  <c r="DX64" i="18"/>
  <c r="DT64" i="18"/>
  <c r="DP64" i="18"/>
  <c r="DL64" i="18"/>
  <c r="DH64" i="18"/>
  <c r="DD64" i="18"/>
  <c r="CZ64" i="18"/>
  <c r="CV64" i="18"/>
  <c r="CR64" i="18"/>
  <c r="CN64" i="18"/>
  <c r="CJ64" i="18"/>
  <c r="CF64" i="18"/>
  <c r="CB64" i="18"/>
  <c r="BX64" i="18"/>
  <c r="BT64" i="18"/>
  <c r="BP64" i="18"/>
  <c r="BL64" i="18"/>
  <c r="BH64" i="18"/>
  <c r="BD64" i="18"/>
  <c r="AZ64" i="18"/>
  <c r="AV64" i="18"/>
  <c r="AR64" i="18"/>
  <c r="AN64" i="18"/>
  <c r="AJ64" i="18"/>
  <c r="AF64" i="18"/>
  <c r="Z64" i="18"/>
  <c r="U64" i="18"/>
  <c r="P64" i="18"/>
  <c r="J64" i="18"/>
  <c r="E64" i="18"/>
  <c r="EY63" i="18"/>
  <c r="ES63" i="18"/>
  <c r="EN63" i="18"/>
  <c r="EI63" i="18"/>
  <c r="EC63" i="18"/>
  <c r="DX63" i="18"/>
  <c r="DS63" i="18"/>
  <c r="DM63" i="18"/>
  <c r="DH63" i="18"/>
  <c r="DC63" i="18"/>
  <c r="CW63" i="18"/>
  <c r="CR63" i="18"/>
  <c r="CM63" i="18"/>
  <c r="CG63" i="18"/>
  <c r="CB63" i="18"/>
  <c r="BW63" i="18"/>
  <c r="BQ63" i="18"/>
  <c r="BL63" i="18"/>
  <c r="BG63" i="18"/>
  <c r="BA63" i="18"/>
  <c r="AV63" i="18"/>
  <c r="AQ63" i="18"/>
  <c r="AK63" i="18"/>
  <c r="AF63" i="18"/>
  <c r="AA63" i="18"/>
  <c r="U63" i="18"/>
  <c r="P63" i="18"/>
  <c r="K63" i="18"/>
  <c r="E63" i="18"/>
  <c r="EY62" i="18"/>
  <c r="ET62" i="18"/>
  <c r="EN62" i="18"/>
  <c r="EI62" i="18"/>
  <c r="ED62" i="18"/>
  <c r="DX62" i="18"/>
  <c r="DS62" i="18"/>
  <c r="DN62" i="18"/>
  <c r="DH62" i="18"/>
  <c r="DC62" i="18"/>
  <c r="CX62" i="18"/>
  <c r="CR62" i="18"/>
  <c r="CM62" i="18"/>
  <c r="CH62" i="18"/>
  <c r="CB62" i="18"/>
  <c r="BW62" i="18"/>
  <c r="BR62" i="18"/>
  <c r="BL62" i="18"/>
  <c r="BG62" i="18"/>
  <c r="BB62" i="18"/>
  <c r="AV62" i="18"/>
  <c r="AQ62" i="18"/>
  <c r="AL62" i="18"/>
  <c r="AF62" i="18"/>
  <c r="AA62" i="18"/>
  <c r="V62" i="18"/>
  <c r="P62" i="18"/>
  <c r="K62" i="18"/>
  <c r="F62" i="18"/>
  <c r="EY61" i="18"/>
  <c r="ET61" i="18"/>
  <c r="EO61" i="18"/>
  <c r="EI61" i="18"/>
  <c r="ED61" i="18"/>
  <c r="DY61" i="18"/>
  <c r="DS61" i="18"/>
  <c r="DN61" i="18"/>
  <c r="DI61" i="18"/>
  <c r="DC61" i="18"/>
  <c r="CX61" i="18"/>
  <c r="CS61" i="18"/>
  <c r="CM61" i="18"/>
  <c r="CH61" i="18"/>
  <c r="CC61" i="18"/>
  <c r="BW61" i="18"/>
  <c r="BR61" i="18"/>
  <c r="BM61" i="18"/>
  <c r="BG61" i="18"/>
  <c r="BB61" i="18"/>
  <c r="AW61" i="18"/>
  <c r="AQ61" i="18"/>
  <c r="AL61" i="18"/>
  <c r="AG61" i="18"/>
  <c r="AA61" i="18"/>
  <c r="V61" i="18"/>
  <c r="Q61" i="18"/>
  <c r="K61" i="18"/>
  <c r="F61" i="18"/>
  <c r="A61" i="18"/>
  <c r="ET60" i="18"/>
  <c r="EO60" i="18"/>
  <c r="EJ60" i="18"/>
  <c r="ED60" i="18"/>
  <c r="DY60" i="18"/>
  <c r="DT60" i="18"/>
  <c r="DN60" i="18"/>
  <c r="DI60" i="18"/>
  <c r="DD60" i="18"/>
  <c r="CX60" i="18"/>
  <c r="CS60" i="18"/>
  <c r="CN60" i="18"/>
  <c r="CH60" i="18"/>
  <c r="CC60" i="18"/>
  <c r="BX60" i="18"/>
  <c r="BR60" i="18"/>
  <c r="BM60" i="18"/>
  <c r="BH60" i="18"/>
  <c r="BB60" i="18"/>
  <c r="AW60" i="18"/>
  <c r="AR60" i="18"/>
  <c r="AL60" i="18"/>
  <c r="AG60" i="18"/>
  <c r="AB60" i="18"/>
  <c r="V60" i="18"/>
  <c r="Q60" i="18"/>
  <c r="L60" i="18"/>
  <c r="F60" i="18"/>
  <c r="A60" i="18"/>
  <c r="EU59" i="18"/>
  <c r="EO59" i="18"/>
  <c r="EJ59" i="18"/>
  <c r="EE59" i="18"/>
  <c r="DY59" i="18"/>
  <c r="DT59" i="18"/>
  <c r="DO59" i="18"/>
  <c r="DI59" i="18"/>
  <c r="DD59" i="18"/>
  <c r="CY59" i="18"/>
  <c r="CS59" i="18"/>
  <c r="CN59" i="18"/>
  <c r="CI59" i="18"/>
  <c r="CC59" i="18"/>
  <c r="BX59" i="18"/>
  <c r="BQ59" i="18"/>
  <c r="BE59" i="18"/>
  <c r="AO59" i="18"/>
  <c r="Y59" i="18"/>
  <c r="I59" i="18"/>
  <c r="ER58" i="18"/>
  <c r="EB58" i="18"/>
  <c r="DL58" i="18"/>
  <c r="CV58" i="18"/>
  <c r="CF58" i="18"/>
  <c r="BP58" i="18"/>
  <c r="AZ58" i="18"/>
  <c r="AJ58" i="18"/>
  <c r="T58" i="18"/>
  <c r="D58" i="18"/>
  <c r="EM57" i="18"/>
  <c r="DW57" i="18"/>
  <c r="DG57" i="18"/>
  <c r="CQ57" i="18"/>
  <c r="CA57" i="18"/>
  <c r="BK57" i="18"/>
  <c r="AU57" i="18"/>
  <c r="AE57" i="18"/>
  <c r="O57" i="18"/>
  <c r="EX56" i="18"/>
  <c r="EH56" i="18"/>
  <c r="DR56" i="18"/>
  <c r="DB56" i="18"/>
  <c r="CL56" i="18"/>
  <c r="BV56" i="18"/>
  <c r="BF56" i="18"/>
  <c r="AP56" i="18"/>
  <c r="Z56" i="18"/>
  <c r="J56" i="18"/>
  <c r="ES55" i="18"/>
  <c r="EC55" i="18"/>
  <c r="DM55" i="18"/>
  <c r="CW55" i="18"/>
  <c r="CG55" i="18"/>
  <c r="BQ55" i="18"/>
  <c r="BA55" i="18"/>
  <c r="AK55" i="18"/>
  <c r="U55" i="18"/>
  <c r="E55" i="18"/>
  <c r="EN54" i="18"/>
  <c r="DX54" i="18"/>
  <c r="DH54" i="18"/>
  <c r="CR54" i="18"/>
  <c r="CB54" i="18"/>
  <c r="BL54" i="18"/>
  <c r="AV54" i="18"/>
  <c r="AF54" i="18"/>
  <c r="P54" i="18"/>
  <c r="EY53" i="18"/>
  <c r="EI53" i="18"/>
  <c r="DS53" i="18"/>
  <c r="DC53" i="18"/>
  <c r="CM53" i="18"/>
  <c r="BW53" i="18"/>
  <c r="BG53" i="18"/>
  <c r="AQ53" i="18"/>
  <c r="AA53" i="18"/>
  <c r="K53" i="18"/>
  <c r="ET52" i="18"/>
  <c r="ED52" i="18"/>
  <c r="DN52" i="18"/>
  <c r="CX52" i="18"/>
  <c r="CH52" i="18"/>
  <c r="BR52" i="18"/>
  <c r="BB52" i="18"/>
  <c r="AL52" i="18"/>
  <c r="V52" i="18"/>
  <c r="F52" i="18"/>
  <c r="EO51" i="18"/>
  <c r="DY51" i="18"/>
  <c r="DI51" i="18"/>
  <c r="CS51" i="18"/>
  <c r="CC51" i="18"/>
  <c r="BM51" i="18"/>
  <c r="AW51" i="18"/>
  <c r="AG51" i="18"/>
  <c r="Q51" i="18"/>
  <c r="A51" i="18"/>
  <c r="EJ50" i="18"/>
  <c r="DT50" i="18"/>
  <c r="DD50" i="18"/>
  <c r="CN50" i="18"/>
  <c r="BX50" i="18"/>
  <c r="BH50" i="18"/>
  <c r="AR50" i="18"/>
  <c r="AB50" i="18"/>
  <c r="L50" i="18"/>
  <c r="EU49" i="18"/>
  <c r="EE49" i="18"/>
  <c r="DO49" i="18"/>
  <c r="CY49" i="18"/>
  <c r="CI49" i="18"/>
  <c r="BS49" i="18"/>
  <c r="BC49" i="18"/>
  <c r="AM49" i="18"/>
  <c r="W49" i="18"/>
  <c r="G49" i="18"/>
  <c r="EP48" i="18"/>
  <c r="DZ48" i="18"/>
  <c r="DJ48" i="18"/>
  <c r="CT48" i="18"/>
  <c r="CD48" i="18"/>
  <c r="BN48" i="18"/>
  <c r="AX48" i="18"/>
  <c r="AH48" i="18"/>
  <c r="R48" i="18"/>
  <c r="B48" i="18"/>
  <c r="EK47" i="18"/>
  <c r="DU47" i="18"/>
  <c r="DE47" i="18"/>
  <c r="CJ47" i="18"/>
  <c r="BO47" i="18"/>
  <c r="AT47" i="18"/>
  <c r="X47" i="18"/>
  <c r="C47" i="18"/>
  <c r="EG46" i="18"/>
  <c r="DK46" i="18"/>
  <c r="CP46" i="18"/>
  <c r="BU46" i="18"/>
  <c r="AY46" i="18"/>
  <c r="AD46" i="18"/>
  <c r="I46" i="18"/>
  <c r="EL45" i="18"/>
  <c r="DQ45" i="18"/>
  <c r="CV45" i="18"/>
  <c r="BZ45" i="18"/>
  <c r="BE45" i="18"/>
  <c r="AJ45" i="18"/>
  <c r="N45" i="18"/>
  <c r="ER44" i="18"/>
  <c r="DE44" i="18"/>
  <c r="AS44" i="18"/>
  <c r="EF43" i="18"/>
  <c r="BT43" i="18"/>
  <c r="H43" i="18"/>
  <c r="CU42" i="18"/>
  <c r="AI42" i="18"/>
  <c r="DV41" i="18"/>
  <c r="BJ41" i="18"/>
  <c r="EW40" i="18"/>
  <c r="CK40" i="18"/>
  <c r="Y40" i="18"/>
  <c r="DL39" i="18"/>
  <c r="AZ39" i="18"/>
  <c r="EM38" i="18"/>
  <c r="CA38" i="18"/>
  <c r="O38" i="18"/>
  <c r="DB37" i="18"/>
  <c r="AP37" i="18"/>
  <c r="EC36" i="18"/>
  <c r="BQ36" i="18"/>
  <c r="E36" i="18"/>
  <c r="CR35" i="18"/>
  <c r="AF35" i="18"/>
  <c r="DS34" i="18"/>
  <c r="BG34" i="18"/>
  <c r="ET33" i="18"/>
  <c r="CF33" i="18"/>
  <c r="EW32" i="18"/>
  <c r="BP32" i="18"/>
  <c r="EF31" i="18"/>
  <c r="AU30" i="18"/>
  <c r="CW28" i="18"/>
  <c r="EY26" i="18"/>
  <c r="AC25" i="18"/>
  <c r="DQ19" i="18"/>
  <c r="BS59" i="18"/>
  <c r="BO59" i="18"/>
  <c r="BK59" i="18"/>
  <c r="BG59" i="18"/>
  <c r="BC59" i="18"/>
  <c r="AY59" i="18"/>
  <c r="AU59" i="18"/>
  <c r="AQ59" i="18"/>
  <c r="AM59" i="18"/>
  <c r="AI59" i="18"/>
  <c r="AE59" i="18"/>
  <c r="AA59" i="18"/>
  <c r="W59" i="18"/>
  <c r="S59" i="18"/>
  <c r="O59" i="18"/>
  <c r="K59" i="18"/>
  <c r="G59" i="18"/>
  <c r="C59" i="18"/>
  <c r="EX58" i="18"/>
  <c r="ET58" i="18"/>
  <c r="EP58" i="18"/>
  <c r="EL58" i="18"/>
  <c r="EH58" i="18"/>
  <c r="ED58" i="18"/>
  <c r="DZ58" i="18"/>
  <c r="DV58" i="18"/>
  <c r="DR58" i="18"/>
  <c r="DN58" i="18"/>
  <c r="DJ58" i="18"/>
  <c r="DF58" i="18"/>
  <c r="DB58" i="18"/>
  <c r="CX58" i="18"/>
  <c r="CT58" i="18"/>
  <c r="CP58" i="18"/>
  <c r="CL58" i="18"/>
  <c r="CH58" i="18"/>
  <c r="CD58" i="18"/>
  <c r="BZ58" i="18"/>
  <c r="BV58" i="18"/>
  <c r="BR58" i="18"/>
  <c r="BN58" i="18"/>
  <c r="BJ58" i="18"/>
  <c r="BF58" i="18"/>
  <c r="BB58" i="18"/>
  <c r="AX58" i="18"/>
  <c r="AT58" i="18"/>
  <c r="AP58" i="18"/>
  <c r="AL58" i="18"/>
  <c r="AH58" i="18"/>
  <c r="AD58" i="18"/>
  <c r="Z58" i="18"/>
  <c r="V58" i="18"/>
  <c r="R58" i="18"/>
  <c r="N58" i="18"/>
  <c r="J58" i="18"/>
  <c r="F58" i="18"/>
  <c r="B58" i="18"/>
  <c r="EW57" i="18"/>
  <c r="ES57" i="18"/>
  <c r="EO57" i="18"/>
  <c r="EK57" i="18"/>
  <c r="EG57" i="18"/>
  <c r="EC57" i="18"/>
  <c r="DY57" i="18"/>
  <c r="DU57" i="18"/>
  <c r="DQ57" i="18"/>
  <c r="DM57" i="18"/>
  <c r="DI57" i="18"/>
  <c r="DE57" i="18"/>
  <c r="DA57" i="18"/>
  <c r="CW57" i="18"/>
  <c r="CS57" i="18"/>
  <c r="CO57" i="18"/>
  <c r="CK57" i="18"/>
  <c r="CG57" i="18"/>
  <c r="CC57" i="18"/>
  <c r="BY57" i="18"/>
  <c r="BU57" i="18"/>
  <c r="BQ57" i="18"/>
  <c r="BM57" i="18"/>
  <c r="BI57" i="18"/>
  <c r="BE57" i="18"/>
  <c r="BA57" i="18"/>
  <c r="AW57" i="18"/>
  <c r="AS57" i="18"/>
  <c r="AO57" i="18"/>
  <c r="AK57" i="18"/>
  <c r="AG57" i="18"/>
  <c r="AC57" i="18"/>
  <c r="Y57" i="18"/>
  <c r="U57" i="18"/>
  <c r="Q57" i="18"/>
  <c r="M57" i="18"/>
  <c r="I57" i="18"/>
  <c r="E57" i="18"/>
  <c r="A57" i="18"/>
  <c r="EV56" i="18"/>
  <c r="ER56" i="18"/>
  <c r="EN56" i="18"/>
  <c r="EJ56" i="18"/>
  <c r="EF56" i="18"/>
  <c r="EB56" i="18"/>
  <c r="DX56" i="18"/>
  <c r="DT56" i="18"/>
  <c r="DP56" i="18"/>
  <c r="DL56" i="18"/>
  <c r="DH56" i="18"/>
  <c r="DD56" i="18"/>
  <c r="CZ56" i="18"/>
  <c r="CV56" i="18"/>
  <c r="CR56" i="18"/>
  <c r="CN56" i="18"/>
  <c r="CJ56" i="18"/>
  <c r="CF56" i="18"/>
  <c r="CB56" i="18"/>
  <c r="BX56" i="18"/>
  <c r="BT56" i="18"/>
  <c r="BP56" i="18"/>
  <c r="BL56" i="18"/>
  <c r="BH56" i="18"/>
  <c r="BD56" i="18"/>
  <c r="AZ56" i="18"/>
  <c r="AV56" i="18"/>
  <c r="AR56" i="18"/>
  <c r="AN56" i="18"/>
  <c r="AJ56" i="18"/>
  <c r="AF56" i="18"/>
  <c r="AB56" i="18"/>
  <c r="X56" i="18"/>
  <c r="T56" i="18"/>
  <c r="P56" i="18"/>
  <c r="L56" i="18"/>
  <c r="H56" i="18"/>
  <c r="D56" i="18"/>
  <c r="EY55" i="18"/>
  <c r="EU55" i="18"/>
  <c r="EQ55" i="18"/>
  <c r="EM55" i="18"/>
  <c r="EI55" i="18"/>
  <c r="EE55" i="18"/>
  <c r="EA55" i="18"/>
  <c r="DW55" i="18"/>
  <c r="DS55" i="18"/>
  <c r="DO55" i="18"/>
  <c r="DK55" i="18"/>
  <c r="DG55" i="18"/>
  <c r="DC55" i="18"/>
  <c r="CY55" i="18"/>
  <c r="CU55" i="18"/>
  <c r="CQ55" i="18"/>
  <c r="CM55" i="18"/>
  <c r="CI55" i="18"/>
  <c r="CE55" i="18"/>
  <c r="CA55" i="18"/>
  <c r="BW55" i="18"/>
  <c r="BS55" i="18"/>
  <c r="BO55" i="18"/>
  <c r="BK55" i="18"/>
  <c r="BG55" i="18"/>
  <c r="BC55" i="18"/>
  <c r="AY55" i="18"/>
  <c r="AU55" i="18"/>
  <c r="AQ55" i="18"/>
  <c r="AM55" i="18"/>
  <c r="AI55" i="18"/>
  <c r="AE55" i="18"/>
  <c r="AA55" i="18"/>
  <c r="W55" i="18"/>
  <c r="S55" i="18"/>
  <c r="O55" i="18"/>
  <c r="K55" i="18"/>
  <c r="G55" i="18"/>
  <c r="C55" i="18"/>
  <c r="EX54" i="18"/>
  <c r="ET54" i="18"/>
  <c r="EP54" i="18"/>
  <c r="EL54" i="18"/>
  <c r="EH54" i="18"/>
  <c r="ED54" i="18"/>
  <c r="DZ54" i="18"/>
  <c r="DV54" i="18"/>
  <c r="DR54" i="18"/>
  <c r="DN54" i="18"/>
  <c r="DJ54" i="18"/>
  <c r="DF54" i="18"/>
  <c r="DB54" i="18"/>
  <c r="CX54" i="18"/>
  <c r="CT54" i="18"/>
  <c r="CP54" i="18"/>
  <c r="CL54" i="18"/>
  <c r="CH54" i="18"/>
  <c r="CD54" i="18"/>
  <c r="BZ54" i="18"/>
  <c r="BV54" i="18"/>
  <c r="BR54" i="18"/>
  <c r="BN54" i="18"/>
  <c r="BJ54" i="18"/>
  <c r="BF54" i="18"/>
  <c r="BB54" i="18"/>
  <c r="AX54" i="18"/>
  <c r="AT54" i="18"/>
  <c r="AP54" i="18"/>
  <c r="AL54" i="18"/>
  <c r="AH54" i="18"/>
  <c r="AD54" i="18"/>
  <c r="Z54" i="18"/>
  <c r="V54" i="18"/>
  <c r="R54" i="18"/>
  <c r="N54" i="18"/>
  <c r="J54" i="18"/>
  <c r="F54" i="18"/>
  <c r="B54" i="18"/>
  <c r="EW53" i="18"/>
  <c r="ES53" i="18"/>
  <c r="EO53" i="18"/>
  <c r="EK53" i="18"/>
  <c r="EG53" i="18"/>
  <c r="EC53" i="18"/>
  <c r="DY53" i="18"/>
  <c r="DU53" i="18"/>
  <c r="DQ53" i="18"/>
  <c r="DM53" i="18"/>
  <c r="DI53" i="18"/>
  <c r="DE53" i="18"/>
  <c r="DA53" i="18"/>
  <c r="CW53" i="18"/>
  <c r="CS53" i="18"/>
  <c r="CO53" i="18"/>
  <c r="CK53" i="18"/>
  <c r="CG53" i="18"/>
  <c r="CC53" i="18"/>
  <c r="BY53" i="18"/>
  <c r="BU53" i="18"/>
  <c r="BQ53" i="18"/>
  <c r="BM53" i="18"/>
  <c r="BI53" i="18"/>
  <c r="BE53" i="18"/>
  <c r="BA53" i="18"/>
  <c r="AW53" i="18"/>
  <c r="AS53" i="18"/>
  <c r="AO53" i="18"/>
  <c r="AK53" i="18"/>
  <c r="AG53" i="18"/>
  <c r="AC53" i="18"/>
  <c r="Y53" i="18"/>
  <c r="U53" i="18"/>
  <c r="Q53" i="18"/>
  <c r="M53" i="18"/>
  <c r="I53" i="18"/>
  <c r="E53" i="18"/>
  <c r="A53" i="18"/>
  <c r="EV52" i="18"/>
  <c r="ER52" i="18"/>
  <c r="EN52" i="18"/>
  <c r="EJ52" i="18"/>
  <c r="EF52" i="18"/>
  <c r="EB52" i="18"/>
  <c r="DX52" i="18"/>
  <c r="DT52" i="18"/>
  <c r="DP52" i="18"/>
  <c r="DL52" i="18"/>
  <c r="DH52" i="18"/>
  <c r="DD52" i="18"/>
  <c r="CZ52" i="18"/>
  <c r="CV52" i="18"/>
  <c r="CR52" i="18"/>
  <c r="CN52" i="18"/>
  <c r="CJ52" i="18"/>
  <c r="CF52" i="18"/>
  <c r="CB52" i="18"/>
  <c r="BX52" i="18"/>
  <c r="BT52" i="18"/>
  <c r="BP52" i="18"/>
  <c r="BL52" i="18"/>
  <c r="BH52" i="18"/>
  <c r="BD52" i="18"/>
  <c r="AZ52" i="18"/>
  <c r="AV52" i="18"/>
  <c r="AR52" i="18"/>
  <c r="AN52" i="18"/>
  <c r="AJ52" i="18"/>
  <c r="AF52" i="18"/>
  <c r="AB52" i="18"/>
  <c r="X52" i="18"/>
  <c r="T52" i="18"/>
  <c r="P52" i="18"/>
  <c r="L52" i="18"/>
  <c r="H52" i="18"/>
  <c r="D52" i="18"/>
  <c r="EY51" i="18"/>
  <c r="EU51" i="18"/>
  <c r="EQ51" i="18"/>
  <c r="EM51" i="18"/>
  <c r="EI51" i="18"/>
  <c r="EE51" i="18"/>
  <c r="EA51" i="18"/>
  <c r="DW51" i="18"/>
  <c r="DS51" i="18"/>
  <c r="DO51" i="18"/>
  <c r="DK51" i="18"/>
  <c r="DG51" i="18"/>
  <c r="DC51" i="18"/>
  <c r="CY51" i="18"/>
  <c r="CU51" i="18"/>
  <c r="CQ51" i="18"/>
  <c r="CM51" i="18"/>
  <c r="CI51" i="18"/>
  <c r="CE51" i="18"/>
  <c r="CA51" i="18"/>
  <c r="BW51" i="18"/>
  <c r="BS51" i="18"/>
  <c r="BO51" i="18"/>
  <c r="BK51" i="18"/>
  <c r="BG51" i="18"/>
  <c r="BC51" i="18"/>
  <c r="AY51" i="18"/>
  <c r="AU51" i="18"/>
  <c r="AQ51" i="18"/>
  <c r="AM51" i="18"/>
  <c r="AI51" i="18"/>
  <c r="AE51" i="18"/>
  <c r="AA51" i="18"/>
  <c r="W51" i="18"/>
  <c r="S51" i="18"/>
  <c r="O51" i="18"/>
  <c r="K51" i="18"/>
  <c r="G51" i="18"/>
  <c r="C51" i="18"/>
  <c r="EX50" i="18"/>
  <c r="ET50" i="18"/>
  <c r="EP50" i="18"/>
  <c r="EL50" i="18"/>
  <c r="EH50" i="18"/>
  <c r="ED50" i="18"/>
  <c r="DZ50" i="18"/>
  <c r="DV50" i="18"/>
  <c r="DR50" i="18"/>
  <c r="DN50" i="18"/>
  <c r="DJ50" i="18"/>
  <c r="DF50" i="18"/>
  <c r="DB50" i="18"/>
  <c r="CX50" i="18"/>
  <c r="CT50" i="18"/>
  <c r="CP50" i="18"/>
  <c r="CL50" i="18"/>
  <c r="CH50" i="18"/>
  <c r="CD50" i="18"/>
  <c r="BZ50" i="18"/>
  <c r="BV50" i="18"/>
  <c r="BR50" i="18"/>
  <c r="BN50" i="18"/>
  <c r="BJ50" i="18"/>
  <c r="BF50" i="18"/>
  <c r="BB50" i="18"/>
  <c r="AX50" i="18"/>
  <c r="AT50" i="18"/>
  <c r="AP50" i="18"/>
  <c r="AL50" i="18"/>
  <c r="AH50" i="18"/>
  <c r="AD50" i="18"/>
  <c r="Z50" i="18"/>
  <c r="V50" i="18"/>
  <c r="R50" i="18"/>
  <c r="N50" i="18"/>
  <c r="J50" i="18"/>
  <c r="F50" i="18"/>
  <c r="B50" i="18"/>
  <c r="EW49" i="18"/>
  <c r="ES49" i="18"/>
  <c r="EO49" i="18"/>
  <c r="EK49" i="18"/>
  <c r="EG49" i="18"/>
  <c r="EC49" i="18"/>
  <c r="DY49" i="18"/>
  <c r="DU49" i="18"/>
  <c r="DQ49" i="18"/>
  <c r="DM49" i="18"/>
  <c r="DI49" i="18"/>
  <c r="DE49" i="18"/>
  <c r="DA49" i="18"/>
  <c r="CW49" i="18"/>
  <c r="CS49" i="18"/>
  <c r="CO49" i="18"/>
  <c r="CK49" i="18"/>
  <c r="CG49" i="18"/>
  <c r="CC49" i="18"/>
  <c r="BY49" i="18"/>
  <c r="BU49" i="18"/>
  <c r="BQ49" i="18"/>
  <c r="BM49" i="18"/>
  <c r="BI49" i="18"/>
  <c r="BE49" i="18"/>
  <c r="BA49" i="18"/>
  <c r="AW49" i="18"/>
  <c r="AS49" i="18"/>
  <c r="AO49" i="18"/>
  <c r="AK49" i="18"/>
  <c r="AG49" i="18"/>
  <c r="AC49" i="18"/>
  <c r="Y49" i="18"/>
  <c r="U49" i="18"/>
  <c r="Q49" i="18"/>
  <c r="M49" i="18"/>
  <c r="I49" i="18"/>
  <c r="E49" i="18"/>
  <c r="A49" i="18"/>
  <c r="EV48" i="18"/>
  <c r="ER48" i="18"/>
  <c r="EN48" i="18"/>
  <c r="EJ48" i="18"/>
  <c r="EF48" i="18"/>
  <c r="EB48" i="18"/>
  <c r="DX48" i="18"/>
  <c r="DT48" i="18"/>
  <c r="DP48" i="18"/>
  <c r="DL48" i="18"/>
  <c r="DH48" i="18"/>
  <c r="DD48" i="18"/>
  <c r="CZ48" i="18"/>
  <c r="CV48" i="18"/>
  <c r="CR48" i="18"/>
  <c r="CN48" i="18"/>
  <c r="CJ48" i="18"/>
  <c r="CF48" i="18"/>
  <c r="CB48" i="18"/>
  <c r="BX48" i="18"/>
  <c r="BT48" i="18"/>
  <c r="BP48" i="18"/>
  <c r="BL48" i="18"/>
  <c r="BH48" i="18"/>
  <c r="BD48" i="18"/>
  <c r="AZ48" i="18"/>
  <c r="AV48" i="18"/>
  <c r="AR48" i="18"/>
  <c r="AN48" i="18"/>
  <c r="AJ48" i="18"/>
  <c r="AF48" i="18"/>
  <c r="AB48" i="18"/>
  <c r="X48" i="18"/>
  <c r="T48" i="18"/>
  <c r="P48" i="18"/>
  <c r="L48" i="18"/>
  <c r="H48" i="18"/>
  <c r="D48" i="18"/>
  <c r="EY47" i="18"/>
  <c r="EU47" i="18"/>
  <c r="EQ47" i="18"/>
  <c r="EM47" i="18"/>
  <c r="EI47" i="18"/>
  <c r="EE47" i="18"/>
  <c r="EA47" i="18"/>
  <c r="DW47" i="18"/>
  <c r="DS47" i="18"/>
  <c r="DO47" i="18"/>
  <c r="DK47" i="18"/>
  <c r="DG47" i="18"/>
  <c r="DC47" i="18"/>
  <c r="CX47" i="18"/>
  <c r="CR47" i="18"/>
  <c r="CM47" i="18"/>
  <c r="CH47" i="18"/>
  <c r="CB47" i="18"/>
  <c r="BW47" i="18"/>
  <c r="BR47" i="18"/>
  <c r="BL47" i="18"/>
  <c r="BG47" i="18"/>
  <c r="BB47" i="18"/>
  <c r="AV47" i="18"/>
  <c r="AQ47" i="18"/>
  <c r="AL47" i="18"/>
  <c r="AF47" i="18"/>
  <c r="AA47" i="18"/>
  <c r="V47" i="18"/>
  <c r="P47" i="18"/>
  <c r="K47" i="18"/>
  <c r="F47" i="18"/>
  <c r="EY46" i="18"/>
  <c r="ET46" i="18"/>
  <c r="EO46" i="18"/>
  <c r="EI46" i="18"/>
  <c r="ED46" i="18"/>
  <c r="DY46" i="18"/>
  <c r="DS46" i="18"/>
  <c r="DN46" i="18"/>
  <c r="DI46" i="18"/>
  <c r="DC46" i="18"/>
  <c r="CX46" i="18"/>
  <c r="CS46" i="18"/>
  <c r="CM46" i="18"/>
  <c r="CH46" i="18"/>
  <c r="CC46" i="18"/>
  <c r="BW46" i="18"/>
  <c r="BR46" i="18"/>
  <c r="BM46" i="18"/>
  <c r="BG46" i="18"/>
  <c r="BB46" i="18"/>
  <c r="AW46" i="18"/>
  <c r="AQ46" i="18"/>
  <c r="AL46" i="18"/>
  <c r="AG46" i="18"/>
  <c r="AA46" i="18"/>
  <c r="V46" i="18"/>
  <c r="Q46" i="18"/>
  <c r="K46" i="18"/>
  <c r="F46" i="18"/>
  <c r="A46" i="18"/>
  <c r="ET45" i="18"/>
  <c r="EO45" i="18"/>
  <c r="EJ45" i="18"/>
  <c r="ED45" i="18"/>
  <c r="DY45" i="18"/>
  <c r="DT45" i="18"/>
  <c r="DN45" i="18"/>
  <c r="DI45" i="18"/>
  <c r="DD45" i="18"/>
  <c r="CX45" i="18"/>
  <c r="CS45" i="18"/>
  <c r="CN45" i="18"/>
  <c r="CH45" i="18"/>
  <c r="CC45" i="18"/>
  <c r="BX45" i="18"/>
  <c r="BR45" i="18"/>
  <c r="BM45" i="18"/>
  <c r="BH45" i="18"/>
  <c r="BB45" i="18"/>
  <c r="AW45" i="18"/>
  <c r="AR45" i="18"/>
  <c r="AL45" i="18"/>
  <c r="AG45" i="18"/>
  <c r="AB45" i="18"/>
  <c r="V45" i="18"/>
  <c r="Q45" i="18"/>
  <c r="L45" i="18"/>
  <c r="F45" i="18"/>
  <c r="A45" i="18"/>
  <c r="EU44" i="18"/>
  <c r="EO44" i="18"/>
  <c r="EJ44" i="18"/>
  <c r="EC44" i="18"/>
  <c r="DM44" i="18"/>
  <c r="CW44" i="18"/>
  <c r="CG44" i="18"/>
  <c r="BQ44" i="18"/>
  <c r="BA44" i="18"/>
  <c r="AK44" i="18"/>
  <c r="U44" i="18"/>
  <c r="E44" i="18"/>
  <c r="EN43" i="18"/>
  <c r="DX43" i="18"/>
  <c r="DH43" i="18"/>
  <c r="CR43" i="18"/>
  <c r="CB43" i="18"/>
  <c r="BL43" i="18"/>
  <c r="AV43" i="18"/>
  <c r="AF43" i="18"/>
  <c r="P43" i="18"/>
  <c r="EY42" i="18"/>
  <c r="EI42" i="18"/>
  <c r="DS42" i="18"/>
  <c r="DC42" i="18"/>
  <c r="CM42" i="18"/>
  <c r="BW42" i="18"/>
  <c r="BG42" i="18"/>
  <c r="AQ42" i="18"/>
  <c r="AA42" i="18"/>
  <c r="K42" i="18"/>
  <c r="ET41" i="18"/>
  <c r="ED41" i="18"/>
  <c r="DN41" i="18"/>
  <c r="CX41" i="18"/>
  <c r="CH41" i="18"/>
  <c r="BR41" i="18"/>
  <c r="BB41" i="18"/>
  <c r="AL41" i="18"/>
  <c r="V41" i="18"/>
  <c r="F41" i="18"/>
  <c r="EO40" i="18"/>
  <c r="DY40" i="18"/>
  <c r="DI40" i="18"/>
  <c r="CS40" i="18"/>
  <c r="CC40" i="18"/>
  <c r="BM40" i="18"/>
  <c r="AW40" i="18"/>
  <c r="AG40" i="18"/>
  <c r="Q40" i="18"/>
  <c r="A40" i="18"/>
  <c r="EJ39" i="18"/>
  <c r="DT39" i="18"/>
  <c r="DD39" i="18"/>
  <c r="CN39" i="18"/>
  <c r="BX39" i="18"/>
  <c r="BH39" i="18"/>
  <c r="AR39" i="18"/>
  <c r="AB39" i="18"/>
  <c r="L39" i="18"/>
  <c r="EU38" i="18"/>
  <c r="EE38" i="18"/>
  <c r="DO38" i="18"/>
  <c r="CY38" i="18"/>
  <c r="CI38" i="18"/>
  <c r="BS38" i="18"/>
  <c r="BC38" i="18"/>
  <c r="AM38" i="18"/>
  <c r="W38" i="18"/>
  <c r="G38" i="18"/>
  <c r="EP37" i="18"/>
  <c r="DZ37" i="18"/>
  <c r="DJ37" i="18"/>
  <c r="CT37" i="18"/>
  <c r="CD37" i="18"/>
  <c r="BN37" i="18"/>
  <c r="AX37" i="18"/>
  <c r="AH37" i="18"/>
  <c r="R37" i="18"/>
  <c r="B37" i="18"/>
  <c r="EK36" i="18"/>
  <c r="DU36" i="18"/>
  <c r="DE36" i="18"/>
  <c r="CO36" i="18"/>
  <c r="BY36" i="18"/>
  <c r="BI36" i="18"/>
  <c r="AS36" i="18"/>
  <c r="AC36" i="18"/>
  <c r="M36" i="18"/>
  <c r="EV35" i="18"/>
  <c r="EF35" i="18"/>
  <c r="DP35" i="18"/>
  <c r="CZ35" i="18"/>
  <c r="CJ35" i="18"/>
  <c r="BT35" i="18"/>
  <c r="BD35" i="18"/>
  <c r="AN35" i="18"/>
  <c r="X35" i="18"/>
  <c r="H35" i="18"/>
  <c r="EQ34" i="18"/>
  <c r="EA34" i="18"/>
  <c r="DK34" i="18"/>
  <c r="CU34" i="18"/>
  <c r="CE34" i="18"/>
  <c r="BO34" i="18"/>
  <c r="AY34" i="18"/>
  <c r="AI34" i="18"/>
  <c r="S34" i="18"/>
  <c r="C34" i="18"/>
  <c r="EL33" i="18"/>
  <c r="DV33" i="18"/>
  <c r="DF33" i="18"/>
  <c r="CP33" i="18"/>
  <c r="BU33" i="18"/>
  <c r="AZ33" i="18"/>
  <c r="AD33" i="18"/>
  <c r="I33" i="18"/>
  <c r="EM32" i="18"/>
  <c r="DQ32" i="18"/>
  <c r="CV32" i="18"/>
  <c r="CA32" i="18"/>
  <c r="BE32" i="18"/>
  <c r="AJ32" i="18"/>
  <c r="O32" i="18"/>
  <c r="ER31" i="18"/>
  <c r="DL31" i="18"/>
  <c r="AZ31" i="18"/>
  <c r="EM30" i="18"/>
  <c r="CA30" i="18"/>
  <c r="O30" i="18"/>
  <c r="DB29" i="18"/>
  <c r="AP29" i="18"/>
  <c r="EC28" i="18"/>
  <c r="BQ28" i="18"/>
  <c r="E28" i="18"/>
  <c r="CR27" i="18"/>
  <c r="AF27" i="18"/>
  <c r="DS26" i="18"/>
  <c r="BG26" i="18"/>
  <c r="ET25" i="18"/>
  <c r="BS25" i="18"/>
  <c r="EK24" i="18"/>
  <c r="EK23" i="18"/>
  <c r="AN22" i="18"/>
  <c r="CP20" i="18"/>
  <c r="U18" i="18"/>
  <c r="AZ11" i="18"/>
  <c r="AE64" i="18"/>
  <c r="AA64" i="18"/>
  <c r="W64" i="18"/>
  <c r="S64" i="18"/>
  <c r="O64" i="18"/>
  <c r="K64" i="18"/>
  <c r="G64" i="18"/>
  <c r="C64" i="18"/>
  <c r="EX63" i="18"/>
  <c r="ET63" i="18"/>
  <c r="EP63" i="18"/>
  <c r="EL63" i="18"/>
  <c r="EH63" i="18"/>
  <c r="ED63" i="18"/>
  <c r="DZ63" i="18"/>
  <c r="DV63" i="18"/>
  <c r="DR63" i="18"/>
  <c r="DN63" i="18"/>
  <c r="DJ63" i="18"/>
  <c r="DF63" i="18"/>
  <c r="DB63" i="18"/>
  <c r="CX63" i="18"/>
  <c r="CT63" i="18"/>
  <c r="CP63" i="18"/>
  <c r="CL63" i="18"/>
  <c r="CH63" i="18"/>
  <c r="CD63" i="18"/>
  <c r="BZ63" i="18"/>
  <c r="BV63" i="18"/>
  <c r="BR63" i="18"/>
  <c r="BN63" i="18"/>
  <c r="BJ63" i="18"/>
  <c r="BF63" i="18"/>
  <c r="BB63" i="18"/>
  <c r="AX63" i="18"/>
  <c r="AT63" i="18"/>
  <c r="AP63" i="18"/>
  <c r="AL63" i="18"/>
  <c r="AH63" i="18"/>
  <c r="AD63" i="18"/>
  <c r="Z63" i="18"/>
  <c r="V63" i="18"/>
  <c r="R63" i="18"/>
  <c r="N63" i="18"/>
  <c r="J63" i="18"/>
  <c r="F63" i="18"/>
  <c r="B63" i="18"/>
  <c r="EW62" i="18"/>
  <c r="ES62" i="18"/>
  <c r="EO62" i="18"/>
  <c r="EK62" i="18"/>
  <c r="EG62" i="18"/>
  <c r="EC62" i="18"/>
  <c r="DY62" i="18"/>
  <c r="DU62" i="18"/>
  <c r="DQ62" i="18"/>
  <c r="DM62" i="18"/>
  <c r="DI62" i="18"/>
  <c r="DE62" i="18"/>
  <c r="DA62" i="18"/>
  <c r="CW62" i="18"/>
  <c r="CS62" i="18"/>
  <c r="CO62" i="18"/>
  <c r="CK62" i="18"/>
  <c r="CG62" i="18"/>
  <c r="CC62" i="18"/>
  <c r="BY62" i="18"/>
  <c r="BU62" i="18"/>
  <c r="BQ62" i="18"/>
  <c r="BM62" i="18"/>
  <c r="BI62" i="18"/>
  <c r="BE62" i="18"/>
  <c r="BA62" i="18"/>
  <c r="AW62" i="18"/>
  <c r="AS62" i="18"/>
  <c r="AO62" i="18"/>
  <c r="AK62" i="18"/>
  <c r="AG62" i="18"/>
  <c r="AC62" i="18"/>
  <c r="Y62" i="18"/>
  <c r="U62" i="18"/>
  <c r="Q62" i="18"/>
  <c r="M62" i="18"/>
  <c r="I62" i="18"/>
  <c r="E62" i="18"/>
  <c r="A62" i="18"/>
  <c r="EV61" i="18"/>
  <c r="ER61" i="18"/>
  <c r="EN61" i="18"/>
  <c r="EJ61" i="18"/>
  <c r="EF61" i="18"/>
  <c r="EB61" i="18"/>
  <c r="DX61" i="18"/>
  <c r="DT61" i="18"/>
  <c r="DP61" i="18"/>
  <c r="DL61" i="18"/>
  <c r="DH61" i="18"/>
  <c r="DD61" i="18"/>
  <c r="CZ61" i="18"/>
  <c r="CV61" i="18"/>
  <c r="CR61" i="18"/>
  <c r="CN61" i="18"/>
  <c r="CJ61" i="18"/>
  <c r="CF61" i="18"/>
  <c r="CB61" i="18"/>
  <c r="BX61" i="18"/>
  <c r="BT61" i="18"/>
  <c r="BP61" i="18"/>
  <c r="BL61" i="18"/>
  <c r="BH61" i="18"/>
  <c r="BD61" i="18"/>
  <c r="AZ61" i="18"/>
  <c r="AV61" i="18"/>
  <c r="AR61" i="18"/>
  <c r="AN61" i="18"/>
  <c r="AJ61" i="18"/>
  <c r="AF61" i="18"/>
  <c r="AB61" i="18"/>
  <c r="X61" i="18"/>
  <c r="T61" i="18"/>
  <c r="P61" i="18"/>
  <c r="L61" i="18"/>
  <c r="H61" i="18"/>
  <c r="D61" i="18"/>
  <c r="EY60" i="18"/>
  <c r="EU60" i="18"/>
  <c r="EQ60" i="18"/>
  <c r="EM60" i="18"/>
  <c r="EI60" i="18"/>
  <c r="EE60" i="18"/>
  <c r="EA60" i="18"/>
  <c r="DW60" i="18"/>
  <c r="DS60" i="18"/>
  <c r="DO60" i="18"/>
  <c r="DK60" i="18"/>
  <c r="DG60" i="18"/>
  <c r="DC60" i="18"/>
  <c r="CY60" i="18"/>
  <c r="CU60" i="18"/>
  <c r="CQ60" i="18"/>
  <c r="CM60" i="18"/>
  <c r="CI60" i="18"/>
  <c r="CE60" i="18"/>
  <c r="CA60" i="18"/>
  <c r="BW60" i="18"/>
  <c r="BS60" i="18"/>
  <c r="BO60" i="18"/>
  <c r="BK60" i="18"/>
  <c r="BG60" i="18"/>
  <c r="BC60" i="18"/>
  <c r="AY60" i="18"/>
  <c r="AU60" i="18"/>
  <c r="AQ60" i="18"/>
  <c r="AM60" i="18"/>
  <c r="AI60" i="18"/>
  <c r="AE60" i="18"/>
  <c r="AA60" i="18"/>
  <c r="W60" i="18"/>
  <c r="S60" i="18"/>
  <c r="O60" i="18"/>
  <c r="K60" i="18"/>
  <c r="G60" i="18"/>
  <c r="C60" i="18"/>
  <c r="EX59" i="18"/>
  <c r="ET59" i="18"/>
  <c r="EP59" i="18"/>
  <c r="EL59" i="18"/>
  <c r="EH59" i="18"/>
  <c r="ED59" i="18"/>
  <c r="DZ59" i="18"/>
  <c r="DV59" i="18"/>
  <c r="DR59" i="18"/>
  <c r="DN59" i="18"/>
  <c r="DJ59" i="18"/>
  <c r="DF59" i="18"/>
  <c r="DB59" i="18"/>
  <c r="CX59" i="18"/>
  <c r="CT59" i="18"/>
  <c r="CP59" i="18"/>
  <c r="CL59" i="18"/>
  <c r="CH59" i="18"/>
  <c r="CD59" i="18"/>
  <c r="BZ59" i="18"/>
  <c r="BV59" i="18"/>
  <c r="BR59" i="18"/>
  <c r="BN59" i="18"/>
  <c r="BJ59" i="18"/>
  <c r="BF59" i="18"/>
  <c r="BB59" i="18"/>
  <c r="AX59" i="18"/>
  <c r="AT59" i="18"/>
  <c r="AP59" i="18"/>
  <c r="AL59" i="18"/>
  <c r="AH59" i="18"/>
  <c r="AD59" i="18"/>
  <c r="Z59" i="18"/>
  <c r="V59" i="18"/>
  <c r="R59" i="18"/>
  <c r="N59" i="18"/>
  <c r="J59" i="18"/>
  <c r="F59" i="18"/>
  <c r="B59" i="18"/>
  <c r="EW58" i="18"/>
  <c r="ES58" i="18"/>
  <c r="EO58" i="18"/>
  <c r="EK58" i="18"/>
  <c r="EG58" i="18"/>
  <c r="EC58" i="18"/>
  <c r="DY58" i="18"/>
  <c r="DU58" i="18"/>
  <c r="DQ58" i="18"/>
  <c r="DM58" i="18"/>
  <c r="DI58" i="18"/>
  <c r="DE58" i="18"/>
  <c r="DA58" i="18"/>
  <c r="CW58" i="18"/>
  <c r="CS58" i="18"/>
  <c r="CO58" i="18"/>
  <c r="CK58" i="18"/>
  <c r="CG58" i="18"/>
  <c r="CC58" i="18"/>
  <c r="BY58" i="18"/>
  <c r="BU58" i="18"/>
  <c r="BQ58" i="18"/>
  <c r="BM58" i="18"/>
  <c r="BI58" i="18"/>
  <c r="BE58" i="18"/>
  <c r="BA58" i="18"/>
  <c r="AW58" i="18"/>
  <c r="AS58" i="18"/>
  <c r="AO58" i="18"/>
  <c r="AK58" i="18"/>
  <c r="AG58" i="18"/>
  <c r="AC58" i="18"/>
  <c r="Y58" i="18"/>
  <c r="U58" i="18"/>
  <c r="Q58" i="18"/>
  <c r="M58" i="18"/>
  <c r="I58" i="18"/>
  <c r="E58" i="18"/>
  <c r="A58" i="18"/>
  <c r="EV57" i="18"/>
  <c r="ER57" i="18"/>
  <c r="EN57" i="18"/>
  <c r="EJ57" i="18"/>
  <c r="EF57" i="18"/>
  <c r="EB57" i="18"/>
  <c r="DX57" i="18"/>
  <c r="DT57" i="18"/>
  <c r="DP57" i="18"/>
  <c r="DL57" i="18"/>
  <c r="DH57" i="18"/>
  <c r="DD57" i="18"/>
  <c r="CZ57" i="18"/>
  <c r="CV57" i="18"/>
  <c r="CR57" i="18"/>
  <c r="CN57" i="18"/>
  <c r="CJ57" i="18"/>
  <c r="CF57" i="18"/>
  <c r="CB57" i="18"/>
  <c r="BX57" i="18"/>
  <c r="BT57" i="18"/>
  <c r="BP57" i="18"/>
  <c r="BL57" i="18"/>
  <c r="BH57" i="18"/>
  <c r="BD57" i="18"/>
  <c r="AZ57" i="18"/>
  <c r="AV57" i="18"/>
  <c r="AR57" i="18"/>
  <c r="AN57" i="18"/>
  <c r="AJ57" i="18"/>
  <c r="AF57" i="18"/>
  <c r="AB57" i="18"/>
  <c r="X57" i="18"/>
  <c r="T57" i="18"/>
  <c r="P57" i="18"/>
  <c r="L57" i="18"/>
  <c r="H57" i="18"/>
  <c r="D57" i="18"/>
  <c r="EY56" i="18"/>
  <c r="EU56" i="18"/>
  <c r="EQ56" i="18"/>
  <c r="EM56" i="18"/>
  <c r="EI56" i="18"/>
  <c r="EE56" i="18"/>
  <c r="EA56" i="18"/>
  <c r="DW56" i="18"/>
  <c r="DS56" i="18"/>
  <c r="DO56" i="18"/>
  <c r="DK56" i="18"/>
  <c r="DG56" i="18"/>
  <c r="DC56" i="18"/>
  <c r="CY56" i="18"/>
  <c r="CU56" i="18"/>
  <c r="CQ56" i="18"/>
  <c r="CM56" i="18"/>
  <c r="CI56" i="18"/>
  <c r="CE56" i="18"/>
  <c r="CA56" i="18"/>
  <c r="BW56" i="18"/>
  <c r="BS56" i="18"/>
  <c r="BO56" i="18"/>
  <c r="BK56" i="18"/>
  <c r="BG56" i="18"/>
  <c r="BC56" i="18"/>
  <c r="AY56" i="18"/>
  <c r="AU56" i="18"/>
  <c r="AQ56" i="18"/>
  <c r="AM56" i="18"/>
  <c r="AI56" i="18"/>
  <c r="AE56" i="18"/>
  <c r="AA56" i="18"/>
  <c r="W56" i="18"/>
  <c r="S56" i="18"/>
  <c r="O56" i="18"/>
  <c r="K56" i="18"/>
  <c r="G56" i="18"/>
  <c r="C56" i="18"/>
  <c r="EX55" i="18"/>
  <c r="ET55" i="18"/>
  <c r="EP55" i="18"/>
  <c r="EL55" i="18"/>
  <c r="EH55" i="18"/>
  <c r="ED55" i="18"/>
  <c r="DZ55" i="18"/>
  <c r="DV55" i="18"/>
  <c r="DR55" i="18"/>
  <c r="DN55" i="18"/>
  <c r="DJ55" i="18"/>
  <c r="DF55" i="18"/>
  <c r="DB55" i="18"/>
  <c r="CX55" i="18"/>
  <c r="CT55" i="18"/>
  <c r="CP55" i="18"/>
  <c r="CL55" i="18"/>
  <c r="CH55" i="18"/>
  <c r="CD55" i="18"/>
  <c r="BZ55" i="18"/>
  <c r="BV55" i="18"/>
  <c r="BR55" i="18"/>
  <c r="BN55" i="18"/>
  <c r="BJ55" i="18"/>
  <c r="BF55" i="18"/>
  <c r="BB55" i="18"/>
  <c r="AX55" i="18"/>
  <c r="AT55" i="18"/>
  <c r="AP55" i="18"/>
  <c r="AL55" i="18"/>
  <c r="AH55" i="18"/>
  <c r="AD55" i="18"/>
  <c r="Z55" i="18"/>
  <c r="V55" i="18"/>
  <c r="R55" i="18"/>
  <c r="N55" i="18"/>
  <c r="J55" i="18"/>
  <c r="F55" i="18"/>
  <c r="B55" i="18"/>
  <c r="EW54" i="18"/>
  <c r="ES54" i="18"/>
  <c r="EO54" i="18"/>
  <c r="EK54" i="18"/>
  <c r="EG54" i="18"/>
  <c r="EC54" i="18"/>
  <c r="DY54" i="18"/>
  <c r="DU54" i="18"/>
  <c r="DQ54" i="18"/>
  <c r="DM54" i="18"/>
  <c r="DI54" i="18"/>
  <c r="DE54" i="18"/>
  <c r="DA54" i="18"/>
  <c r="CW54" i="18"/>
  <c r="CS54" i="18"/>
  <c r="CO54" i="18"/>
  <c r="CK54" i="18"/>
  <c r="CG54" i="18"/>
  <c r="CC54" i="18"/>
  <c r="BY54" i="18"/>
  <c r="BU54" i="18"/>
  <c r="BQ54" i="18"/>
  <c r="BM54" i="18"/>
  <c r="BI54" i="18"/>
  <c r="BE54" i="18"/>
  <c r="BA54" i="18"/>
  <c r="AW54" i="18"/>
  <c r="AS54" i="18"/>
  <c r="AO54" i="18"/>
  <c r="AK54" i="18"/>
  <c r="AG54" i="18"/>
  <c r="AC54" i="18"/>
  <c r="Y54" i="18"/>
  <c r="U54" i="18"/>
  <c r="Q54" i="18"/>
  <c r="M54" i="18"/>
  <c r="I54" i="18"/>
  <c r="E54" i="18"/>
  <c r="A54" i="18"/>
  <c r="EV53" i="18"/>
  <c r="ER53" i="18"/>
  <c r="EN53" i="18"/>
  <c r="EJ53" i="18"/>
  <c r="EF53" i="18"/>
  <c r="EB53" i="18"/>
  <c r="DX53" i="18"/>
  <c r="DT53" i="18"/>
  <c r="DP53" i="18"/>
  <c r="DL53" i="18"/>
  <c r="DH53" i="18"/>
  <c r="DD53" i="18"/>
  <c r="CZ53" i="18"/>
  <c r="CV53" i="18"/>
  <c r="CR53" i="18"/>
  <c r="CN53" i="18"/>
  <c r="CJ53" i="18"/>
  <c r="CF53" i="18"/>
  <c r="CB53" i="18"/>
  <c r="BX53" i="18"/>
  <c r="BT53" i="18"/>
  <c r="BP53" i="18"/>
  <c r="BL53" i="18"/>
  <c r="BH53" i="18"/>
  <c r="BD53" i="18"/>
  <c r="AZ53" i="18"/>
  <c r="AV53" i="18"/>
  <c r="AR53" i="18"/>
  <c r="AN53" i="18"/>
  <c r="AJ53" i="18"/>
  <c r="AF53" i="18"/>
  <c r="AB53" i="18"/>
  <c r="X53" i="18"/>
  <c r="T53" i="18"/>
  <c r="P53" i="18"/>
  <c r="L53" i="18"/>
  <c r="H53" i="18"/>
  <c r="D53" i="18"/>
  <c r="EY52" i="18"/>
  <c r="EU52" i="18"/>
  <c r="EQ52" i="18"/>
  <c r="EM52" i="18"/>
  <c r="EI52" i="18"/>
  <c r="EE52" i="18"/>
  <c r="EA52" i="18"/>
  <c r="DW52" i="18"/>
  <c r="DS52" i="18"/>
  <c r="DO52" i="18"/>
  <c r="DK52" i="18"/>
  <c r="DG52" i="18"/>
  <c r="DC52" i="18"/>
  <c r="CY52" i="18"/>
  <c r="CU52" i="18"/>
  <c r="CQ52" i="18"/>
  <c r="CM52" i="18"/>
  <c r="CI52" i="18"/>
  <c r="CE52" i="18"/>
  <c r="CA52" i="18"/>
  <c r="BW52" i="18"/>
  <c r="BS52" i="18"/>
  <c r="BO52" i="18"/>
  <c r="BK52" i="18"/>
  <c r="BG52" i="18"/>
  <c r="BC52" i="18"/>
  <c r="AY52" i="18"/>
  <c r="AU52" i="18"/>
  <c r="AQ52" i="18"/>
  <c r="AM52" i="18"/>
  <c r="AI52" i="18"/>
  <c r="AE52" i="18"/>
  <c r="AA52" i="18"/>
  <c r="W52" i="18"/>
  <c r="S52" i="18"/>
  <c r="O52" i="18"/>
  <c r="K52" i="18"/>
  <c r="G52" i="18"/>
  <c r="C52" i="18"/>
  <c r="EX51" i="18"/>
  <c r="ET51" i="18"/>
  <c r="EP51" i="18"/>
  <c r="EL51" i="18"/>
  <c r="EH51" i="18"/>
  <c r="ED51" i="18"/>
  <c r="DZ51" i="18"/>
  <c r="DV51" i="18"/>
  <c r="DR51" i="18"/>
  <c r="DN51" i="18"/>
  <c r="DJ51" i="18"/>
  <c r="DF51" i="18"/>
  <c r="DB51" i="18"/>
  <c r="CX51" i="18"/>
  <c r="CT51" i="18"/>
  <c r="CP51" i="18"/>
  <c r="CL51" i="18"/>
  <c r="CH51" i="18"/>
  <c r="CD51" i="18"/>
  <c r="BZ51" i="18"/>
  <c r="BV51" i="18"/>
  <c r="BR51" i="18"/>
  <c r="BN51" i="18"/>
  <c r="BJ51" i="18"/>
  <c r="BF51" i="18"/>
  <c r="BB51" i="18"/>
  <c r="AX51" i="18"/>
  <c r="AT51" i="18"/>
  <c r="AP51" i="18"/>
  <c r="AL51" i="18"/>
  <c r="AH51" i="18"/>
  <c r="AD51" i="18"/>
  <c r="Z51" i="18"/>
  <c r="V51" i="18"/>
  <c r="R51" i="18"/>
  <c r="N51" i="18"/>
  <c r="J51" i="18"/>
  <c r="F51" i="18"/>
  <c r="B51" i="18"/>
  <c r="EW50" i="18"/>
  <c r="ES50" i="18"/>
  <c r="EO50" i="18"/>
  <c r="EK50" i="18"/>
  <c r="EG50" i="18"/>
  <c r="EC50" i="18"/>
  <c r="DY50" i="18"/>
  <c r="DU50" i="18"/>
  <c r="DQ50" i="18"/>
  <c r="DM50" i="18"/>
  <c r="DI50" i="18"/>
  <c r="DE50" i="18"/>
  <c r="DA50" i="18"/>
  <c r="CW50" i="18"/>
  <c r="CS50" i="18"/>
  <c r="CO50" i="18"/>
  <c r="CK50" i="18"/>
  <c r="CG50" i="18"/>
  <c r="CC50" i="18"/>
  <c r="BY50" i="18"/>
  <c r="BU50" i="18"/>
  <c r="BQ50" i="18"/>
  <c r="BM50" i="18"/>
  <c r="BI50" i="18"/>
  <c r="BE50" i="18"/>
  <c r="BA50" i="18"/>
  <c r="AW50" i="18"/>
  <c r="AS50" i="18"/>
  <c r="AO50" i="18"/>
  <c r="AK50" i="18"/>
  <c r="AG50" i="18"/>
  <c r="AC50" i="18"/>
  <c r="Y50" i="18"/>
  <c r="U50" i="18"/>
  <c r="Q50" i="18"/>
  <c r="M50" i="18"/>
  <c r="I50" i="18"/>
  <c r="E50" i="18"/>
  <c r="A50" i="18"/>
  <c r="EV49" i="18"/>
  <c r="ER49" i="18"/>
  <c r="EN49" i="18"/>
  <c r="EJ49" i="18"/>
  <c r="EF49" i="18"/>
  <c r="EB49" i="18"/>
  <c r="DX49" i="18"/>
  <c r="DT49" i="18"/>
  <c r="DP49" i="18"/>
  <c r="DL49" i="18"/>
  <c r="DH49" i="18"/>
  <c r="DD49" i="18"/>
  <c r="CZ49" i="18"/>
  <c r="CV49" i="18"/>
  <c r="CR49" i="18"/>
  <c r="CN49" i="18"/>
  <c r="CJ49" i="18"/>
  <c r="CF49" i="18"/>
  <c r="CB49" i="18"/>
  <c r="BX49" i="18"/>
  <c r="BT49" i="18"/>
  <c r="BP49" i="18"/>
  <c r="BL49" i="18"/>
  <c r="BH49" i="18"/>
  <c r="BD49" i="18"/>
  <c r="AZ49" i="18"/>
  <c r="AV49" i="18"/>
  <c r="AR49" i="18"/>
  <c r="AN49" i="18"/>
  <c r="AJ49" i="18"/>
  <c r="AF49" i="18"/>
  <c r="AB49" i="18"/>
  <c r="X49" i="18"/>
  <c r="T49" i="18"/>
  <c r="P49" i="18"/>
  <c r="L49" i="18"/>
  <c r="H49" i="18"/>
  <c r="D49" i="18"/>
  <c r="EY48" i="18"/>
  <c r="EU48" i="18"/>
  <c r="EQ48" i="18"/>
  <c r="EM48" i="18"/>
  <c r="EI48" i="18"/>
  <c r="EE48" i="18"/>
  <c r="EA48" i="18"/>
  <c r="DW48" i="18"/>
  <c r="DS48" i="18"/>
  <c r="DO48" i="18"/>
  <c r="DK48" i="18"/>
  <c r="DG48" i="18"/>
  <c r="DC48" i="18"/>
  <c r="CY48" i="18"/>
  <c r="CU48" i="18"/>
  <c r="CQ48" i="18"/>
  <c r="CM48" i="18"/>
  <c r="CI48" i="18"/>
  <c r="CE48" i="18"/>
  <c r="CA48" i="18"/>
  <c r="BW48" i="18"/>
  <c r="BS48" i="18"/>
  <c r="BO48" i="18"/>
  <c r="BK48" i="18"/>
  <c r="BG48" i="18"/>
  <c r="BC48" i="18"/>
  <c r="AY48" i="18"/>
  <c r="AU48" i="18"/>
  <c r="AQ48" i="18"/>
  <c r="AM48" i="18"/>
  <c r="AI48" i="18"/>
  <c r="AE48" i="18"/>
  <c r="AA48" i="18"/>
  <c r="W48" i="18"/>
  <c r="S48" i="18"/>
  <c r="O48" i="18"/>
  <c r="K48" i="18"/>
  <c r="G48" i="18"/>
  <c r="C48" i="18"/>
  <c r="EX47" i="18"/>
  <c r="ET47" i="18"/>
  <c r="EP47" i="18"/>
  <c r="EL47" i="18"/>
  <c r="EH47" i="18"/>
  <c r="ED47" i="18"/>
  <c r="DZ47" i="18"/>
  <c r="DV47" i="18"/>
  <c r="DR47" i="18"/>
  <c r="DN47" i="18"/>
  <c r="DJ47" i="18"/>
  <c r="DF47" i="18"/>
  <c r="DB47" i="18"/>
  <c r="CV47" i="18"/>
  <c r="CQ47" i="18"/>
  <c r="CL47" i="18"/>
  <c r="CF47" i="18"/>
  <c r="CA47" i="18"/>
  <c r="BV47" i="18"/>
  <c r="BP47" i="18"/>
  <c r="BK47" i="18"/>
  <c r="BF47" i="18"/>
  <c r="AZ47" i="18"/>
  <c r="AU47" i="18"/>
  <c r="AP47" i="18"/>
  <c r="AJ47" i="18"/>
  <c r="AE47" i="18"/>
  <c r="Z47" i="18"/>
  <c r="T47" i="18"/>
  <c r="O47" i="18"/>
  <c r="J47" i="18"/>
  <c r="D47" i="18"/>
  <c r="EX46" i="18"/>
  <c r="ES46" i="18"/>
  <c r="EM46" i="18"/>
  <c r="EH46" i="18"/>
  <c r="EC46" i="18"/>
  <c r="DW46" i="18"/>
  <c r="DR46" i="18"/>
  <c r="DM46" i="18"/>
  <c r="DG46" i="18"/>
  <c r="DB46" i="18"/>
  <c r="CW46" i="18"/>
  <c r="CQ46" i="18"/>
  <c r="CL46" i="18"/>
  <c r="CG46" i="18"/>
  <c r="CA46" i="18"/>
  <c r="BV46" i="18"/>
  <c r="BQ46" i="18"/>
  <c r="BK46" i="18"/>
  <c r="BF46" i="18"/>
  <c r="BA46" i="18"/>
  <c r="AU46" i="18"/>
  <c r="AP46" i="18"/>
  <c r="AK46" i="18"/>
  <c r="AE46" i="18"/>
  <c r="Z46" i="18"/>
  <c r="U46" i="18"/>
  <c r="O46" i="18"/>
  <c r="J46" i="18"/>
  <c r="E46" i="18"/>
  <c r="EX45" i="18"/>
  <c r="ES45" i="18"/>
  <c r="EN45" i="18"/>
  <c r="EH45" i="18"/>
  <c r="EC45" i="18"/>
  <c r="DX45" i="18"/>
  <c r="DR45" i="18"/>
  <c r="DM45" i="18"/>
  <c r="DH45" i="18"/>
  <c r="DB45" i="18"/>
  <c r="CW45" i="18"/>
  <c r="CR45" i="18"/>
  <c r="CL45" i="18"/>
  <c r="CG45" i="18"/>
  <c r="CB45" i="18"/>
  <c r="BV45" i="18"/>
  <c r="BQ45" i="18"/>
  <c r="BL45" i="18"/>
  <c r="BF45" i="18"/>
  <c r="BA45" i="18"/>
  <c r="AV45" i="18"/>
  <c r="AP45" i="18"/>
  <c r="AK45" i="18"/>
  <c r="AF45" i="18"/>
  <c r="Z45" i="18"/>
  <c r="U45" i="18"/>
  <c r="P45" i="18"/>
  <c r="J45" i="18"/>
  <c r="E45" i="18"/>
  <c r="EY44" i="18"/>
  <c r="ES44" i="18"/>
  <c r="EN44" i="18"/>
  <c r="EI44" i="18"/>
  <c r="DY44" i="18"/>
  <c r="DI44" i="18"/>
  <c r="CS44" i="18"/>
  <c r="CC44" i="18"/>
  <c r="BM44" i="18"/>
  <c r="AW44" i="18"/>
  <c r="AG44" i="18"/>
  <c r="Q44" i="18"/>
  <c r="A44" i="18"/>
  <c r="EJ43" i="18"/>
  <c r="DT43" i="18"/>
  <c r="DD43" i="18"/>
  <c r="CN43" i="18"/>
  <c r="BX43" i="18"/>
  <c r="BH43" i="18"/>
  <c r="AR43" i="18"/>
  <c r="AB43" i="18"/>
  <c r="L43" i="18"/>
  <c r="EU42" i="18"/>
  <c r="EE42" i="18"/>
  <c r="DO42" i="18"/>
  <c r="CY42" i="18"/>
  <c r="CI42" i="18"/>
  <c r="BS42" i="18"/>
  <c r="BC42" i="18"/>
  <c r="AM42" i="18"/>
  <c r="W42" i="18"/>
  <c r="G42" i="18"/>
  <c r="EP41" i="18"/>
  <c r="DZ41" i="18"/>
  <c r="DJ41" i="18"/>
  <c r="CT41" i="18"/>
  <c r="CD41" i="18"/>
  <c r="BN41" i="18"/>
  <c r="AX41" i="18"/>
  <c r="AH41" i="18"/>
  <c r="R41" i="18"/>
  <c r="B41" i="18"/>
  <c r="EK40" i="18"/>
  <c r="DU40" i="18"/>
  <c r="DE40" i="18"/>
  <c r="CO40" i="18"/>
  <c r="BY40" i="18"/>
  <c r="BI40" i="18"/>
  <c r="AS40" i="18"/>
  <c r="AC40" i="18"/>
  <c r="M40" i="18"/>
  <c r="EV39" i="18"/>
  <c r="EF39" i="18"/>
  <c r="DP39" i="18"/>
  <c r="CZ39" i="18"/>
  <c r="CJ39" i="18"/>
  <c r="BT39" i="18"/>
  <c r="BD39" i="18"/>
  <c r="AN39" i="18"/>
  <c r="X39" i="18"/>
  <c r="H39" i="18"/>
  <c r="EQ38" i="18"/>
  <c r="EA38" i="18"/>
  <c r="DK38" i="18"/>
  <c r="CU38" i="18"/>
  <c r="CE38" i="18"/>
  <c r="BO38" i="18"/>
  <c r="AY38" i="18"/>
  <c r="AI38" i="18"/>
  <c r="S38" i="18"/>
  <c r="C38" i="18"/>
  <c r="EL37" i="18"/>
  <c r="DV37" i="18"/>
  <c r="DF37" i="18"/>
  <c r="CP37" i="18"/>
  <c r="BZ37" i="18"/>
  <c r="BJ37" i="18"/>
  <c r="AT37" i="18"/>
  <c r="AD37" i="18"/>
  <c r="N37" i="18"/>
  <c r="EW36" i="18"/>
  <c r="EG36" i="18"/>
  <c r="DQ36" i="18"/>
  <c r="DA36" i="18"/>
  <c r="CK36" i="18"/>
  <c r="BU36" i="18"/>
  <c r="BE36" i="18"/>
  <c r="AO36" i="18"/>
  <c r="Y36" i="18"/>
  <c r="I36" i="18"/>
  <c r="ER35" i="18"/>
  <c r="EB35" i="18"/>
  <c r="DL35" i="18"/>
  <c r="CV35" i="18"/>
  <c r="CF35" i="18"/>
  <c r="BP35" i="18"/>
  <c r="AZ35" i="18"/>
  <c r="AJ35" i="18"/>
  <c r="T35" i="18"/>
  <c r="D35" i="18"/>
  <c r="EM34" i="18"/>
  <c r="DW34" i="18"/>
  <c r="DG34" i="18"/>
  <c r="CQ34" i="18"/>
  <c r="CA34" i="18"/>
  <c r="BK34" i="18"/>
  <c r="AU34" i="18"/>
  <c r="AE34" i="18"/>
  <c r="O34" i="18"/>
  <c r="EX33" i="18"/>
  <c r="EH33" i="18"/>
  <c r="DR33" i="18"/>
  <c r="DB33" i="18"/>
  <c r="CK33" i="18"/>
  <c r="BP33" i="18"/>
  <c r="AT33" i="18"/>
  <c r="Y33" i="18"/>
  <c r="D33" i="18"/>
  <c r="EG32" i="18"/>
  <c r="DL32" i="18"/>
  <c r="CQ32" i="18"/>
  <c r="BU32" i="18"/>
  <c r="AZ32" i="18"/>
  <c r="AE32" i="18"/>
  <c r="I32" i="18"/>
  <c r="EM31" i="18"/>
  <c r="CV31" i="18"/>
  <c r="AJ31" i="18"/>
  <c r="DW30" i="18"/>
  <c r="BK30" i="18"/>
  <c r="EX29" i="18"/>
  <c r="CL29" i="18"/>
  <c r="Z29" i="18"/>
  <c r="DM28" i="18"/>
  <c r="BA28" i="18"/>
  <c r="EN27" i="18"/>
  <c r="CB27" i="18"/>
  <c r="P27" i="18"/>
  <c r="DC26" i="18"/>
  <c r="AQ26" i="18"/>
  <c r="ED25" i="18"/>
  <c r="AX25" i="18"/>
  <c r="DP24" i="18"/>
  <c r="BY23" i="18"/>
  <c r="EA21" i="18"/>
  <c r="AD20" i="18"/>
  <c r="BW16" i="18"/>
  <c r="BL59" i="18"/>
  <c r="BH59" i="18"/>
  <c r="BD59" i="18"/>
  <c r="AZ59" i="18"/>
  <c r="AV59" i="18"/>
  <c r="AR59" i="18"/>
  <c r="AN59" i="18"/>
  <c r="AJ59" i="18"/>
  <c r="AF59" i="18"/>
  <c r="AB59" i="18"/>
  <c r="X59" i="18"/>
  <c r="T59" i="18"/>
  <c r="P59" i="18"/>
  <c r="L59" i="18"/>
  <c r="H59" i="18"/>
  <c r="D59" i="18"/>
  <c r="EY58" i="18"/>
  <c r="EU58" i="18"/>
  <c r="EQ58" i="18"/>
  <c r="EM58" i="18"/>
  <c r="EI58" i="18"/>
  <c r="EE58" i="18"/>
  <c r="EA58" i="18"/>
  <c r="DW58" i="18"/>
  <c r="DS58" i="18"/>
  <c r="DO58" i="18"/>
  <c r="DK58" i="18"/>
  <c r="DG58" i="18"/>
  <c r="DC58" i="18"/>
  <c r="CY58" i="18"/>
  <c r="CU58" i="18"/>
  <c r="CQ58" i="18"/>
  <c r="CM58" i="18"/>
  <c r="CI58" i="18"/>
  <c r="CE58" i="18"/>
  <c r="CA58" i="18"/>
  <c r="BW58" i="18"/>
  <c r="BS58" i="18"/>
  <c r="BO58" i="18"/>
  <c r="BK58" i="18"/>
  <c r="BG58" i="18"/>
  <c r="BC58" i="18"/>
  <c r="AY58" i="18"/>
  <c r="AU58" i="18"/>
  <c r="AQ58" i="18"/>
  <c r="AM58" i="18"/>
  <c r="AI58" i="18"/>
  <c r="AE58" i="18"/>
  <c r="AA58" i="18"/>
  <c r="W58" i="18"/>
  <c r="S58" i="18"/>
  <c r="O58" i="18"/>
  <c r="K58" i="18"/>
  <c r="G58" i="18"/>
  <c r="C58" i="18"/>
  <c r="EX57" i="18"/>
  <c r="ET57" i="18"/>
  <c r="EP57" i="18"/>
  <c r="EL57" i="18"/>
  <c r="EH57" i="18"/>
  <c r="ED57" i="18"/>
  <c r="DZ57" i="18"/>
  <c r="DV57" i="18"/>
  <c r="DR57" i="18"/>
  <c r="DN57" i="18"/>
  <c r="DJ57" i="18"/>
  <c r="DF57" i="18"/>
  <c r="DB57" i="18"/>
  <c r="CX57" i="18"/>
  <c r="CT57" i="18"/>
  <c r="CP57" i="18"/>
  <c r="CL57" i="18"/>
  <c r="CH57" i="18"/>
  <c r="CD57" i="18"/>
  <c r="BZ57" i="18"/>
  <c r="BV57" i="18"/>
  <c r="BR57" i="18"/>
  <c r="BN57" i="18"/>
  <c r="BJ57" i="18"/>
  <c r="BF57" i="18"/>
  <c r="BB57" i="18"/>
  <c r="AX57" i="18"/>
  <c r="AT57" i="18"/>
  <c r="AP57" i="18"/>
  <c r="AL57" i="18"/>
  <c r="AH57" i="18"/>
  <c r="AD57" i="18"/>
  <c r="Z57" i="18"/>
  <c r="V57" i="18"/>
  <c r="R57" i="18"/>
  <c r="N57" i="18"/>
  <c r="J57" i="18"/>
  <c r="F57" i="18"/>
  <c r="B57" i="18"/>
  <c r="EW56" i="18"/>
  <c r="ES56" i="18"/>
  <c r="EO56" i="18"/>
  <c r="EK56" i="18"/>
  <c r="EG56" i="18"/>
  <c r="EC56" i="18"/>
  <c r="DY56" i="18"/>
  <c r="DU56" i="18"/>
  <c r="DQ56" i="18"/>
  <c r="DM56" i="18"/>
  <c r="DI56" i="18"/>
  <c r="DE56" i="18"/>
  <c r="DA56" i="18"/>
  <c r="CW56" i="18"/>
  <c r="CS56" i="18"/>
  <c r="CO56" i="18"/>
  <c r="CK56" i="18"/>
  <c r="CG56" i="18"/>
  <c r="CC56" i="18"/>
  <c r="BY56" i="18"/>
  <c r="BU56" i="18"/>
  <c r="BQ56" i="18"/>
  <c r="BM56" i="18"/>
  <c r="BI56" i="18"/>
  <c r="BE56" i="18"/>
  <c r="BA56" i="18"/>
  <c r="AW56" i="18"/>
  <c r="AS56" i="18"/>
  <c r="AO56" i="18"/>
  <c r="AK56" i="18"/>
  <c r="AG56" i="18"/>
  <c r="AC56" i="18"/>
  <c r="Y56" i="18"/>
  <c r="U56" i="18"/>
  <c r="Q56" i="18"/>
  <c r="M56" i="18"/>
  <c r="I56" i="18"/>
  <c r="E56" i="18"/>
  <c r="A56" i="18"/>
  <c r="EV55" i="18"/>
  <c r="ER55" i="18"/>
  <c r="EN55" i="18"/>
  <c r="EJ55" i="18"/>
  <c r="EF55" i="18"/>
  <c r="EB55" i="18"/>
  <c r="DX55" i="18"/>
  <c r="DT55" i="18"/>
  <c r="DP55" i="18"/>
  <c r="DL55" i="18"/>
  <c r="DH55" i="18"/>
  <c r="DD55" i="18"/>
  <c r="CZ55" i="18"/>
  <c r="CV55" i="18"/>
  <c r="CR55" i="18"/>
  <c r="CN55" i="18"/>
  <c r="CJ55" i="18"/>
  <c r="CF55" i="18"/>
  <c r="CB55" i="18"/>
  <c r="BX55" i="18"/>
  <c r="BT55" i="18"/>
  <c r="BP55" i="18"/>
  <c r="BL55" i="18"/>
  <c r="BH55" i="18"/>
  <c r="BD55" i="18"/>
  <c r="AZ55" i="18"/>
  <c r="AV55" i="18"/>
  <c r="AR55" i="18"/>
  <c r="AN55" i="18"/>
  <c r="AJ55" i="18"/>
  <c r="AF55" i="18"/>
  <c r="AB55" i="18"/>
  <c r="X55" i="18"/>
  <c r="T55" i="18"/>
  <c r="P55" i="18"/>
  <c r="L55" i="18"/>
  <c r="H55" i="18"/>
  <c r="D55" i="18"/>
  <c r="EY54" i="18"/>
  <c r="EU54" i="18"/>
  <c r="EQ54" i="18"/>
  <c r="EM54" i="18"/>
  <c r="EI54" i="18"/>
  <c r="EE54" i="18"/>
  <c r="EA54" i="18"/>
  <c r="DW54" i="18"/>
  <c r="DS54" i="18"/>
  <c r="DO54" i="18"/>
  <c r="DK54" i="18"/>
  <c r="DG54" i="18"/>
  <c r="DC54" i="18"/>
  <c r="CY54" i="18"/>
  <c r="CU54" i="18"/>
  <c r="CQ54" i="18"/>
  <c r="CM54" i="18"/>
  <c r="CI54" i="18"/>
  <c r="CE54" i="18"/>
  <c r="CA54" i="18"/>
  <c r="BW54" i="18"/>
  <c r="BS54" i="18"/>
  <c r="BO54" i="18"/>
  <c r="BK54" i="18"/>
  <c r="BG54" i="18"/>
  <c r="BC54" i="18"/>
  <c r="AY54" i="18"/>
  <c r="AU54" i="18"/>
  <c r="AQ54" i="18"/>
  <c r="AM54" i="18"/>
  <c r="AI54" i="18"/>
  <c r="AE54" i="18"/>
  <c r="AA54" i="18"/>
  <c r="W54" i="18"/>
  <c r="S54" i="18"/>
  <c r="O54" i="18"/>
  <c r="K54" i="18"/>
  <c r="G54" i="18"/>
  <c r="C54" i="18"/>
  <c r="EX53" i="18"/>
  <c r="ET53" i="18"/>
  <c r="EP53" i="18"/>
  <c r="EL53" i="18"/>
  <c r="EH53" i="18"/>
  <c r="ED53" i="18"/>
  <c r="DZ53" i="18"/>
  <c r="DV53" i="18"/>
  <c r="DR53" i="18"/>
  <c r="DN53" i="18"/>
  <c r="DJ53" i="18"/>
  <c r="DF53" i="18"/>
  <c r="DB53" i="18"/>
  <c r="CX53" i="18"/>
  <c r="CT53" i="18"/>
  <c r="CP53" i="18"/>
  <c r="CL53" i="18"/>
  <c r="CH53" i="18"/>
  <c r="CD53" i="18"/>
  <c r="BZ53" i="18"/>
  <c r="BV53" i="18"/>
  <c r="BR53" i="18"/>
  <c r="BN53" i="18"/>
  <c r="BJ53" i="18"/>
  <c r="BF53" i="18"/>
  <c r="BB53" i="18"/>
  <c r="AX53" i="18"/>
  <c r="AT53" i="18"/>
  <c r="AP53" i="18"/>
  <c r="AL53" i="18"/>
  <c r="AH53" i="18"/>
  <c r="AD53" i="18"/>
  <c r="Z53" i="18"/>
  <c r="V53" i="18"/>
  <c r="R53" i="18"/>
  <c r="N53" i="18"/>
  <c r="J53" i="18"/>
  <c r="F53" i="18"/>
  <c r="B53" i="18"/>
  <c r="EW52" i="18"/>
  <c r="ES52" i="18"/>
  <c r="EO52" i="18"/>
  <c r="EK52" i="18"/>
  <c r="EG52" i="18"/>
  <c r="EC52" i="18"/>
  <c r="DY52" i="18"/>
  <c r="DU52" i="18"/>
  <c r="DQ52" i="18"/>
  <c r="DM52" i="18"/>
  <c r="DI52" i="18"/>
  <c r="DE52" i="18"/>
  <c r="DA52" i="18"/>
  <c r="CW52" i="18"/>
  <c r="CS52" i="18"/>
  <c r="CO52" i="18"/>
  <c r="CK52" i="18"/>
  <c r="CG52" i="18"/>
  <c r="CC52" i="18"/>
  <c r="BY52" i="18"/>
  <c r="BU52" i="18"/>
  <c r="BQ52" i="18"/>
  <c r="BM52" i="18"/>
  <c r="BI52" i="18"/>
  <c r="BE52" i="18"/>
  <c r="BA52" i="18"/>
  <c r="AW52" i="18"/>
  <c r="AS52" i="18"/>
  <c r="AO52" i="18"/>
  <c r="AK52" i="18"/>
  <c r="AG52" i="18"/>
  <c r="AC52" i="18"/>
  <c r="Y52" i="18"/>
  <c r="U52" i="18"/>
  <c r="Q52" i="18"/>
  <c r="M52" i="18"/>
  <c r="I52" i="18"/>
  <c r="E52" i="18"/>
  <c r="A52" i="18"/>
  <c r="EV51" i="18"/>
  <c r="ER51" i="18"/>
  <c r="EN51" i="18"/>
  <c r="EJ51" i="18"/>
  <c r="EF51" i="18"/>
  <c r="EB51" i="18"/>
  <c r="DX51" i="18"/>
  <c r="DT51" i="18"/>
  <c r="DP51" i="18"/>
  <c r="DL51" i="18"/>
  <c r="DH51" i="18"/>
  <c r="DD51" i="18"/>
  <c r="CZ51" i="18"/>
  <c r="CV51" i="18"/>
  <c r="CR51" i="18"/>
  <c r="CN51" i="18"/>
  <c r="CJ51" i="18"/>
  <c r="CF51" i="18"/>
  <c r="CB51" i="18"/>
  <c r="BX51" i="18"/>
  <c r="BT51" i="18"/>
  <c r="BP51" i="18"/>
  <c r="BL51" i="18"/>
  <c r="BH51" i="18"/>
  <c r="BD51" i="18"/>
  <c r="AZ51" i="18"/>
  <c r="AV51" i="18"/>
  <c r="AR51" i="18"/>
  <c r="AN51" i="18"/>
  <c r="AJ51" i="18"/>
  <c r="AF51" i="18"/>
  <c r="AB51" i="18"/>
  <c r="X51" i="18"/>
  <c r="T51" i="18"/>
  <c r="P51" i="18"/>
  <c r="L51" i="18"/>
  <c r="H51" i="18"/>
  <c r="D51" i="18"/>
  <c r="EY50" i="18"/>
  <c r="EU50" i="18"/>
  <c r="EQ50" i="18"/>
  <c r="EM50" i="18"/>
  <c r="EI50" i="18"/>
  <c r="EE50" i="18"/>
  <c r="EA50" i="18"/>
  <c r="DW50" i="18"/>
  <c r="DS50" i="18"/>
  <c r="DO50" i="18"/>
  <c r="DK50" i="18"/>
  <c r="DG50" i="18"/>
  <c r="DC50" i="18"/>
  <c r="CY50" i="18"/>
  <c r="CU50" i="18"/>
  <c r="CQ50" i="18"/>
  <c r="CM50" i="18"/>
  <c r="CI50" i="18"/>
  <c r="CE50" i="18"/>
  <c r="CA50" i="18"/>
  <c r="BW50" i="18"/>
  <c r="BS50" i="18"/>
  <c r="BO50" i="18"/>
  <c r="BK50" i="18"/>
  <c r="BG50" i="18"/>
  <c r="BC50" i="18"/>
  <c r="AY50" i="18"/>
  <c r="AU50" i="18"/>
  <c r="AQ50" i="18"/>
  <c r="AM50" i="18"/>
  <c r="AI50" i="18"/>
  <c r="AE50" i="18"/>
  <c r="AA50" i="18"/>
  <c r="W50" i="18"/>
  <c r="S50" i="18"/>
  <c r="O50" i="18"/>
  <c r="K50" i="18"/>
  <c r="G50" i="18"/>
  <c r="C50" i="18"/>
  <c r="EX49" i="18"/>
  <c r="ET49" i="18"/>
  <c r="EP49" i="18"/>
  <c r="EL49" i="18"/>
  <c r="EH49" i="18"/>
  <c r="ED49" i="18"/>
  <c r="DZ49" i="18"/>
  <c r="DV49" i="18"/>
  <c r="DR49" i="18"/>
  <c r="DN49" i="18"/>
  <c r="DJ49" i="18"/>
  <c r="DF49" i="18"/>
  <c r="DB49" i="18"/>
  <c r="CX49" i="18"/>
  <c r="CT49" i="18"/>
  <c r="CP49" i="18"/>
  <c r="CL49" i="18"/>
  <c r="CH49" i="18"/>
  <c r="CD49" i="18"/>
  <c r="BZ49" i="18"/>
  <c r="BV49" i="18"/>
  <c r="BR49" i="18"/>
  <c r="BN49" i="18"/>
  <c r="BJ49" i="18"/>
  <c r="BF49" i="18"/>
  <c r="BB49" i="18"/>
  <c r="AX49" i="18"/>
  <c r="AT49" i="18"/>
  <c r="AP49" i="18"/>
  <c r="AL49" i="18"/>
  <c r="AH49" i="18"/>
  <c r="AD49" i="18"/>
  <c r="Z49" i="18"/>
  <c r="V49" i="18"/>
  <c r="R49" i="18"/>
  <c r="N49" i="18"/>
  <c r="J49" i="18"/>
  <c r="F49" i="18"/>
  <c r="B49" i="18"/>
  <c r="EW48" i="18"/>
  <c r="ES48" i="18"/>
  <c r="EO48" i="18"/>
  <c r="EK48" i="18"/>
  <c r="EG48" i="18"/>
  <c r="EC48" i="18"/>
  <c r="DY48" i="18"/>
  <c r="DU48" i="18"/>
  <c r="DQ48" i="18"/>
  <c r="DM48" i="18"/>
  <c r="DI48" i="18"/>
  <c r="DE48" i="18"/>
  <c r="DA48" i="18"/>
  <c r="CW48" i="18"/>
  <c r="CS48" i="18"/>
  <c r="CO48" i="18"/>
  <c r="CK48" i="18"/>
  <c r="CG48" i="18"/>
  <c r="CC48" i="18"/>
  <c r="BY48" i="18"/>
  <c r="BU48" i="18"/>
  <c r="BQ48" i="18"/>
  <c r="BM48" i="18"/>
  <c r="BI48" i="18"/>
  <c r="BE48" i="18"/>
  <c r="BA48" i="18"/>
  <c r="AW48" i="18"/>
  <c r="AS48" i="18"/>
  <c r="AO48" i="18"/>
  <c r="AK48" i="18"/>
  <c r="AG48" i="18"/>
  <c r="AC48" i="18"/>
  <c r="Y48" i="18"/>
  <c r="U48" i="18"/>
  <c r="Q48" i="18"/>
  <c r="M48" i="18"/>
  <c r="I48" i="18"/>
  <c r="E48" i="18"/>
  <c r="A48" i="18"/>
  <c r="EV47" i="18"/>
  <c r="ER47" i="18"/>
  <c r="EN47" i="18"/>
  <c r="EJ47" i="18"/>
  <c r="EF47" i="18"/>
  <c r="EB47" i="18"/>
  <c r="DX47" i="18"/>
  <c r="DT47" i="18"/>
  <c r="DP47" i="18"/>
  <c r="DL47" i="18"/>
  <c r="DH47" i="18"/>
  <c r="DD47" i="18"/>
  <c r="CY47" i="18"/>
  <c r="CT47" i="18"/>
  <c r="CN47" i="18"/>
  <c r="CI47" i="18"/>
  <c r="CD47" i="18"/>
  <c r="BX47" i="18"/>
  <c r="BS47" i="18"/>
  <c r="BN47" i="18"/>
  <c r="BH47" i="18"/>
  <c r="BC47" i="18"/>
  <c r="AX47" i="18"/>
  <c r="AR47" i="18"/>
  <c r="AM47" i="18"/>
  <c r="AH47" i="18"/>
  <c r="AB47" i="18"/>
  <c r="W47" i="18"/>
  <c r="R47" i="18"/>
  <c r="L47" i="18"/>
  <c r="G47" i="18"/>
  <c r="B47" i="18"/>
  <c r="EU46" i="18"/>
  <c r="EP46" i="18"/>
  <c r="EK46" i="18"/>
  <c r="EE46" i="18"/>
  <c r="DZ46" i="18"/>
  <c r="DU46" i="18"/>
  <c r="DO46" i="18"/>
  <c r="DJ46" i="18"/>
  <c r="DE46" i="18"/>
  <c r="CY46" i="18"/>
  <c r="CT46" i="18"/>
  <c r="CO46" i="18"/>
  <c r="CI46" i="18"/>
  <c r="CD46" i="18"/>
  <c r="BY46" i="18"/>
  <c r="BS46" i="18"/>
  <c r="BN46" i="18"/>
  <c r="BI46" i="18"/>
  <c r="BC46" i="18"/>
  <c r="AX46" i="18"/>
  <c r="AS46" i="18"/>
  <c r="AM46" i="18"/>
  <c r="AH46" i="18"/>
  <c r="AC46" i="18"/>
  <c r="W46" i="18"/>
  <c r="R46" i="18"/>
  <c r="M46" i="18"/>
  <c r="G46" i="18"/>
  <c r="B46" i="18"/>
  <c r="EV45" i="18"/>
  <c r="EP45" i="18"/>
  <c r="EK45" i="18"/>
  <c r="EF45" i="18"/>
  <c r="DZ45" i="18"/>
  <c r="DU45" i="18"/>
  <c r="DP45" i="18"/>
  <c r="DJ45" i="18"/>
  <c r="DE45" i="18"/>
  <c r="CZ45" i="18"/>
  <c r="CT45" i="18"/>
  <c r="CO45" i="18"/>
  <c r="CJ45" i="18"/>
  <c r="CD45" i="18"/>
  <c r="BY45" i="18"/>
  <c r="BT45" i="18"/>
  <c r="BN45" i="18"/>
  <c r="BI45" i="18"/>
  <c r="BD45" i="18"/>
  <c r="AX45" i="18"/>
  <c r="AS45" i="18"/>
  <c r="AN45" i="18"/>
  <c r="AH45" i="18"/>
  <c r="AC45" i="18"/>
  <c r="X45" i="18"/>
  <c r="R45" i="18"/>
  <c r="M45" i="18"/>
  <c r="H45" i="18"/>
  <c r="B45" i="18"/>
  <c r="EV44" i="18"/>
  <c r="EQ44" i="18"/>
  <c r="EK44" i="18"/>
  <c r="EF44" i="18"/>
  <c r="DQ44" i="18"/>
  <c r="DA44" i="18"/>
  <c r="CK44" i="18"/>
  <c r="BU44" i="18"/>
  <c r="BE44" i="18"/>
  <c r="AO44" i="18"/>
  <c r="Y44" i="18"/>
  <c r="I44" i="18"/>
  <c r="ER43" i="18"/>
  <c r="EB43" i="18"/>
  <c r="DL43" i="18"/>
  <c r="CV43" i="18"/>
  <c r="CF43" i="18"/>
  <c r="BP43" i="18"/>
  <c r="AZ43" i="18"/>
  <c r="AJ43" i="18"/>
  <c r="T43" i="18"/>
  <c r="D43" i="18"/>
  <c r="EM42" i="18"/>
  <c r="DW42" i="18"/>
  <c r="DG42" i="18"/>
  <c r="CQ42" i="18"/>
  <c r="CA42" i="18"/>
  <c r="BK42" i="18"/>
  <c r="AU42" i="18"/>
  <c r="AE42" i="18"/>
  <c r="O42" i="18"/>
  <c r="EX41" i="18"/>
  <c r="EH41" i="18"/>
  <c r="DR41" i="18"/>
  <c r="DB41" i="18"/>
  <c r="CL41" i="18"/>
  <c r="BV41" i="18"/>
  <c r="BF41" i="18"/>
  <c r="AP41" i="18"/>
  <c r="Z41" i="18"/>
  <c r="J41" i="18"/>
  <c r="ES40" i="18"/>
  <c r="EC40" i="18"/>
  <c r="DM40" i="18"/>
  <c r="CW40" i="18"/>
  <c r="CG40" i="18"/>
  <c r="BQ40" i="18"/>
  <c r="BA40" i="18"/>
  <c r="AK40" i="18"/>
  <c r="U40" i="18"/>
  <c r="E40" i="18"/>
  <c r="EN39" i="18"/>
  <c r="DX39" i="18"/>
  <c r="DH39" i="18"/>
  <c r="CR39" i="18"/>
  <c r="CB39" i="18"/>
  <c r="BL39" i="18"/>
  <c r="AV39" i="18"/>
  <c r="AF39" i="18"/>
  <c r="P39" i="18"/>
  <c r="EY38" i="18"/>
  <c r="EI38" i="18"/>
  <c r="DS38" i="18"/>
  <c r="DC38" i="18"/>
  <c r="CM38" i="18"/>
  <c r="BW38" i="18"/>
  <c r="BG38" i="18"/>
  <c r="AQ38" i="18"/>
  <c r="AA38" i="18"/>
  <c r="K38" i="18"/>
  <c r="ET37" i="18"/>
  <c r="ED37" i="18"/>
  <c r="DN37" i="18"/>
  <c r="CX37" i="18"/>
  <c r="CH37" i="18"/>
  <c r="BR37" i="18"/>
  <c r="BB37" i="18"/>
  <c r="AL37" i="18"/>
  <c r="V37" i="18"/>
  <c r="F37" i="18"/>
  <c r="EO36" i="18"/>
  <c r="DY36" i="18"/>
  <c r="DI36" i="18"/>
  <c r="CS36" i="18"/>
  <c r="CC36" i="18"/>
  <c r="BM36" i="18"/>
  <c r="AW36" i="18"/>
  <c r="AG36" i="18"/>
  <c r="Q36" i="18"/>
  <c r="A36" i="18"/>
  <c r="EJ35" i="18"/>
  <c r="DT35" i="18"/>
  <c r="DD35" i="18"/>
  <c r="CN35" i="18"/>
  <c r="BX35" i="18"/>
  <c r="BH35" i="18"/>
  <c r="AR35" i="18"/>
  <c r="AB35" i="18"/>
  <c r="L35" i="18"/>
  <c r="EU34" i="18"/>
  <c r="EE34" i="18"/>
  <c r="DO34" i="18"/>
  <c r="CY34" i="18"/>
  <c r="CI34" i="18"/>
  <c r="BS34" i="18"/>
  <c r="BC34" i="18"/>
  <c r="AM34" i="18"/>
  <c r="W34" i="18"/>
  <c r="G34" i="18"/>
  <c r="EP33" i="18"/>
  <c r="DZ33" i="18"/>
  <c r="DJ33" i="18"/>
  <c r="CT33" i="18"/>
  <c r="BZ33" i="18"/>
  <c r="BE33" i="18"/>
  <c r="AJ33" i="18"/>
  <c r="N33" i="18"/>
  <c r="ER32" i="18"/>
  <c r="DW32" i="18"/>
  <c r="DA32" i="18"/>
  <c r="CF32" i="18"/>
  <c r="BK32" i="18"/>
  <c r="AO32" i="18"/>
  <c r="T32" i="18"/>
  <c r="EX31" i="18"/>
  <c r="DX31" i="18"/>
  <c r="BP31" i="18"/>
  <c r="D31" i="18"/>
  <c r="CQ30" i="18"/>
  <c r="AE30" i="18"/>
  <c r="DR29" i="18"/>
  <c r="BF29" i="18"/>
  <c r="ES28" i="18"/>
  <c r="CG28" i="18"/>
  <c r="U28" i="18"/>
  <c r="DH27" i="18"/>
  <c r="AV27" i="18"/>
  <c r="EI26" i="18"/>
  <c r="BW26" i="18"/>
  <c r="K26" i="18"/>
  <c r="CO25" i="18"/>
  <c r="G25" i="18"/>
  <c r="AX24" i="18"/>
  <c r="CZ22" i="18"/>
  <c r="C21" i="18"/>
  <c r="BE19" i="18"/>
  <c r="AB13" i="18"/>
  <c r="EE44" i="18"/>
  <c r="EA44" i="18"/>
  <c r="DW44" i="18"/>
  <c r="DS44" i="18"/>
  <c r="DO44" i="18"/>
  <c r="DK44" i="18"/>
  <c r="DG44" i="18"/>
  <c r="DC44" i="18"/>
  <c r="CY44" i="18"/>
  <c r="CU44" i="18"/>
  <c r="CQ44" i="18"/>
  <c r="CM44" i="18"/>
  <c r="CI44" i="18"/>
  <c r="CE44" i="18"/>
  <c r="CA44" i="18"/>
  <c r="BW44" i="18"/>
  <c r="BS44" i="18"/>
  <c r="BO44" i="18"/>
  <c r="BK44" i="18"/>
  <c r="BG44" i="18"/>
  <c r="BC44" i="18"/>
  <c r="AY44" i="18"/>
  <c r="AU44" i="18"/>
  <c r="AQ44" i="18"/>
  <c r="AM44" i="18"/>
  <c r="AI44" i="18"/>
  <c r="AE44" i="18"/>
  <c r="AA44" i="18"/>
  <c r="W44" i="18"/>
  <c r="S44" i="18"/>
  <c r="O44" i="18"/>
  <c r="K44" i="18"/>
  <c r="G44" i="18"/>
  <c r="C44" i="18"/>
  <c r="EX43" i="18"/>
  <c r="ET43" i="18"/>
  <c r="EP43" i="18"/>
  <c r="EL43" i="18"/>
  <c r="EH43" i="18"/>
  <c r="ED43" i="18"/>
  <c r="DZ43" i="18"/>
  <c r="DV43" i="18"/>
  <c r="DR43" i="18"/>
  <c r="DN43" i="18"/>
  <c r="DJ43" i="18"/>
  <c r="DF43" i="18"/>
  <c r="DB43" i="18"/>
  <c r="CX43" i="18"/>
  <c r="CT43" i="18"/>
  <c r="CP43" i="18"/>
  <c r="CL43" i="18"/>
  <c r="CH43" i="18"/>
  <c r="CD43" i="18"/>
  <c r="BZ43" i="18"/>
  <c r="BV43" i="18"/>
  <c r="BR43" i="18"/>
  <c r="BN43" i="18"/>
  <c r="BJ43" i="18"/>
  <c r="BF43" i="18"/>
  <c r="BB43" i="18"/>
  <c r="AX43" i="18"/>
  <c r="AT43" i="18"/>
  <c r="AP43" i="18"/>
  <c r="AL43" i="18"/>
  <c r="AH43" i="18"/>
  <c r="AD43" i="18"/>
  <c r="Z43" i="18"/>
  <c r="V43" i="18"/>
  <c r="R43" i="18"/>
  <c r="N43" i="18"/>
  <c r="J43" i="18"/>
  <c r="F43" i="18"/>
  <c r="B43" i="18"/>
  <c r="EW42" i="18"/>
  <c r="ES42" i="18"/>
  <c r="EO42" i="18"/>
  <c r="EK42" i="18"/>
  <c r="EG42" i="18"/>
  <c r="EC42" i="18"/>
  <c r="DY42" i="18"/>
  <c r="DU42" i="18"/>
  <c r="DQ42" i="18"/>
  <c r="DM42" i="18"/>
  <c r="DI42" i="18"/>
  <c r="DE42" i="18"/>
  <c r="DA42" i="18"/>
  <c r="CW42" i="18"/>
  <c r="CS42" i="18"/>
  <c r="CO42" i="18"/>
  <c r="CK42" i="18"/>
  <c r="CG42" i="18"/>
  <c r="CC42" i="18"/>
  <c r="BY42" i="18"/>
  <c r="BU42" i="18"/>
  <c r="BQ42" i="18"/>
  <c r="BM42" i="18"/>
  <c r="BI42" i="18"/>
  <c r="BE42" i="18"/>
  <c r="BA42" i="18"/>
  <c r="AW42" i="18"/>
  <c r="AS42" i="18"/>
  <c r="AO42" i="18"/>
  <c r="AK42" i="18"/>
  <c r="AG42" i="18"/>
  <c r="AC42" i="18"/>
  <c r="Y42" i="18"/>
  <c r="U42" i="18"/>
  <c r="Q42" i="18"/>
  <c r="M42" i="18"/>
  <c r="I42" i="18"/>
  <c r="E42" i="18"/>
  <c r="A42" i="18"/>
  <c r="EV41" i="18"/>
  <c r="ER41" i="18"/>
  <c r="EN41" i="18"/>
  <c r="EJ41" i="18"/>
  <c r="EF41" i="18"/>
  <c r="EB41" i="18"/>
  <c r="DX41" i="18"/>
  <c r="DT41" i="18"/>
  <c r="DP41" i="18"/>
  <c r="DL41" i="18"/>
  <c r="DH41" i="18"/>
  <c r="DD41" i="18"/>
  <c r="CZ41" i="18"/>
  <c r="CV41" i="18"/>
  <c r="CR41" i="18"/>
  <c r="CN41" i="18"/>
  <c r="CJ41" i="18"/>
  <c r="CF41" i="18"/>
  <c r="CB41" i="18"/>
  <c r="BX41" i="18"/>
  <c r="BT41" i="18"/>
  <c r="BP41" i="18"/>
  <c r="BL41" i="18"/>
  <c r="BH41" i="18"/>
  <c r="BD41" i="18"/>
  <c r="AZ41" i="18"/>
  <c r="AV41" i="18"/>
  <c r="AR41" i="18"/>
  <c r="AN41" i="18"/>
  <c r="AJ41" i="18"/>
  <c r="AF41" i="18"/>
  <c r="AB41" i="18"/>
  <c r="X41" i="18"/>
  <c r="T41" i="18"/>
  <c r="P41" i="18"/>
  <c r="L41" i="18"/>
  <c r="H41" i="18"/>
  <c r="D41" i="18"/>
  <c r="EY40" i="18"/>
  <c r="EU40" i="18"/>
  <c r="EQ40" i="18"/>
  <c r="EM40" i="18"/>
  <c r="EI40" i="18"/>
  <c r="EE40" i="18"/>
  <c r="EA40" i="18"/>
  <c r="DW40" i="18"/>
  <c r="DS40" i="18"/>
  <c r="DO40" i="18"/>
  <c r="DK40" i="18"/>
  <c r="DG40" i="18"/>
  <c r="DC40" i="18"/>
  <c r="CY40" i="18"/>
  <c r="CU40" i="18"/>
  <c r="CQ40" i="18"/>
  <c r="CM40" i="18"/>
  <c r="CI40" i="18"/>
  <c r="CE40" i="18"/>
  <c r="CA40" i="18"/>
  <c r="BW40" i="18"/>
  <c r="BS40" i="18"/>
  <c r="BO40" i="18"/>
  <c r="BK40" i="18"/>
  <c r="BG40" i="18"/>
  <c r="BC40" i="18"/>
  <c r="AY40" i="18"/>
  <c r="AU40" i="18"/>
  <c r="AQ40" i="18"/>
  <c r="AM40" i="18"/>
  <c r="AI40" i="18"/>
  <c r="AE40" i="18"/>
  <c r="AA40" i="18"/>
  <c r="W40" i="18"/>
  <c r="S40" i="18"/>
  <c r="O40" i="18"/>
  <c r="K40" i="18"/>
  <c r="G40" i="18"/>
  <c r="C40" i="18"/>
  <c r="EX39" i="18"/>
  <c r="ET39" i="18"/>
  <c r="EP39" i="18"/>
  <c r="EL39" i="18"/>
  <c r="EH39" i="18"/>
  <c r="ED39" i="18"/>
  <c r="DZ39" i="18"/>
  <c r="DV39" i="18"/>
  <c r="DR39" i="18"/>
  <c r="DN39" i="18"/>
  <c r="DJ39" i="18"/>
  <c r="DF39" i="18"/>
  <c r="DB39" i="18"/>
  <c r="CX39" i="18"/>
  <c r="CT39" i="18"/>
  <c r="CP39" i="18"/>
  <c r="CL39" i="18"/>
  <c r="CH39" i="18"/>
  <c r="CD39" i="18"/>
  <c r="BZ39" i="18"/>
  <c r="BV39" i="18"/>
  <c r="BR39" i="18"/>
  <c r="BN39" i="18"/>
  <c r="BJ39" i="18"/>
  <c r="BF39" i="18"/>
  <c r="BB39" i="18"/>
  <c r="AX39" i="18"/>
  <c r="AT39" i="18"/>
  <c r="AP39" i="18"/>
  <c r="AL39" i="18"/>
  <c r="AH39" i="18"/>
  <c r="AD39" i="18"/>
  <c r="Z39" i="18"/>
  <c r="V39" i="18"/>
  <c r="R39" i="18"/>
  <c r="N39" i="18"/>
  <c r="J39" i="18"/>
  <c r="F39" i="18"/>
  <c r="B39" i="18"/>
  <c r="EW38" i="18"/>
  <c r="ES38" i="18"/>
  <c r="EO38" i="18"/>
  <c r="EK38" i="18"/>
  <c r="EG38" i="18"/>
  <c r="EC38" i="18"/>
  <c r="DY38" i="18"/>
  <c r="DU38" i="18"/>
  <c r="DQ38" i="18"/>
  <c r="DM38" i="18"/>
  <c r="DI38" i="18"/>
  <c r="DE38" i="18"/>
  <c r="DA38" i="18"/>
  <c r="CW38" i="18"/>
  <c r="CS38" i="18"/>
  <c r="CO38" i="18"/>
  <c r="CK38" i="18"/>
  <c r="CG38" i="18"/>
  <c r="CC38" i="18"/>
  <c r="BY38" i="18"/>
  <c r="BU38" i="18"/>
  <c r="BQ38" i="18"/>
  <c r="BM38" i="18"/>
  <c r="BI38" i="18"/>
  <c r="BE38" i="18"/>
  <c r="BA38" i="18"/>
  <c r="AW38" i="18"/>
  <c r="AS38" i="18"/>
  <c r="AO38" i="18"/>
  <c r="AK38" i="18"/>
  <c r="AG38" i="18"/>
  <c r="AC38" i="18"/>
  <c r="Y38" i="18"/>
  <c r="U38" i="18"/>
  <c r="Q38" i="18"/>
  <c r="M38" i="18"/>
  <c r="I38" i="18"/>
  <c r="E38" i="18"/>
  <c r="A38" i="18"/>
  <c r="EV37" i="18"/>
  <c r="ER37" i="18"/>
  <c r="EN37" i="18"/>
  <c r="EJ37" i="18"/>
  <c r="EF37" i="18"/>
  <c r="EB37" i="18"/>
  <c r="DX37" i="18"/>
  <c r="DT37" i="18"/>
  <c r="DP37" i="18"/>
  <c r="DL37" i="18"/>
  <c r="DH37" i="18"/>
  <c r="DD37" i="18"/>
  <c r="CZ37" i="18"/>
  <c r="CV37" i="18"/>
  <c r="CR37" i="18"/>
  <c r="CN37" i="18"/>
  <c r="CJ37" i="18"/>
  <c r="CF37" i="18"/>
  <c r="CB37" i="18"/>
  <c r="BX37" i="18"/>
  <c r="BT37" i="18"/>
  <c r="BP37" i="18"/>
  <c r="BL37" i="18"/>
  <c r="BH37" i="18"/>
  <c r="BD37" i="18"/>
  <c r="AZ37" i="18"/>
  <c r="AV37" i="18"/>
  <c r="AR37" i="18"/>
  <c r="AN37" i="18"/>
  <c r="AJ37" i="18"/>
  <c r="AF37" i="18"/>
  <c r="AB37" i="18"/>
  <c r="X37" i="18"/>
  <c r="T37" i="18"/>
  <c r="P37" i="18"/>
  <c r="L37" i="18"/>
  <c r="H37" i="18"/>
  <c r="D37" i="18"/>
  <c r="EY36" i="18"/>
  <c r="EU36" i="18"/>
  <c r="EQ36" i="18"/>
  <c r="EM36" i="18"/>
  <c r="EI36" i="18"/>
  <c r="EE36" i="18"/>
  <c r="EA36" i="18"/>
  <c r="DW36" i="18"/>
  <c r="DS36" i="18"/>
  <c r="DO36" i="18"/>
  <c r="DK36" i="18"/>
  <c r="DG36" i="18"/>
  <c r="DC36" i="18"/>
  <c r="CY36" i="18"/>
  <c r="CU36" i="18"/>
  <c r="CQ36" i="18"/>
  <c r="CM36" i="18"/>
  <c r="CI36" i="18"/>
  <c r="CE36" i="18"/>
  <c r="CA36" i="18"/>
  <c r="BW36" i="18"/>
  <c r="BS36" i="18"/>
  <c r="BO36" i="18"/>
  <c r="BK36" i="18"/>
  <c r="BG36" i="18"/>
  <c r="BC36" i="18"/>
  <c r="AY36" i="18"/>
  <c r="AU36" i="18"/>
  <c r="AQ36" i="18"/>
  <c r="AM36" i="18"/>
  <c r="AI36" i="18"/>
  <c r="AE36" i="18"/>
  <c r="AA36" i="18"/>
  <c r="W36" i="18"/>
  <c r="S36" i="18"/>
  <c r="O36" i="18"/>
  <c r="K36" i="18"/>
  <c r="G36" i="18"/>
  <c r="C36" i="18"/>
  <c r="EX35" i="18"/>
  <c r="ET35" i="18"/>
  <c r="EP35" i="18"/>
  <c r="EL35" i="18"/>
  <c r="EH35" i="18"/>
  <c r="ED35" i="18"/>
  <c r="DZ35" i="18"/>
  <c r="DV35" i="18"/>
  <c r="DR35" i="18"/>
  <c r="DN35" i="18"/>
  <c r="DJ35" i="18"/>
  <c r="DF35" i="18"/>
  <c r="DB35" i="18"/>
  <c r="CX35" i="18"/>
  <c r="CT35" i="18"/>
  <c r="CP35" i="18"/>
  <c r="CL35" i="18"/>
  <c r="CH35" i="18"/>
  <c r="CD35" i="18"/>
  <c r="BZ35" i="18"/>
  <c r="BV35" i="18"/>
  <c r="BR35" i="18"/>
  <c r="BN35" i="18"/>
  <c r="BJ35" i="18"/>
  <c r="BF35" i="18"/>
  <c r="BB35" i="18"/>
  <c r="AX35" i="18"/>
  <c r="AT35" i="18"/>
  <c r="AP35" i="18"/>
  <c r="AL35" i="18"/>
  <c r="AH35" i="18"/>
  <c r="AD35" i="18"/>
  <c r="Z35" i="18"/>
  <c r="V35" i="18"/>
  <c r="R35" i="18"/>
  <c r="N35" i="18"/>
  <c r="J35" i="18"/>
  <c r="F35" i="18"/>
  <c r="B35" i="18"/>
  <c r="EW34" i="18"/>
  <c r="ES34" i="18"/>
  <c r="EO34" i="18"/>
  <c r="EK34" i="18"/>
  <c r="EG34" i="18"/>
  <c r="EC34" i="18"/>
  <c r="DY34" i="18"/>
  <c r="DU34" i="18"/>
  <c r="DQ34" i="18"/>
  <c r="DM34" i="18"/>
  <c r="DI34" i="18"/>
  <c r="DE34" i="18"/>
  <c r="DA34" i="18"/>
  <c r="CW34" i="18"/>
  <c r="CS34" i="18"/>
  <c r="CO34" i="18"/>
  <c r="CK34" i="18"/>
  <c r="CG34" i="18"/>
  <c r="CC34" i="18"/>
  <c r="BY34" i="18"/>
  <c r="BU34" i="18"/>
  <c r="BQ34" i="18"/>
  <c r="BM34" i="18"/>
  <c r="BI34" i="18"/>
  <c r="BE34" i="18"/>
  <c r="BA34" i="18"/>
  <c r="AW34" i="18"/>
  <c r="AS34" i="18"/>
  <c r="AO34" i="18"/>
  <c r="AK34" i="18"/>
  <c r="AG34" i="18"/>
  <c r="AC34" i="18"/>
  <c r="Y34" i="18"/>
  <c r="U34" i="18"/>
  <c r="Q34" i="18"/>
  <c r="M34" i="18"/>
  <c r="I34" i="18"/>
  <c r="E34" i="18"/>
  <c r="A34" i="18"/>
  <c r="EV33" i="18"/>
  <c r="ER33" i="18"/>
  <c r="EN33" i="18"/>
  <c r="EJ33" i="18"/>
  <c r="EF33" i="18"/>
  <c r="EB33" i="18"/>
  <c r="DX33" i="18"/>
  <c r="DT33" i="18"/>
  <c r="DP33" i="18"/>
  <c r="DL33" i="18"/>
  <c r="DH33" i="18"/>
  <c r="DD33" i="18"/>
  <c r="CZ33" i="18"/>
  <c r="CV33" i="18"/>
  <c r="CR33" i="18"/>
  <c r="CN33" i="18"/>
  <c r="CH33" i="18"/>
  <c r="CC33" i="18"/>
  <c r="BX33" i="18"/>
  <c r="BR33" i="18"/>
  <c r="BM33" i="18"/>
  <c r="BH33" i="18"/>
  <c r="BB33" i="18"/>
  <c r="AW33" i="18"/>
  <c r="AR33" i="18"/>
  <c r="AL33" i="18"/>
  <c r="AG33" i="18"/>
  <c r="AB33" i="18"/>
  <c r="V33" i="18"/>
  <c r="Q33" i="18"/>
  <c r="L33" i="18"/>
  <c r="F33" i="18"/>
  <c r="A33" i="18"/>
  <c r="EU32" i="18"/>
  <c r="EO32" i="18"/>
  <c r="EJ32" i="18"/>
  <c r="EE32" i="18"/>
  <c r="DY32" i="18"/>
  <c r="DT32" i="18"/>
  <c r="DO32" i="18"/>
  <c r="DI32" i="18"/>
  <c r="DD32" i="18"/>
  <c r="CY32" i="18"/>
  <c r="CS32" i="18"/>
  <c r="CN32" i="18"/>
  <c r="CI32" i="18"/>
  <c r="CC32" i="18"/>
  <c r="BX32" i="18"/>
  <c r="BS32" i="18"/>
  <c r="BM32" i="18"/>
  <c r="BH32" i="18"/>
  <c r="BC32" i="18"/>
  <c r="AW32" i="18"/>
  <c r="AR32" i="18"/>
  <c r="AM32" i="18"/>
  <c r="AG32" i="18"/>
  <c r="AB32" i="18"/>
  <c r="W32" i="18"/>
  <c r="Q32" i="18"/>
  <c r="L32" i="18"/>
  <c r="G32" i="18"/>
  <c r="A32" i="18"/>
  <c r="EU31" i="18"/>
  <c r="EP31" i="18"/>
  <c r="EJ31" i="18"/>
  <c r="EB31" i="18"/>
  <c r="DT31" i="18"/>
  <c r="DD31" i="18"/>
  <c r="CN31" i="18"/>
  <c r="BX31" i="18"/>
  <c r="BH31" i="18"/>
  <c r="AR31" i="18"/>
  <c r="AB31" i="18"/>
  <c r="L31" i="18"/>
  <c r="EU30" i="18"/>
  <c r="EE30" i="18"/>
  <c r="DO30" i="18"/>
  <c r="CY30" i="18"/>
  <c r="CI30" i="18"/>
  <c r="BS30" i="18"/>
  <c r="BC30" i="18"/>
  <c r="AM30" i="18"/>
  <c r="W30" i="18"/>
  <c r="G30" i="18"/>
  <c r="EP29" i="18"/>
  <c r="DZ29" i="18"/>
  <c r="DJ29" i="18"/>
  <c r="CT29" i="18"/>
  <c r="CD29" i="18"/>
  <c r="BN29" i="18"/>
  <c r="AX29" i="18"/>
  <c r="AH29" i="18"/>
  <c r="R29" i="18"/>
  <c r="B29" i="18"/>
  <c r="EK28" i="18"/>
  <c r="DU28" i="18"/>
  <c r="DE28" i="18"/>
  <c r="CO28" i="18"/>
  <c r="BY28" i="18"/>
  <c r="BI28" i="18"/>
  <c r="AS28" i="18"/>
  <c r="AC28" i="18"/>
  <c r="M28" i="18"/>
  <c r="EV27" i="18"/>
  <c r="EF27" i="18"/>
  <c r="DP27" i="18"/>
  <c r="CZ27" i="18"/>
  <c r="CJ27" i="18"/>
  <c r="BT27" i="18"/>
  <c r="BD27" i="18"/>
  <c r="AN27" i="18"/>
  <c r="X27" i="18"/>
  <c r="H27" i="18"/>
  <c r="EQ26" i="18"/>
  <c r="EA26" i="18"/>
  <c r="DK26" i="18"/>
  <c r="CU26" i="18"/>
  <c r="CE26" i="18"/>
  <c r="BO26" i="18"/>
  <c r="AY26" i="18"/>
  <c r="AI26" i="18"/>
  <c r="S26" i="18"/>
  <c r="C26" i="18"/>
  <c r="EL25" i="18"/>
  <c r="DU25" i="18"/>
  <c r="CY25" i="18"/>
  <c r="CD25" i="18"/>
  <c r="BI25" i="18"/>
  <c r="AM25" i="18"/>
  <c r="R25" i="18"/>
  <c r="EV24" i="18"/>
  <c r="DZ24" i="18"/>
  <c r="DD24" i="18"/>
  <c r="BX24" i="18"/>
  <c r="R24" i="18"/>
  <c r="DE23" i="18"/>
  <c r="AS23" i="18"/>
  <c r="EF22" i="18"/>
  <c r="BT22" i="18"/>
  <c r="H22" i="18"/>
  <c r="CU21" i="18"/>
  <c r="AI21" i="18"/>
  <c r="DV20" i="18"/>
  <c r="BJ20" i="18"/>
  <c r="EW19" i="18"/>
  <c r="CK19" i="18"/>
  <c r="ES18" i="18"/>
  <c r="AV17" i="18"/>
  <c r="CX15" i="18"/>
  <c r="A14" i="18"/>
  <c r="BC12" i="18"/>
  <c r="DX7" i="18"/>
  <c r="DA47" i="18"/>
  <c r="CW47" i="18"/>
  <c r="CS47" i="18"/>
  <c r="CO47" i="18"/>
  <c r="CK47" i="18"/>
  <c r="CG47" i="18"/>
  <c r="CC47" i="18"/>
  <c r="BY47" i="18"/>
  <c r="BU47" i="18"/>
  <c r="BQ47" i="18"/>
  <c r="BM47" i="18"/>
  <c r="BI47" i="18"/>
  <c r="BE47" i="18"/>
  <c r="BA47" i="18"/>
  <c r="AW47" i="18"/>
  <c r="AS47" i="18"/>
  <c r="AO47" i="18"/>
  <c r="AK47" i="18"/>
  <c r="AG47" i="18"/>
  <c r="AC47" i="18"/>
  <c r="Y47" i="18"/>
  <c r="U47" i="18"/>
  <c r="Q47" i="18"/>
  <c r="M47" i="18"/>
  <c r="I47" i="18"/>
  <c r="E47" i="18"/>
  <c r="A47" i="18"/>
  <c r="EV46" i="18"/>
  <c r="ER46" i="18"/>
  <c r="EN46" i="18"/>
  <c r="EJ46" i="18"/>
  <c r="EF46" i="18"/>
  <c r="EB46" i="18"/>
  <c r="DX46" i="18"/>
  <c r="DT46" i="18"/>
  <c r="DP46" i="18"/>
  <c r="DL46" i="18"/>
  <c r="DH46" i="18"/>
  <c r="DD46" i="18"/>
  <c r="CZ46" i="18"/>
  <c r="CV46" i="18"/>
  <c r="CR46" i="18"/>
  <c r="CN46" i="18"/>
  <c r="CJ46" i="18"/>
  <c r="CF46" i="18"/>
  <c r="CB46" i="18"/>
  <c r="BX46" i="18"/>
  <c r="BT46" i="18"/>
  <c r="BP46" i="18"/>
  <c r="BL46" i="18"/>
  <c r="BH46" i="18"/>
  <c r="BD46" i="18"/>
  <c r="AZ46" i="18"/>
  <c r="AV46" i="18"/>
  <c r="AR46" i="18"/>
  <c r="AN46" i="18"/>
  <c r="AJ46" i="18"/>
  <c r="AF46" i="18"/>
  <c r="AB46" i="18"/>
  <c r="X46" i="18"/>
  <c r="T46" i="18"/>
  <c r="P46" i="18"/>
  <c r="L46" i="18"/>
  <c r="H46" i="18"/>
  <c r="D46" i="18"/>
  <c r="EY45" i="18"/>
  <c r="EU45" i="18"/>
  <c r="EQ45" i="18"/>
  <c r="EM45" i="18"/>
  <c r="EI45" i="18"/>
  <c r="EE45" i="18"/>
  <c r="EA45" i="18"/>
  <c r="DW45" i="18"/>
  <c r="DS45" i="18"/>
  <c r="DO45" i="18"/>
  <c r="DK45" i="18"/>
  <c r="DG45" i="18"/>
  <c r="DC45" i="18"/>
  <c r="CY45" i="18"/>
  <c r="CU45" i="18"/>
  <c r="CQ45" i="18"/>
  <c r="CM45" i="18"/>
  <c r="CI45" i="18"/>
  <c r="CE45" i="18"/>
  <c r="CA45" i="18"/>
  <c r="BW45" i="18"/>
  <c r="BS45" i="18"/>
  <c r="BO45" i="18"/>
  <c r="BK45" i="18"/>
  <c r="BG45" i="18"/>
  <c r="BC45" i="18"/>
  <c r="AY45" i="18"/>
  <c r="AU45" i="18"/>
  <c r="AQ45" i="18"/>
  <c r="AM45" i="18"/>
  <c r="AI45" i="18"/>
  <c r="AE45" i="18"/>
  <c r="AA45" i="18"/>
  <c r="W45" i="18"/>
  <c r="S45" i="18"/>
  <c r="O45" i="18"/>
  <c r="K45" i="18"/>
  <c r="G45" i="18"/>
  <c r="C45" i="18"/>
  <c r="EX44" i="18"/>
  <c r="ET44" i="18"/>
  <c r="EP44" i="18"/>
  <c r="EL44" i="18"/>
  <c r="EH44" i="18"/>
  <c r="ED44" i="18"/>
  <c r="DZ44" i="18"/>
  <c r="DV44" i="18"/>
  <c r="DR44" i="18"/>
  <c r="DN44" i="18"/>
  <c r="DJ44" i="18"/>
  <c r="DF44" i="18"/>
  <c r="DB44" i="18"/>
  <c r="CX44" i="18"/>
  <c r="CT44" i="18"/>
  <c r="CP44" i="18"/>
  <c r="CL44" i="18"/>
  <c r="CH44" i="18"/>
  <c r="CD44" i="18"/>
  <c r="BZ44" i="18"/>
  <c r="BV44" i="18"/>
  <c r="BR44" i="18"/>
  <c r="BN44" i="18"/>
  <c r="BJ44" i="18"/>
  <c r="BF44" i="18"/>
  <c r="BB44" i="18"/>
  <c r="AX44" i="18"/>
  <c r="AT44" i="18"/>
  <c r="AP44" i="18"/>
  <c r="AL44" i="18"/>
  <c r="AH44" i="18"/>
  <c r="AD44" i="18"/>
  <c r="Z44" i="18"/>
  <c r="V44" i="18"/>
  <c r="R44" i="18"/>
  <c r="N44" i="18"/>
  <c r="J44" i="18"/>
  <c r="F44" i="18"/>
  <c r="B44" i="18"/>
  <c r="EW43" i="18"/>
  <c r="ES43" i="18"/>
  <c r="EO43" i="18"/>
  <c r="EK43" i="18"/>
  <c r="EG43" i="18"/>
  <c r="EC43" i="18"/>
  <c r="DY43" i="18"/>
  <c r="DU43" i="18"/>
  <c r="DQ43" i="18"/>
  <c r="DM43" i="18"/>
  <c r="DI43" i="18"/>
  <c r="DE43" i="18"/>
  <c r="DA43" i="18"/>
  <c r="CW43" i="18"/>
  <c r="CS43" i="18"/>
  <c r="CO43" i="18"/>
  <c r="CK43" i="18"/>
  <c r="CG43" i="18"/>
  <c r="CC43" i="18"/>
  <c r="BY43" i="18"/>
  <c r="BU43" i="18"/>
  <c r="BQ43" i="18"/>
  <c r="BM43" i="18"/>
  <c r="BI43" i="18"/>
  <c r="BE43" i="18"/>
  <c r="BA43" i="18"/>
  <c r="AW43" i="18"/>
  <c r="AS43" i="18"/>
  <c r="AO43" i="18"/>
  <c r="AK43" i="18"/>
  <c r="AG43" i="18"/>
  <c r="AC43" i="18"/>
  <c r="Y43" i="18"/>
  <c r="U43" i="18"/>
  <c r="Q43" i="18"/>
  <c r="M43" i="18"/>
  <c r="I43" i="18"/>
  <c r="E43" i="18"/>
  <c r="A43" i="18"/>
  <c r="EV42" i="18"/>
  <c r="ER42" i="18"/>
  <c r="EN42" i="18"/>
  <c r="EJ42" i="18"/>
  <c r="EF42" i="18"/>
  <c r="EB42" i="18"/>
  <c r="DX42" i="18"/>
  <c r="DT42" i="18"/>
  <c r="DP42" i="18"/>
  <c r="DL42" i="18"/>
  <c r="DH42" i="18"/>
  <c r="DD42" i="18"/>
  <c r="CZ42" i="18"/>
  <c r="CV42" i="18"/>
  <c r="CR42" i="18"/>
  <c r="CN42" i="18"/>
  <c r="CJ42" i="18"/>
  <c r="CF42" i="18"/>
  <c r="CB42" i="18"/>
  <c r="BX42" i="18"/>
  <c r="BT42" i="18"/>
  <c r="BP42" i="18"/>
  <c r="BL42" i="18"/>
  <c r="BH42" i="18"/>
  <c r="BD42" i="18"/>
  <c r="AZ42" i="18"/>
  <c r="AV42" i="18"/>
  <c r="AR42" i="18"/>
  <c r="AN42" i="18"/>
  <c r="AJ42" i="18"/>
  <c r="AF42" i="18"/>
  <c r="AB42" i="18"/>
  <c r="X42" i="18"/>
  <c r="T42" i="18"/>
  <c r="P42" i="18"/>
  <c r="L42" i="18"/>
  <c r="H42" i="18"/>
  <c r="D42" i="18"/>
  <c r="EY41" i="18"/>
  <c r="EU41" i="18"/>
  <c r="EQ41" i="18"/>
  <c r="EM41" i="18"/>
  <c r="EI41" i="18"/>
  <c r="EE41" i="18"/>
  <c r="EA41" i="18"/>
  <c r="DW41" i="18"/>
  <c r="DS41" i="18"/>
  <c r="DO41" i="18"/>
  <c r="DK41" i="18"/>
  <c r="DG41" i="18"/>
  <c r="DC41" i="18"/>
  <c r="CY41" i="18"/>
  <c r="CU41" i="18"/>
  <c r="CQ41" i="18"/>
  <c r="CM41" i="18"/>
  <c r="CI41" i="18"/>
  <c r="CE41" i="18"/>
  <c r="CA41" i="18"/>
  <c r="BW41" i="18"/>
  <c r="BS41" i="18"/>
  <c r="BO41" i="18"/>
  <c r="BK41" i="18"/>
  <c r="BG41" i="18"/>
  <c r="BC41" i="18"/>
  <c r="AY41" i="18"/>
  <c r="AU41" i="18"/>
  <c r="AQ41" i="18"/>
  <c r="AM41" i="18"/>
  <c r="AI41" i="18"/>
  <c r="AE41" i="18"/>
  <c r="AA41" i="18"/>
  <c r="W41" i="18"/>
  <c r="S41" i="18"/>
  <c r="O41" i="18"/>
  <c r="K41" i="18"/>
  <c r="G41" i="18"/>
  <c r="C41" i="18"/>
  <c r="EX40" i="18"/>
  <c r="ET40" i="18"/>
  <c r="EP40" i="18"/>
  <c r="EL40" i="18"/>
  <c r="EH40" i="18"/>
  <c r="ED40" i="18"/>
  <c r="DZ40" i="18"/>
  <c r="DV40" i="18"/>
  <c r="DR40" i="18"/>
  <c r="DN40" i="18"/>
  <c r="DJ40" i="18"/>
  <c r="DF40" i="18"/>
  <c r="DB40" i="18"/>
  <c r="CX40" i="18"/>
  <c r="CT40" i="18"/>
  <c r="CP40" i="18"/>
  <c r="CL40" i="18"/>
  <c r="CH40" i="18"/>
  <c r="CD40" i="18"/>
  <c r="BZ40" i="18"/>
  <c r="BV40" i="18"/>
  <c r="BR40" i="18"/>
  <c r="BN40" i="18"/>
  <c r="BJ40" i="18"/>
  <c r="BF40" i="18"/>
  <c r="BB40" i="18"/>
  <c r="AX40" i="18"/>
  <c r="AT40" i="18"/>
  <c r="AP40" i="18"/>
  <c r="AL40" i="18"/>
  <c r="AH40" i="18"/>
  <c r="AD40" i="18"/>
  <c r="Z40" i="18"/>
  <c r="V40" i="18"/>
  <c r="R40" i="18"/>
  <c r="N40" i="18"/>
  <c r="J40" i="18"/>
  <c r="F40" i="18"/>
  <c r="B40" i="18"/>
  <c r="EW39" i="18"/>
  <c r="ES39" i="18"/>
  <c r="EO39" i="18"/>
  <c r="EK39" i="18"/>
  <c r="EG39" i="18"/>
  <c r="EC39" i="18"/>
  <c r="DY39" i="18"/>
  <c r="DU39" i="18"/>
  <c r="DQ39" i="18"/>
  <c r="DM39" i="18"/>
  <c r="DI39" i="18"/>
  <c r="DE39" i="18"/>
  <c r="DA39" i="18"/>
  <c r="CW39" i="18"/>
  <c r="CS39" i="18"/>
  <c r="CO39" i="18"/>
  <c r="CK39" i="18"/>
  <c r="CG39" i="18"/>
  <c r="CC39" i="18"/>
  <c r="BY39" i="18"/>
  <c r="BU39" i="18"/>
  <c r="BQ39" i="18"/>
  <c r="BM39" i="18"/>
  <c r="BI39" i="18"/>
  <c r="BE39" i="18"/>
  <c r="BA39" i="18"/>
  <c r="AW39" i="18"/>
  <c r="AS39" i="18"/>
  <c r="AO39" i="18"/>
  <c r="AK39" i="18"/>
  <c r="AG39" i="18"/>
  <c r="AC39" i="18"/>
  <c r="Y39" i="18"/>
  <c r="U39" i="18"/>
  <c r="Q39" i="18"/>
  <c r="M39" i="18"/>
  <c r="I39" i="18"/>
  <c r="E39" i="18"/>
  <c r="A39" i="18"/>
  <c r="EV38" i="18"/>
  <c r="ER38" i="18"/>
  <c r="EN38" i="18"/>
  <c r="EJ38" i="18"/>
  <c r="EF38" i="18"/>
  <c r="EB38" i="18"/>
  <c r="DX38" i="18"/>
  <c r="DT38" i="18"/>
  <c r="DP38" i="18"/>
  <c r="DL38" i="18"/>
  <c r="DH38" i="18"/>
  <c r="DD38" i="18"/>
  <c r="CZ38" i="18"/>
  <c r="CV38" i="18"/>
  <c r="CR38" i="18"/>
  <c r="CN38" i="18"/>
  <c r="CJ38" i="18"/>
  <c r="CF38" i="18"/>
  <c r="CB38" i="18"/>
  <c r="BX38" i="18"/>
  <c r="BT38" i="18"/>
  <c r="BP38" i="18"/>
  <c r="BL38" i="18"/>
  <c r="BH38" i="18"/>
  <c r="BD38" i="18"/>
  <c r="AZ38" i="18"/>
  <c r="AV38" i="18"/>
  <c r="AR38" i="18"/>
  <c r="AN38" i="18"/>
  <c r="AJ38" i="18"/>
  <c r="AF38" i="18"/>
  <c r="AB38" i="18"/>
  <c r="X38" i="18"/>
  <c r="T38" i="18"/>
  <c r="P38" i="18"/>
  <c r="L38" i="18"/>
  <c r="H38" i="18"/>
  <c r="D38" i="18"/>
  <c r="EY37" i="18"/>
  <c r="EU37" i="18"/>
  <c r="EQ37" i="18"/>
  <c r="EM37" i="18"/>
  <c r="EI37" i="18"/>
  <c r="EE37" i="18"/>
  <c r="EA37" i="18"/>
  <c r="DW37" i="18"/>
  <c r="DS37" i="18"/>
  <c r="DO37" i="18"/>
  <c r="DK37" i="18"/>
  <c r="DG37" i="18"/>
  <c r="DC37" i="18"/>
  <c r="CY37" i="18"/>
  <c r="CU37" i="18"/>
  <c r="CQ37" i="18"/>
  <c r="CM37" i="18"/>
  <c r="CI37" i="18"/>
  <c r="CE37" i="18"/>
  <c r="CA37" i="18"/>
  <c r="BW37" i="18"/>
  <c r="BS37" i="18"/>
  <c r="BO37" i="18"/>
  <c r="BK37" i="18"/>
  <c r="BG37" i="18"/>
  <c r="BC37" i="18"/>
  <c r="AY37" i="18"/>
  <c r="AU37" i="18"/>
  <c r="AQ37" i="18"/>
  <c r="AM37" i="18"/>
  <c r="AI37" i="18"/>
  <c r="AE37" i="18"/>
  <c r="AA37" i="18"/>
  <c r="W37" i="18"/>
  <c r="S37" i="18"/>
  <c r="O37" i="18"/>
  <c r="K37" i="18"/>
  <c r="G37" i="18"/>
  <c r="C37" i="18"/>
  <c r="EX36" i="18"/>
  <c r="ET36" i="18"/>
  <c r="EP36" i="18"/>
  <c r="EL36" i="18"/>
  <c r="EH36" i="18"/>
  <c r="ED36" i="18"/>
  <c r="DZ36" i="18"/>
  <c r="DV36" i="18"/>
  <c r="DR36" i="18"/>
  <c r="DN36" i="18"/>
  <c r="DJ36" i="18"/>
  <c r="DF36" i="18"/>
  <c r="DB36" i="18"/>
  <c r="CX36" i="18"/>
  <c r="CT36" i="18"/>
  <c r="CP36" i="18"/>
  <c r="CL36" i="18"/>
  <c r="CH36" i="18"/>
  <c r="CD36" i="18"/>
  <c r="BZ36" i="18"/>
  <c r="BV36" i="18"/>
  <c r="BR36" i="18"/>
  <c r="BN36" i="18"/>
  <c r="BJ36" i="18"/>
  <c r="BF36" i="18"/>
  <c r="BB36" i="18"/>
  <c r="AX36" i="18"/>
  <c r="AT36" i="18"/>
  <c r="AP36" i="18"/>
  <c r="AL36" i="18"/>
  <c r="AH36" i="18"/>
  <c r="AD36" i="18"/>
  <c r="Z36" i="18"/>
  <c r="V36" i="18"/>
  <c r="R36" i="18"/>
  <c r="N36" i="18"/>
  <c r="J36" i="18"/>
  <c r="F36" i="18"/>
  <c r="B36" i="18"/>
  <c r="EW35" i="18"/>
  <c r="ES35" i="18"/>
  <c r="EO35" i="18"/>
  <c r="EK35" i="18"/>
  <c r="EG35" i="18"/>
  <c r="EC35" i="18"/>
  <c r="DY35" i="18"/>
  <c r="DU35" i="18"/>
  <c r="DQ35" i="18"/>
  <c r="DM35" i="18"/>
  <c r="DI35" i="18"/>
  <c r="DE35" i="18"/>
  <c r="DA35" i="18"/>
  <c r="CW35" i="18"/>
  <c r="CS35" i="18"/>
  <c r="CO35" i="18"/>
  <c r="CK35" i="18"/>
  <c r="CG35" i="18"/>
  <c r="CC35" i="18"/>
  <c r="BY35" i="18"/>
  <c r="BU35" i="18"/>
  <c r="BQ35" i="18"/>
  <c r="BM35" i="18"/>
  <c r="BI35" i="18"/>
  <c r="BE35" i="18"/>
  <c r="BA35" i="18"/>
  <c r="AW35" i="18"/>
  <c r="AS35" i="18"/>
  <c r="AO35" i="18"/>
  <c r="AK35" i="18"/>
  <c r="AG35" i="18"/>
  <c r="AC35" i="18"/>
  <c r="Y35" i="18"/>
  <c r="U35" i="18"/>
  <c r="Q35" i="18"/>
  <c r="M35" i="18"/>
  <c r="I35" i="18"/>
  <c r="E35" i="18"/>
  <c r="A35" i="18"/>
  <c r="EV34" i="18"/>
  <c r="ER34" i="18"/>
  <c r="EN34" i="18"/>
  <c r="EJ34" i="18"/>
  <c r="EF34" i="18"/>
  <c r="EB34" i="18"/>
  <c r="DX34" i="18"/>
  <c r="DT34" i="18"/>
  <c r="DP34" i="18"/>
  <c r="DL34" i="18"/>
  <c r="DH34" i="18"/>
  <c r="DD34" i="18"/>
  <c r="CZ34" i="18"/>
  <c r="CV34" i="18"/>
  <c r="CR34" i="18"/>
  <c r="CN34" i="18"/>
  <c r="CJ34" i="18"/>
  <c r="CF34" i="18"/>
  <c r="CB34" i="18"/>
  <c r="BX34" i="18"/>
  <c r="BT34" i="18"/>
  <c r="BP34" i="18"/>
  <c r="BL34" i="18"/>
  <c r="BH34" i="18"/>
  <c r="BD34" i="18"/>
  <c r="AZ34" i="18"/>
  <c r="AV34" i="18"/>
  <c r="AR34" i="18"/>
  <c r="AN34" i="18"/>
  <c r="AJ34" i="18"/>
  <c r="AF34" i="18"/>
  <c r="AB34" i="18"/>
  <c r="X34" i="18"/>
  <c r="T34" i="18"/>
  <c r="P34" i="18"/>
  <c r="L34" i="18"/>
  <c r="H34" i="18"/>
  <c r="D34" i="18"/>
  <c r="EY33" i="18"/>
  <c r="EU33" i="18"/>
  <c r="EQ33" i="18"/>
  <c r="EM33" i="18"/>
  <c r="EI33" i="18"/>
  <c r="EE33" i="18"/>
  <c r="EA33" i="18"/>
  <c r="DW33" i="18"/>
  <c r="DS33" i="18"/>
  <c r="DO33" i="18"/>
  <c r="DK33" i="18"/>
  <c r="DG33" i="18"/>
  <c r="DC33" i="18"/>
  <c r="CY33" i="18"/>
  <c r="CU33" i="18"/>
  <c r="CQ33" i="18"/>
  <c r="CL33" i="18"/>
  <c r="CG33" i="18"/>
  <c r="CB33" i="18"/>
  <c r="BV33" i="18"/>
  <c r="BQ33" i="18"/>
  <c r="BL33" i="18"/>
  <c r="BF33" i="18"/>
  <c r="BA33" i="18"/>
  <c r="AV33" i="18"/>
  <c r="AP33" i="18"/>
  <c r="AK33" i="18"/>
  <c r="AF33" i="18"/>
  <c r="Z33" i="18"/>
  <c r="U33" i="18"/>
  <c r="P33" i="18"/>
  <c r="J33" i="18"/>
  <c r="E33" i="18"/>
  <c r="EY32" i="18"/>
  <c r="ES32" i="18"/>
  <c r="EN32" i="18"/>
  <c r="EI32" i="18"/>
  <c r="EC32" i="18"/>
  <c r="DX32" i="18"/>
  <c r="DS32" i="18"/>
  <c r="DM32" i="18"/>
  <c r="DH32" i="18"/>
  <c r="DC32" i="18"/>
  <c r="CW32" i="18"/>
  <c r="CR32" i="18"/>
  <c r="CM32" i="18"/>
  <c r="CG32" i="18"/>
  <c r="CB32" i="18"/>
  <c r="BW32" i="18"/>
  <c r="BQ32" i="18"/>
  <c r="BL32" i="18"/>
  <c r="BG32" i="18"/>
  <c r="BA32" i="18"/>
  <c r="AV32" i="18"/>
  <c r="AQ32" i="18"/>
  <c r="AK32" i="18"/>
  <c r="AF32" i="18"/>
  <c r="AA32" i="18"/>
  <c r="U32" i="18"/>
  <c r="P32" i="18"/>
  <c r="K32" i="18"/>
  <c r="E32" i="18"/>
  <c r="EY31" i="18"/>
  <c r="ET31" i="18"/>
  <c r="EN31" i="18"/>
  <c r="EI31" i="18"/>
  <c r="EA31" i="18"/>
  <c r="DP31" i="18"/>
  <c r="CZ31" i="18"/>
  <c r="CJ31" i="18"/>
  <c r="BT31" i="18"/>
  <c r="BD31" i="18"/>
  <c r="AN31" i="18"/>
  <c r="X31" i="18"/>
  <c r="H31" i="18"/>
  <c r="EQ30" i="18"/>
  <c r="EA30" i="18"/>
  <c r="DK30" i="18"/>
  <c r="CU30" i="18"/>
  <c r="CE30" i="18"/>
  <c r="BO30" i="18"/>
  <c r="AY30" i="18"/>
  <c r="AI30" i="18"/>
  <c r="S30" i="18"/>
  <c r="C30" i="18"/>
  <c r="EL29" i="18"/>
  <c r="DV29" i="18"/>
  <c r="DF29" i="18"/>
  <c r="CP29" i="18"/>
  <c r="BZ29" i="18"/>
  <c r="BJ29" i="18"/>
  <c r="AT29" i="18"/>
  <c r="AD29" i="18"/>
  <c r="N29" i="18"/>
  <c r="EW28" i="18"/>
  <c r="EG28" i="18"/>
  <c r="DQ28" i="18"/>
  <c r="DA28" i="18"/>
  <c r="CK28" i="18"/>
  <c r="BU28" i="18"/>
  <c r="BE28" i="18"/>
  <c r="AO28" i="18"/>
  <c r="Y28" i="18"/>
  <c r="I28" i="18"/>
  <c r="ER27" i="18"/>
  <c r="EB27" i="18"/>
  <c r="DL27" i="18"/>
  <c r="CV27" i="18"/>
  <c r="CF27" i="18"/>
  <c r="BP27" i="18"/>
  <c r="AZ27" i="18"/>
  <c r="AJ27" i="18"/>
  <c r="T27" i="18"/>
  <c r="D27" i="18"/>
  <c r="EM26" i="18"/>
  <c r="DW26" i="18"/>
  <c r="DG26" i="18"/>
  <c r="CQ26" i="18"/>
  <c r="CA26" i="18"/>
  <c r="BK26" i="18"/>
  <c r="AU26" i="18"/>
  <c r="AE26" i="18"/>
  <c r="O26" i="18"/>
  <c r="EX25" i="18"/>
  <c r="EH25" i="18"/>
  <c r="DO25" i="18"/>
  <c r="CT25" i="18"/>
  <c r="BY25" i="18"/>
  <c r="BC25" i="18"/>
  <c r="AH25" i="18"/>
  <c r="M25" i="18"/>
  <c r="EP24" i="18"/>
  <c r="DU24" i="18"/>
  <c r="CV24" i="18"/>
  <c r="BN24" i="18"/>
  <c r="B24" i="18"/>
  <c r="CO23" i="18"/>
  <c r="AC23" i="18"/>
  <c r="DP22" i="18"/>
  <c r="BD22" i="18"/>
  <c r="EQ21" i="18"/>
  <c r="CE21" i="18"/>
  <c r="S21" i="18"/>
  <c r="DF20" i="18"/>
  <c r="AT20" i="18"/>
  <c r="EG19" i="18"/>
  <c r="BU19" i="18"/>
  <c r="CG18" i="18"/>
  <c r="EI16" i="18"/>
  <c r="AL15" i="18"/>
  <c r="CN13" i="18"/>
  <c r="EL11" i="18"/>
  <c r="EB44" i="18"/>
  <c r="DX44" i="18"/>
  <c r="DT44" i="18"/>
  <c r="DP44" i="18"/>
  <c r="DL44" i="18"/>
  <c r="DH44" i="18"/>
  <c r="DD44" i="18"/>
  <c r="CZ44" i="18"/>
  <c r="CV44" i="18"/>
  <c r="CR44" i="18"/>
  <c r="CN44" i="18"/>
  <c r="CJ44" i="18"/>
  <c r="CF44" i="18"/>
  <c r="CB44" i="18"/>
  <c r="BX44" i="18"/>
  <c r="BT44" i="18"/>
  <c r="BP44" i="18"/>
  <c r="BL44" i="18"/>
  <c r="BH44" i="18"/>
  <c r="BD44" i="18"/>
  <c r="AZ44" i="18"/>
  <c r="AV44" i="18"/>
  <c r="AR44" i="18"/>
  <c r="AN44" i="18"/>
  <c r="AJ44" i="18"/>
  <c r="AF44" i="18"/>
  <c r="AB44" i="18"/>
  <c r="X44" i="18"/>
  <c r="T44" i="18"/>
  <c r="P44" i="18"/>
  <c r="L44" i="18"/>
  <c r="H44" i="18"/>
  <c r="D44" i="18"/>
  <c r="EY43" i="18"/>
  <c r="EU43" i="18"/>
  <c r="EQ43" i="18"/>
  <c r="EM43" i="18"/>
  <c r="EI43" i="18"/>
  <c r="EE43" i="18"/>
  <c r="EA43" i="18"/>
  <c r="DW43" i="18"/>
  <c r="DS43" i="18"/>
  <c r="DO43" i="18"/>
  <c r="DK43" i="18"/>
  <c r="DG43" i="18"/>
  <c r="DC43" i="18"/>
  <c r="CY43" i="18"/>
  <c r="CU43" i="18"/>
  <c r="CQ43" i="18"/>
  <c r="CM43" i="18"/>
  <c r="CI43" i="18"/>
  <c r="CE43" i="18"/>
  <c r="CA43" i="18"/>
  <c r="BW43" i="18"/>
  <c r="BS43" i="18"/>
  <c r="BO43" i="18"/>
  <c r="BK43" i="18"/>
  <c r="BG43" i="18"/>
  <c r="BC43" i="18"/>
  <c r="AY43" i="18"/>
  <c r="AU43" i="18"/>
  <c r="AQ43" i="18"/>
  <c r="AM43" i="18"/>
  <c r="AI43" i="18"/>
  <c r="AE43" i="18"/>
  <c r="AA43" i="18"/>
  <c r="W43" i="18"/>
  <c r="S43" i="18"/>
  <c r="O43" i="18"/>
  <c r="K43" i="18"/>
  <c r="G43" i="18"/>
  <c r="C43" i="18"/>
  <c r="EX42" i="18"/>
  <c r="ET42" i="18"/>
  <c r="EP42" i="18"/>
  <c r="EL42" i="18"/>
  <c r="EH42" i="18"/>
  <c r="ED42" i="18"/>
  <c r="DZ42" i="18"/>
  <c r="DV42" i="18"/>
  <c r="DR42" i="18"/>
  <c r="DN42" i="18"/>
  <c r="DJ42" i="18"/>
  <c r="DF42" i="18"/>
  <c r="DB42" i="18"/>
  <c r="CX42" i="18"/>
  <c r="CT42" i="18"/>
  <c r="CP42" i="18"/>
  <c r="CL42" i="18"/>
  <c r="CH42" i="18"/>
  <c r="CD42" i="18"/>
  <c r="BZ42" i="18"/>
  <c r="BV42" i="18"/>
  <c r="BR42" i="18"/>
  <c r="BN42" i="18"/>
  <c r="BJ42" i="18"/>
  <c r="BF42" i="18"/>
  <c r="BB42" i="18"/>
  <c r="AX42" i="18"/>
  <c r="AT42" i="18"/>
  <c r="AP42" i="18"/>
  <c r="AL42" i="18"/>
  <c r="AH42" i="18"/>
  <c r="AD42" i="18"/>
  <c r="Z42" i="18"/>
  <c r="V42" i="18"/>
  <c r="R42" i="18"/>
  <c r="N42" i="18"/>
  <c r="J42" i="18"/>
  <c r="F42" i="18"/>
  <c r="B42" i="18"/>
  <c r="EW41" i="18"/>
  <c r="ES41" i="18"/>
  <c r="EO41" i="18"/>
  <c r="EK41" i="18"/>
  <c r="EG41" i="18"/>
  <c r="EC41" i="18"/>
  <c r="DY41" i="18"/>
  <c r="DU41" i="18"/>
  <c r="DQ41" i="18"/>
  <c r="DM41" i="18"/>
  <c r="DI41" i="18"/>
  <c r="DE41" i="18"/>
  <c r="DA41" i="18"/>
  <c r="CW41" i="18"/>
  <c r="CS41" i="18"/>
  <c r="CO41" i="18"/>
  <c r="CK41" i="18"/>
  <c r="CG41" i="18"/>
  <c r="CC41" i="18"/>
  <c r="BY41" i="18"/>
  <c r="BU41" i="18"/>
  <c r="BQ41" i="18"/>
  <c r="BM41" i="18"/>
  <c r="BI41" i="18"/>
  <c r="BE41" i="18"/>
  <c r="BA41" i="18"/>
  <c r="AW41" i="18"/>
  <c r="AS41" i="18"/>
  <c r="AO41" i="18"/>
  <c r="AK41" i="18"/>
  <c r="AG41" i="18"/>
  <c r="AC41" i="18"/>
  <c r="Y41" i="18"/>
  <c r="U41" i="18"/>
  <c r="Q41" i="18"/>
  <c r="M41" i="18"/>
  <c r="I41" i="18"/>
  <c r="E41" i="18"/>
  <c r="A41" i="18"/>
  <c r="EV40" i="18"/>
  <c r="ER40" i="18"/>
  <c r="EN40" i="18"/>
  <c r="EJ40" i="18"/>
  <c r="EF40" i="18"/>
  <c r="EB40" i="18"/>
  <c r="DX40" i="18"/>
  <c r="DT40" i="18"/>
  <c r="DP40" i="18"/>
  <c r="DL40" i="18"/>
  <c r="DH40" i="18"/>
  <c r="DD40" i="18"/>
  <c r="CZ40" i="18"/>
  <c r="CV40" i="18"/>
  <c r="CR40" i="18"/>
  <c r="CN40" i="18"/>
  <c r="CJ40" i="18"/>
  <c r="CF40" i="18"/>
  <c r="CB40" i="18"/>
  <c r="BX40" i="18"/>
  <c r="BT40" i="18"/>
  <c r="BP40" i="18"/>
  <c r="BL40" i="18"/>
  <c r="BH40" i="18"/>
  <c r="BD40" i="18"/>
  <c r="AZ40" i="18"/>
  <c r="AV40" i="18"/>
  <c r="AR40" i="18"/>
  <c r="AN40" i="18"/>
  <c r="AJ40" i="18"/>
  <c r="AF40" i="18"/>
  <c r="AB40" i="18"/>
  <c r="X40" i="18"/>
  <c r="T40" i="18"/>
  <c r="P40" i="18"/>
  <c r="L40" i="18"/>
  <c r="H40" i="18"/>
  <c r="D40" i="18"/>
  <c r="EY39" i="18"/>
  <c r="EU39" i="18"/>
  <c r="EQ39" i="18"/>
  <c r="EM39" i="18"/>
  <c r="EI39" i="18"/>
  <c r="EE39" i="18"/>
  <c r="EA39" i="18"/>
  <c r="DW39" i="18"/>
  <c r="DS39" i="18"/>
  <c r="DO39" i="18"/>
  <c r="DK39" i="18"/>
  <c r="DG39" i="18"/>
  <c r="DC39" i="18"/>
  <c r="CY39" i="18"/>
  <c r="CU39" i="18"/>
  <c r="CQ39" i="18"/>
  <c r="CM39" i="18"/>
  <c r="CI39" i="18"/>
  <c r="CE39" i="18"/>
  <c r="CA39" i="18"/>
  <c r="BW39" i="18"/>
  <c r="BS39" i="18"/>
  <c r="BO39" i="18"/>
  <c r="BK39" i="18"/>
  <c r="BG39" i="18"/>
  <c r="BC39" i="18"/>
  <c r="AY39" i="18"/>
  <c r="AU39" i="18"/>
  <c r="AQ39" i="18"/>
  <c r="AM39" i="18"/>
  <c r="AI39" i="18"/>
  <c r="AE39" i="18"/>
  <c r="AA39" i="18"/>
  <c r="W39" i="18"/>
  <c r="S39" i="18"/>
  <c r="O39" i="18"/>
  <c r="K39" i="18"/>
  <c r="G39" i="18"/>
  <c r="C39" i="18"/>
  <c r="EX38" i="18"/>
  <c r="ET38" i="18"/>
  <c r="EP38" i="18"/>
  <c r="EL38" i="18"/>
  <c r="EH38" i="18"/>
  <c r="ED38" i="18"/>
  <c r="DZ38" i="18"/>
  <c r="DV38" i="18"/>
  <c r="DR38" i="18"/>
  <c r="DN38" i="18"/>
  <c r="DJ38" i="18"/>
  <c r="DF38" i="18"/>
  <c r="DB38" i="18"/>
  <c r="CX38" i="18"/>
  <c r="CT38" i="18"/>
  <c r="CP38" i="18"/>
  <c r="CL38" i="18"/>
  <c r="CH38" i="18"/>
  <c r="CD38" i="18"/>
  <c r="BZ38" i="18"/>
  <c r="BV38" i="18"/>
  <c r="BR38" i="18"/>
  <c r="BN38" i="18"/>
  <c r="BJ38" i="18"/>
  <c r="BF38" i="18"/>
  <c r="BB38" i="18"/>
  <c r="AX38" i="18"/>
  <c r="AT38" i="18"/>
  <c r="AP38" i="18"/>
  <c r="AL38" i="18"/>
  <c r="AH38" i="18"/>
  <c r="AD38" i="18"/>
  <c r="Z38" i="18"/>
  <c r="V38" i="18"/>
  <c r="R38" i="18"/>
  <c r="N38" i="18"/>
  <c r="J38" i="18"/>
  <c r="F38" i="18"/>
  <c r="B38" i="18"/>
  <c r="EW37" i="18"/>
  <c r="ES37" i="18"/>
  <c r="EO37" i="18"/>
  <c r="EK37" i="18"/>
  <c r="EG37" i="18"/>
  <c r="EC37" i="18"/>
  <c r="DY37" i="18"/>
  <c r="DU37" i="18"/>
  <c r="DQ37" i="18"/>
  <c r="DM37" i="18"/>
  <c r="DI37" i="18"/>
  <c r="DE37" i="18"/>
  <c r="DA37" i="18"/>
  <c r="CW37" i="18"/>
  <c r="CS37" i="18"/>
  <c r="CO37" i="18"/>
  <c r="CK37" i="18"/>
  <c r="CG37" i="18"/>
  <c r="CC37" i="18"/>
  <c r="BY37" i="18"/>
  <c r="BU37" i="18"/>
  <c r="BQ37" i="18"/>
  <c r="BM37" i="18"/>
  <c r="BI37" i="18"/>
  <c r="BE37" i="18"/>
  <c r="BA37" i="18"/>
  <c r="AW37" i="18"/>
  <c r="AS37" i="18"/>
  <c r="AO37" i="18"/>
  <c r="AK37" i="18"/>
  <c r="AG37" i="18"/>
  <c r="AC37" i="18"/>
  <c r="Y37" i="18"/>
  <c r="U37" i="18"/>
  <c r="Q37" i="18"/>
  <c r="M37" i="18"/>
  <c r="I37" i="18"/>
  <c r="E37" i="18"/>
  <c r="A37" i="18"/>
  <c r="EV36" i="18"/>
  <c r="ER36" i="18"/>
  <c r="EN36" i="18"/>
  <c r="EJ36" i="18"/>
  <c r="EF36" i="18"/>
  <c r="EB36" i="18"/>
  <c r="DX36" i="18"/>
  <c r="DT36" i="18"/>
  <c r="DP36" i="18"/>
  <c r="DL36" i="18"/>
  <c r="DH36" i="18"/>
  <c r="DD36" i="18"/>
  <c r="CZ36" i="18"/>
  <c r="CV36" i="18"/>
  <c r="CR36" i="18"/>
  <c r="CN36" i="18"/>
  <c r="CJ36" i="18"/>
  <c r="CF36" i="18"/>
  <c r="CB36" i="18"/>
  <c r="BX36" i="18"/>
  <c r="BT36" i="18"/>
  <c r="BP36" i="18"/>
  <c r="BL36" i="18"/>
  <c r="BH36" i="18"/>
  <c r="BD36" i="18"/>
  <c r="AZ36" i="18"/>
  <c r="AV36" i="18"/>
  <c r="AR36" i="18"/>
  <c r="AN36" i="18"/>
  <c r="AJ36" i="18"/>
  <c r="AF36" i="18"/>
  <c r="AB36" i="18"/>
  <c r="X36" i="18"/>
  <c r="T36" i="18"/>
  <c r="P36" i="18"/>
  <c r="L36" i="18"/>
  <c r="H36" i="18"/>
  <c r="D36" i="18"/>
  <c r="EY35" i="18"/>
  <c r="EU35" i="18"/>
  <c r="EQ35" i="18"/>
  <c r="EM35" i="18"/>
  <c r="EI35" i="18"/>
  <c r="EE35" i="18"/>
  <c r="EA35" i="18"/>
  <c r="DW35" i="18"/>
  <c r="DS35" i="18"/>
  <c r="DO35" i="18"/>
  <c r="DK35" i="18"/>
  <c r="DG35" i="18"/>
  <c r="DC35" i="18"/>
  <c r="CY35" i="18"/>
  <c r="CU35" i="18"/>
  <c r="CQ35" i="18"/>
  <c r="CM35" i="18"/>
  <c r="CI35" i="18"/>
  <c r="CE35" i="18"/>
  <c r="CA35" i="18"/>
  <c r="BW35" i="18"/>
  <c r="BS35" i="18"/>
  <c r="BO35" i="18"/>
  <c r="BK35" i="18"/>
  <c r="BG35" i="18"/>
  <c r="BC35" i="18"/>
  <c r="AY35" i="18"/>
  <c r="AU35" i="18"/>
  <c r="AQ35" i="18"/>
  <c r="AM35" i="18"/>
  <c r="AI35" i="18"/>
  <c r="AE35" i="18"/>
  <c r="AA35" i="18"/>
  <c r="W35" i="18"/>
  <c r="S35" i="18"/>
  <c r="O35" i="18"/>
  <c r="K35" i="18"/>
  <c r="G35" i="18"/>
  <c r="C35" i="18"/>
  <c r="EX34" i="18"/>
  <c r="ET34" i="18"/>
  <c r="EP34" i="18"/>
  <c r="EL34" i="18"/>
  <c r="EH34" i="18"/>
  <c r="ED34" i="18"/>
  <c r="DZ34" i="18"/>
  <c r="DV34" i="18"/>
  <c r="DR34" i="18"/>
  <c r="DN34" i="18"/>
  <c r="DJ34" i="18"/>
  <c r="DF34" i="18"/>
  <c r="DB34" i="18"/>
  <c r="CX34" i="18"/>
  <c r="CT34" i="18"/>
  <c r="CP34" i="18"/>
  <c r="CL34" i="18"/>
  <c r="CH34" i="18"/>
  <c r="CD34" i="18"/>
  <c r="BZ34" i="18"/>
  <c r="BV34" i="18"/>
  <c r="BR34" i="18"/>
  <c r="BN34" i="18"/>
  <c r="BJ34" i="18"/>
  <c r="BF34" i="18"/>
  <c r="BB34" i="18"/>
  <c r="AX34" i="18"/>
  <c r="AT34" i="18"/>
  <c r="AP34" i="18"/>
  <c r="AL34" i="18"/>
  <c r="AH34" i="18"/>
  <c r="AD34" i="18"/>
  <c r="Z34" i="18"/>
  <c r="V34" i="18"/>
  <c r="R34" i="18"/>
  <c r="N34" i="18"/>
  <c r="J34" i="18"/>
  <c r="F34" i="18"/>
  <c r="B34" i="18"/>
  <c r="EW33" i="18"/>
  <c r="ES33" i="18"/>
  <c r="EO33" i="18"/>
  <c r="EK33" i="18"/>
  <c r="EG33" i="18"/>
  <c r="EC33" i="18"/>
  <c r="DY33" i="18"/>
  <c r="DU33" i="18"/>
  <c r="DQ33" i="18"/>
  <c r="DM33" i="18"/>
  <c r="DI33" i="18"/>
  <c r="DE33" i="18"/>
  <c r="DA33" i="18"/>
  <c r="CW33" i="18"/>
  <c r="CS33" i="18"/>
  <c r="CO33" i="18"/>
  <c r="CJ33" i="18"/>
  <c r="CD33" i="18"/>
  <c r="BY33" i="18"/>
  <c r="BT33" i="18"/>
  <c r="BN33" i="18"/>
  <c r="BI33" i="18"/>
  <c r="BD33" i="18"/>
  <c r="AX33" i="18"/>
  <c r="AS33" i="18"/>
  <c r="AN33" i="18"/>
  <c r="AH33" i="18"/>
  <c r="AC33" i="18"/>
  <c r="X33" i="18"/>
  <c r="R33" i="18"/>
  <c r="M33" i="18"/>
  <c r="H33" i="18"/>
  <c r="B33" i="18"/>
  <c r="EV32" i="18"/>
  <c r="EQ32" i="18"/>
  <c r="EK32" i="18"/>
  <c r="EF32" i="18"/>
  <c r="EA32" i="18"/>
  <c r="DU32" i="18"/>
  <c r="DP32" i="18"/>
  <c r="DK32" i="18"/>
  <c r="DE32" i="18"/>
  <c r="CZ32" i="18"/>
  <c r="CU32" i="18"/>
  <c r="CO32" i="18"/>
  <c r="CJ32" i="18"/>
  <c r="CE32" i="18"/>
  <c r="BY32" i="18"/>
  <c r="BT32" i="18"/>
  <c r="BO32" i="18"/>
  <c r="BI32" i="18"/>
  <c r="BD32" i="18"/>
  <c r="AY32" i="18"/>
  <c r="AS32" i="18"/>
  <c r="AN32" i="18"/>
  <c r="AI32" i="18"/>
  <c r="AC32" i="18"/>
  <c r="X32" i="18"/>
  <c r="S32" i="18"/>
  <c r="M32" i="18"/>
  <c r="H32" i="18"/>
  <c r="C32" i="18"/>
  <c r="EV31" i="18"/>
  <c r="EQ31" i="18"/>
  <c r="EL31" i="18"/>
  <c r="EE31" i="18"/>
  <c r="DW31" i="18"/>
  <c r="DH31" i="18"/>
  <c r="CR31" i="18"/>
  <c r="CB31" i="18"/>
  <c r="BL31" i="18"/>
  <c r="AV31" i="18"/>
  <c r="AF31" i="18"/>
  <c r="P31" i="18"/>
  <c r="EY30" i="18"/>
  <c r="EI30" i="18"/>
  <c r="DS30" i="18"/>
  <c r="DC30" i="18"/>
  <c r="CM30" i="18"/>
  <c r="BW30" i="18"/>
  <c r="BG30" i="18"/>
  <c r="AQ30" i="18"/>
  <c r="AA30" i="18"/>
  <c r="K30" i="18"/>
  <c r="ET29" i="18"/>
  <c r="ED29" i="18"/>
  <c r="DN29" i="18"/>
  <c r="CX29" i="18"/>
  <c r="CH29" i="18"/>
  <c r="BR29" i="18"/>
  <c r="BB29" i="18"/>
  <c r="AL29" i="18"/>
  <c r="V29" i="18"/>
  <c r="F29" i="18"/>
  <c r="EO28" i="18"/>
  <c r="DY28" i="18"/>
  <c r="DI28" i="18"/>
  <c r="CS28" i="18"/>
  <c r="CC28" i="18"/>
  <c r="BM28" i="18"/>
  <c r="AW28" i="18"/>
  <c r="AG28" i="18"/>
  <c r="Q28" i="18"/>
  <c r="A28" i="18"/>
  <c r="EJ27" i="18"/>
  <c r="DT27" i="18"/>
  <c r="DD27" i="18"/>
  <c r="CN27" i="18"/>
  <c r="BX27" i="18"/>
  <c r="BH27" i="18"/>
  <c r="AR27" i="18"/>
  <c r="AB27" i="18"/>
  <c r="L27" i="18"/>
  <c r="EU26" i="18"/>
  <c r="EE26" i="18"/>
  <c r="DO26" i="18"/>
  <c r="CY26" i="18"/>
  <c r="CI26" i="18"/>
  <c r="BS26" i="18"/>
  <c r="BC26" i="18"/>
  <c r="AM26" i="18"/>
  <c r="W26" i="18"/>
  <c r="G26" i="18"/>
  <c r="EP25" i="18"/>
  <c r="DZ25" i="18"/>
  <c r="DE25" i="18"/>
  <c r="CI25" i="18"/>
  <c r="BN25" i="18"/>
  <c r="AS25" i="18"/>
  <c r="W25" i="18"/>
  <c r="B25" i="18"/>
  <c r="EF24" i="18"/>
  <c r="DJ24" i="18"/>
  <c r="CF24" i="18"/>
  <c r="AH24" i="18"/>
  <c r="DU23" i="18"/>
  <c r="BI23" i="18"/>
  <c r="EV22" i="18"/>
  <c r="CJ22" i="18"/>
  <c r="X22" i="18"/>
  <c r="DK21" i="18"/>
  <c r="AY21" i="18"/>
  <c r="EL20" i="18"/>
  <c r="BZ20" i="18"/>
  <c r="N20" i="18"/>
  <c r="DA19" i="18"/>
  <c r="AO19" i="18"/>
  <c r="DH17" i="18"/>
  <c r="K16" i="18"/>
  <c r="BM14" i="18"/>
  <c r="DO12" i="18"/>
  <c r="DN9" i="18"/>
  <c r="EH31" i="18"/>
  <c r="ED31" i="18"/>
  <c r="DZ31" i="18"/>
  <c r="DV31" i="18"/>
  <c r="DR31" i="18"/>
  <c r="DN31" i="18"/>
  <c r="DJ31" i="18"/>
  <c r="DF31" i="18"/>
  <c r="DB31" i="18"/>
  <c r="CX31" i="18"/>
  <c r="CT31" i="18"/>
  <c r="CP31" i="18"/>
  <c r="CL31" i="18"/>
  <c r="CH31" i="18"/>
  <c r="CD31" i="18"/>
  <c r="BZ31" i="18"/>
  <c r="BV31" i="18"/>
  <c r="BR31" i="18"/>
  <c r="BN31" i="18"/>
  <c r="BJ31" i="18"/>
  <c r="BF31" i="18"/>
  <c r="BB31" i="18"/>
  <c r="AX31" i="18"/>
  <c r="AT31" i="18"/>
  <c r="AP31" i="18"/>
  <c r="AL31" i="18"/>
  <c r="AH31" i="18"/>
  <c r="AD31" i="18"/>
  <c r="Z31" i="18"/>
  <c r="V31" i="18"/>
  <c r="R31" i="18"/>
  <c r="N31" i="18"/>
  <c r="J31" i="18"/>
  <c r="F31" i="18"/>
  <c r="B31" i="18"/>
  <c r="EW30" i="18"/>
  <c r="ES30" i="18"/>
  <c r="EO30" i="18"/>
  <c r="EK30" i="18"/>
  <c r="EG30" i="18"/>
  <c r="EC30" i="18"/>
  <c r="DY30" i="18"/>
  <c r="DU30" i="18"/>
  <c r="DQ30" i="18"/>
  <c r="DM30" i="18"/>
  <c r="DI30" i="18"/>
  <c r="DE30" i="18"/>
  <c r="DA30" i="18"/>
  <c r="CW30" i="18"/>
  <c r="CS30" i="18"/>
  <c r="CO30" i="18"/>
  <c r="CK30" i="18"/>
  <c r="CG30" i="18"/>
  <c r="CC30" i="18"/>
  <c r="BY30" i="18"/>
  <c r="BU30" i="18"/>
  <c r="BQ30" i="18"/>
  <c r="BM30" i="18"/>
  <c r="BI30" i="18"/>
  <c r="BE30" i="18"/>
  <c r="BA30" i="18"/>
  <c r="AW30" i="18"/>
  <c r="AS30" i="18"/>
  <c r="AO30" i="18"/>
  <c r="AK30" i="18"/>
  <c r="AG30" i="18"/>
  <c r="AC30" i="18"/>
  <c r="Y30" i="18"/>
  <c r="U30" i="18"/>
  <c r="Q30" i="18"/>
  <c r="M30" i="18"/>
  <c r="I30" i="18"/>
  <c r="E30" i="18"/>
  <c r="A30" i="18"/>
  <c r="EV29" i="18"/>
  <c r="ER29" i="18"/>
  <c r="EN29" i="18"/>
  <c r="EJ29" i="18"/>
  <c r="EF29" i="18"/>
  <c r="EB29" i="18"/>
  <c r="DX29" i="18"/>
  <c r="DT29" i="18"/>
  <c r="DP29" i="18"/>
  <c r="DL29" i="18"/>
  <c r="DH29" i="18"/>
  <c r="DD29" i="18"/>
  <c r="CZ29" i="18"/>
  <c r="CV29" i="18"/>
  <c r="CR29" i="18"/>
  <c r="CN29" i="18"/>
  <c r="CJ29" i="18"/>
  <c r="CF29" i="18"/>
  <c r="CB29" i="18"/>
  <c r="BX29" i="18"/>
  <c r="BT29" i="18"/>
  <c r="BP29" i="18"/>
  <c r="BL29" i="18"/>
  <c r="BH29" i="18"/>
  <c r="BD29" i="18"/>
  <c r="AZ29" i="18"/>
  <c r="AV29" i="18"/>
  <c r="AR29" i="18"/>
  <c r="AN29" i="18"/>
  <c r="AJ29" i="18"/>
  <c r="AF29" i="18"/>
  <c r="AB29" i="18"/>
  <c r="X29" i="18"/>
  <c r="T29" i="18"/>
  <c r="P29" i="18"/>
  <c r="L29" i="18"/>
  <c r="H29" i="18"/>
  <c r="D29" i="18"/>
  <c r="EY28" i="18"/>
  <c r="EU28" i="18"/>
  <c r="EQ28" i="18"/>
  <c r="EM28" i="18"/>
  <c r="EI28" i="18"/>
  <c r="EE28" i="18"/>
  <c r="EA28" i="18"/>
  <c r="DW28" i="18"/>
  <c r="DS28" i="18"/>
  <c r="DO28" i="18"/>
  <c r="DK28" i="18"/>
  <c r="DG28" i="18"/>
  <c r="DC28" i="18"/>
  <c r="CY28" i="18"/>
  <c r="CU28" i="18"/>
  <c r="CQ28" i="18"/>
  <c r="CM28" i="18"/>
  <c r="CI28" i="18"/>
  <c r="CE28" i="18"/>
  <c r="CA28" i="18"/>
  <c r="BW28" i="18"/>
  <c r="BS28" i="18"/>
  <c r="BO28" i="18"/>
  <c r="BK28" i="18"/>
  <c r="BG28" i="18"/>
  <c r="BC28" i="18"/>
  <c r="AY28" i="18"/>
  <c r="AU28" i="18"/>
  <c r="AQ28" i="18"/>
  <c r="AM28" i="18"/>
  <c r="AI28" i="18"/>
  <c r="AE28" i="18"/>
  <c r="AA28" i="18"/>
  <c r="W28" i="18"/>
  <c r="S28" i="18"/>
  <c r="O28" i="18"/>
  <c r="K28" i="18"/>
  <c r="G28" i="18"/>
  <c r="C28" i="18"/>
  <c r="EX27" i="18"/>
  <c r="ET27" i="18"/>
  <c r="EP27" i="18"/>
  <c r="EL27" i="18"/>
  <c r="EH27" i="18"/>
  <c r="ED27" i="18"/>
  <c r="DZ27" i="18"/>
  <c r="DV27" i="18"/>
  <c r="DR27" i="18"/>
  <c r="DN27" i="18"/>
  <c r="DJ27" i="18"/>
  <c r="DF27" i="18"/>
  <c r="DB27" i="18"/>
  <c r="CX27" i="18"/>
  <c r="CT27" i="18"/>
  <c r="CP27" i="18"/>
  <c r="CL27" i="18"/>
  <c r="CH27" i="18"/>
  <c r="CD27" i="18"/>
  <c r="BZ27" i="18"/>
  <c r="BV27" i="18"/>
  <c r="BR27" i="18"/>
  <c r="BN27" i="18"/>
  <c r="BJ27" i="18"/>
  <c r="BF27" i="18"/>
  <c r="BB27" i="18"/>
  <c r="AX27" i="18"/>
  <c r="AT27" i="18"/>
  <c r="AP27" i="18"/>
  <c r="AL27" i="18"/>
  <c r="AH27" i="18"/>
  <c r="AD27" i="18"/>
  <c r="Z27" i="18"/>
  <c r="V27" i="18"/>
  <c r="R27" i="18"/>
  <c r="N27" i="18"/>
  <c r="J27" i="18"/>
  <c r="F27" i="18"/>
  <c r="B27" i="18"/>
  <c r="EW26" i="18"/>
  <c r="ES26" i="18"/>
  <c r="EO26" i="18"/>
  <c r="EK26" i="18"/>
  <c r="EG26" i="18"/>
  <c r="EC26" i="18"/>
  <c r="DY26" i="18"/>
  <c r="DU26" i="18"/>
  <c r="DQ26" i="18"/>
  <c r="DM26" i="18"/>
  <c r="DI26" i="18"/>
  <c r="DE26" i="18"/>
  <c r="DA26" i="18"/>
  <c r="CW26" i="18"/>
  <c r="CS26" i="18"/>
  <c r="CO26" i="18"/>
  <c r="CK26" i="18"/>
  <c r="CG26" i="18"/>
  <c r="CC26" i="18"/>
  <c r="BY26" i="18"/>
  <c r="BU26" i="18"/>
  <c r="BQ26" i="18"/>
  <c r="BM26" i="18"/>
  <c r="BI26" i="18"/>
  <c r="BE26" i="18"/>
  <c r="BA26" i="18"/>
  <c r="AW26" i="18"/>
  <c r="AS26" i="18"/>
  <c r="AO26" i="18"/>
  <c r="AK26" i="18"/>
  <c r="AG26" i="18"/>
  <c r="AC26" i="18"/>
  <c r="Y26" i="18"/>
  <c r="U26" i="18"/>
  <c r="Q26" i="18"/>
  <c r="M26" i="18"/>
  <c r="I26" i="18"/>
  <c r="E26" i="18"/>
  <c r="A26" i="18"/>
  <c r="EV25" i="18"/>
  <c r="ER25" i="18"/>
  <c r="EN25" i="18"/>
  <c r="EJ25" i="18"/>
  <c r="EF25" i="18"/>
  <c r="EB25" i="18"/>
  <c r="DW25" i="18"/>
  <c r="DR25" i="18"/>
  <c r="DM25" i="18"/>
  <c r="DG25" i="18"/>
  <c r="DB25" i="18"/>
  <c r="CW25" i="18"/>
  <c r="CQ25" i="18"/>
  <c r="CL25" i="18"/>
  <c r="CG25" i="18"/>
  <c r="CA25" i="18"/>
  <c r="BV25" i="18"/>
  <c r="BQ25" i="18"/>
  <c r="BK25" i="18"/>
  <c r="BF25" i="18"/>
  <c r="BA25" i="18"/>
  <c r="AU25" i="18"/>
  <c r="AP25" i="18"/>
  <c r="AK25" i="18"/>
  <c r="AE25" i="18"/>
  <c r="Z25" i="18"/>
  <c r="U25" i="18"/>
  <c r="O25" i="18"/>
  <c r="J25" i="18"/>
  <c r="E25" i="18"/>
  <c r="EX24" i="18"/>
  <c r="ES24" i="18"/>
  <c r="EN24" i="18"/>
  <c r="EH24" i="18"/>
  <c r="EC24" i="18"/>
  <c r="DX24" i="18"/>
  <c r="DR24" i="18"/>
  <c r="DM24" i="18"/>
  <c r="DH24" i="18"/>
  <c r="CZ24" i="18"/>
  <c r="CR24" i="18"/>
  <c r="CJ24" i="18"/>
  <c r="CB24" i="18"/>
  <c r="BT24" i="18"/>
  <c r="BF24" i="18"/>
  <c r="AP24" i="18"/>
  <c r="Z24" i="18"/>
  <c r="J24" i="18"/>
  <c r="ES23" i="18"/>
  <c r="EC23" i="18"/>
  <c r="DM23" i="18"/>
  <c r="CW23" i="18"/>
  <c r="CG23" i="18"/>
  <c r="BQ23" i="18"/>
  <c r="BA23" i="18"/>
  <c r="AK23" i="18"/>
  <c r="U23" i="18"/>
  <c r="E23" i="18"/>
  <c r="EN22" i="18"/>
  <c r="DX22" i="18"/>
  <c r="DH22" i="18"/>
  <c r="CR22" i="18"/>
  <c r="CB22" i="18"/>
  <c r="BL22" i="18"/>
  <c r="AV22" i="18"/>
  <c r="AF22" i="18"/>
  <c r="P22" i="18"/>
  <c r="EY21" i="18"/>
  <c r="EI21" i="18"/>
  <c r="DS21" i="18"/>
  <c r="DC21" i="18"/>
  <c r="CM21" i="18"/>
  <c r="BW21" i="18"/>
  <c r="BG21" i="18"/>
  <c r="AQ21" i="18"/>
  <c r="AA21" i="18"/>
  <c r="K21" i="18"/>
  <c r="ET20" i="18"/>
  <c r="ED20" i="18"/>
  <c r="DN20" i="18"/>
  <c r="CX20" i="18"/>
  <c r="CH20" i="18"/>
  <c r="BR20" i="18"/>
  <c r="BB20" i="18"/>
  <c r="AL20" i="18"/>
  <c r="V20" i="18"/>
  <c r="F20" i="18"/>
  <c r="EO19" i="18"/>
  <c r="DY19" i="18"/>
  <c r="DI19" i="18"/>
  <c r="CS19" i="18"/>
  <c r="CC19" i="18"/>
  <c r="BM19" i="18"/>
  <c r="AW19" i="18"/>
  <c r="Z19" i="18"/>
  <c r="DM18" i="18"/>
  <c r="BA18" i="18"/>
  <c r="EN17" i="18"/>
  <c r="CB17" i="18"/>
  <c r="P17" i="18"/>
  <c r="DC16" i="18"/>
  <c r="AQ16" i="18"/>
  <c r="ED15" i="18"/>
  <c r="BR15" i="18"/>
  <c r="F15" i="18"/>
  <c r="CS14" i="18"/>
  <c r="AG14" i="18"/>
  <c r="DT13" i="18"/>
  <c r="BH13" i="18"/>
  <c r="EU12" i="18"/>
  <c r="CI12" i="18"/>
  <c r="W12" i="18"/>
  <c r="CU11" i="18"/>
  <c r="CM10" i="18"/>
  <c r="EO8" i="18"/>
  <c r="EK4" i="18"/>
  <c r="CM33" i="18"/>
  <c r="CI33" i="18"/>
  <c r="CE33" i="18"/>
  <c r="CA33" i="18"/>
  <c r="BW33" i="18"/>
  <c r="BS33" i="18"/>
  <c r="BO33" i="18"/>
  <c r="BK33" i="18"/>
  <c r="BG33" i="18"/>
  <c r="BC33" i="18"/>
  <c r="AY33" i="18"/>
  <c r="AU33" i="18"/>
  <c r="AQ33" i="18"/>
  <c r="AM33" i="18"/>
  <c r="AI33" i="18"/>
  <c r="AE33" i="18"/>
  <c r="AA33" i="18"/>
  <c r="W33" i="18"/>
  <c r="S33" i="18"/>
  <c r="O33" i="18"/>
  <c r="K33" i="18"/>
  <c r="G33" i="18"/>
  <c r="C33" i="18"/>
  <c r="EX32" i="18"/>
  <c r="ET32" i="18"/>
  <c r="EP32" i="18"/>
  <c r="EL32" i="18"/>
  <c r="EH32" i="18"/>
  <c r="ED32" i="18"/>
  <c r="DZ32" i="18"/>
  <c r="DV32" i="18"/>
  <c r="DR32" i="18"/>
  <c r="DN32" i="18"/>
  <c r="DJ32" i="18"/>
  <c r="DF32" i="18"/>
  <c r="DB32" i="18"/>
  <c r="CX32" i="18"/>
  <c r="CT32" i="18"/>
  <c r="CP32" i="18"/>
  <c r="CL32" i="18"/>
  <c r="CH32" i="18"/>
  <c r="CD32" i="18"/>
  <c r="BZ32" i="18"/>
  <c r="BV32" i="18"/>
  <c r="BR32" i="18"/>
  <c r="BN32" i="18"/>
  <c r="BJ32" i="18"/>
  <c r="BF32" i="18"/>
  <c r="BB32" i="18"/>
  <c r="AX32" i="18"/>
  <c r="AT32" i="18"/>
  <c r="AP32" i="18"/>
  <c r="AL32" i="18"/>
  <c r="AH32" i="18"/>
  <c r="AD32" i="18"/>
  <c r="Z32" i="18"/>
  <c r="V32" i="18"/>
  <c r="R32" i="18"/>
  <c r="N32" i="18"/>
  <c r="J32" i="18"/>
  <c r="F32" i="18"/>
  <c r="B32" i="18"/>
  <c r="EW31" i="18"/>
  <c r="ES31" i="18"/>
  <c r="EO31" i="18"/>
  <c r="EK31" i="18"/>
  <c r="EG31" i="18"/>
  <c r="EC31" i="18"/>
  <c r="DY31" i="18"/>
  <c r="DU31" i="18"/>
  <c r="DQ31" i="18"/>
  <c r="DM31" i="18"/>
  <c r="DI31" i="18"/>
  <c r="DE31" i="18"/>
  <c r="DA31" i="18"/>
  <c r="CW31" i="18"/>
  <c r="CS31" i="18"/>
  <c r="CO31" i="18"/>
  <c r="CK31" i="18"/>
  <c r="CG31" i="18"/>
  <c r="CC31" i="18"/>
  <c r="BY31" i="18"/>
  <c r="BU31" i="18"/>
  <c r="BQ31" i="18"/>
  <c r="BM31" i="18"/>
  <c r="BI31" i="18"/>
  <c r="BE31" i="18"/>
  <c r="BA31" i="18"/>
  <c r="AW31" i="18"/>
  <c r="AS31" i="18"/>
  <c r="AO31" i="18"/>
  <c r="AK31" i="18"/>
  <c r="AG31" i="18"/>
  <c r="AC31" i="18"/>
  <c r="Y31" i="18"/>
  <c r="U31" i="18"/>
  <c r="Q31" i="18"/>
  <c r="M31" i="18"/>
  <c r="I31" i="18"/>
  <c r="E31" i="18"/>
  <c r="A31" i="18"/>
  <c r="EV30" i="18"/>
  <c r="ER30" i="18"/>
  <c r="EN30" i="18"/>
  <c r="EJ30" i="18"/>
  <c r="EF30" i="18"/>
  <c r="EB30" i="18"/>
  <c r="DX30" i="18"/>
  <c r="DT30" i="18"/>
  <c r="DP30" i="18"/>
  <c r="DL30" i="18"/>
  <c r="DH30" i="18"/>
  <c r="DD30" i="18"/>
  <c r="CZ30" i="18"/>
  <c r="CV30" i="18"/>
  <c r="CR30" i="18"/>
  <c r="CN30" i="18"/>
  <c r="CJ30" i="18"/>
  <c r="CF30" i="18"/>
  <c r="CB30" i="18"/>
  <c r="BX30" i="18"/>
  <c r="BT30" i="18"/>
  <c r="BP30" i="18"/>
  <c r="BL30" i="18"/>
  <c r="BH30" i="18"/>
  <c r="BD30" i="18"/>
  <c r="AZ30" i="18"/>
  <c r="AV30" i="18"/>
  <c r="AR30" i="18"/>
  <c r="AN30" i="18"/>
  <c r="AJ30" i="18"/>
  <c r="AF30" i="18"/>
  <c r="AB30" i="18"/>
  <c r="X30" i="18"/>
  <c r="T30" i="18"/>
  <c r="P30" i="18"/>
  <c r="L30" i="18"/>
  <c r="H30" i="18"/>
  <c r="D30" i="18"/>
  <c r="EY29" i="18"/>
  <c r="EU29" i="18"/>
  <c r="EQ29" i="18"/>
  <c r="EM29" i="18"/>
  <c r="EI29" i="18"/>
  <c r="EE29" i="18"/>
  <c r="EA29" i="18"/>
  <c r="DW29" i="18"/>
  <c r="DS29" i="18"/>
  <c r="DO29" i="18"/>
  <c r="DK29" i="18"/>
  <c r="DG29" i="18"/>
  <c r="DC29" i="18"/>
  <c r="CY29" i="18"/>
  <c r="CU29" i="18"/>
  <c r="CQ29" i="18"/>
  <c r="CM29" i="18"/>
  <c r="CI29" i="18"/>
  <c r="CE29" i="18"/>
  <c r="CA29" i="18"/>
  <c r="BW29" i="18"/>
  <c r="BS29" i="18"/>
  <c r="BO29" i="18"/>
  <c r="BK29" i="18"/>
  <c r="BG29" i="18"/>
  <c r="BC29" i="18"/>
  <c r="AY29" i="18"/>
  <c r="AU29" i="18"/>
  <c r="AQ29" i="18"/>
  <c r="AM29" i="18"/>
  <c r="AI29" i="18"/>
  <c r="AE29" i="18"/>
  <c r="AA29" i="18"/>
  <c r="W29" i="18"/>
  <c r="S29" i="18"/>
  <c r="O29" i="18"/>
  <c r="K29" i="18"/>
  <c r="G29" i="18"/>
  <c r="C29" i="18"/>
  <c r="EX28" i="18"/>
  <c r="ET28" i="18"/>
  <c r="EP28" i="18"/>
  <c r="EL28" i="18"/>
  <c r="EH28" i="18"/>
  <c r="ED28" i="18"/>
  <c r="DZ28" i="18"/>
  <c r="DV28" i="18"/>
  <c r="DR28" i="18"/>
  <c r="DN28" i="18"/>
  <c r="DJ28" i="18"/>
  <c r="DF28" i="18"/>
  <c r="DB28" i="18"/>
  <c r="CX28" i="18"/>
  <c r="CT28" i="18"/>
  <c r="CP28" i="18"/>
  <c r="CL28" i="18"/>
  <c r="CH28" i="18"/>
  <c r="CD28" i="18"/>
  <c r="BZ28" i="18"/>
  <c r="BV28" i="18"/>
  <c r="BR28" i="18"/>
  <c r="BN28" i="18"/>
  <c r="BJ28" i="18"/>
  <c r="BF28" i="18"/>
  <c r="BB28" i="18"/>
  <c r="AX28" i="18"/>
  <c r="AT28" i="18"/>
  <c r="AP28" i="18"/>
  <c r="AL28" i="18"/>
  <c r="AH28" i="18"/>
  <c r="AD28" i="18"/>
  <c r="Z28" i="18"/>
  <c r="V28" i="18"/>
  <c r="R28" i="18"/>
  <c r="N28" i="18"/>
  <c r="J28" i="18"/>
  <c r="F28" i="18"/>
  <c r="B28" i="18"/>
  <c r="EW27" i="18"/>
  <c r="ES27" i="18"/>
  <c r="EO27" i="18"/>
  <c r="EK27" i="18"/>
  <c r="EG27" i="18"/>
  <c r="EC27" i="18"/>
  <c r="DY27" i="18"/>
  <c r="DU27" i="18"/>
  <c r="DQ27" i="18"/>
  <c r="DM27" i="18"/>
  <c r="DI27" i="18"/>
  <c r="DE27" i="18"/>
  <c r="DA27" i="18"/>
  <c r="CW27" i="18"/>
  <c r="CS27" i="18"/>
  <c r="CO27" i="18"/>
  <c r="CK27" i="18"/>
  <c r="CG27" i="18"/>
  <c r="CC27" i="18"/>
  <c r="BY27" i="18"/>
  <c r="BU27" i="18"/>
  <c r="BQ27" i="18"/>
  <c r="BM27" i="18"/>
  <c r="BI27" i="18"/>
  <c r="BE27" i="18"/>
  <c r="BA27" i="18"/>
  <c r="AW27" i="18"/>
  <c r="AS27" i="18"/>
  <c r="AO27" i="18"/>
  <c r="AK27" i="18"/>
  <c r="AG27" i="18"/>
  <c r="AC27" i="18"/>
  <c r="Y27" i="18"/>
  <c r="U27" i="18"/>
  <c r="Q27" i="18"/>
  <c r="M27" i="18"/>
  <c r="I27" i="18"/>
  <c r="E27" i="18"/>
  <c r="A27" i="18"/>
  <c r="EV26" i="18"/>
  <c r="ER26" i="18"/>
  <c r="EN26" i="18"/>
  <c r="EJ26" i="18"/>
  <c r="EF26" i="18"/>
  <c r="EB26" i="18"/>
  <c r="DX26" i="18"/>
  <c r="DT26" i="18"/>
  <c r="DP26" i="18"/>
  <c r="DL26" i="18"/>
  <c r="DH26" i="18"/>
  <c r="DD26" i="18"/>
  <c r="CZ26" i="18"/>
  <c r="CV26" i="18"/>
  <c r="CR26" i="18"/>
  <c r="CN26" i="18"/>
  <c r="CJ26" i="18"/>
  <c r="CF26" i="18"/>
  <c r="CB26" i="18"/>
  <c r="BX26" i="18"/>
  <c r="BT26" i="18"/>
  <c r="BP26" i="18"/>
  <c r="BL26" i="18"/>
  <c r="BH26" i="18"/>
  <c r="BD26" i="18"/>
  <c r="AZ26" i="18"/>
  <c r="AV26" i="18"/>
  <c r="AR26" i="18"/>
  <c r="AN26" i="18"/>
  <c r="AJ26" i="18"/>
  <c r="AF26" i="18"/>
  <c r="AB26" i="18"/>
  <c r="X26" i="18"/>
  <c r="T26" i="18"/>
  <c r="P26" i="18"/>
  <c r="L26" i="18"/>
  <c r="H26" i="18"/>
  <c r="D26" i="18"/>
  <c r="EY25" i="18"/>
  <c r="EU25" i="18"/>
  <c r="EQ25" i="18"/>
  <c r="EM25" i="18"/>
  <c r="EI25" i="18"/>
  <c r="EE25" i="18"/>
  <c r="EA25" i="18"/>
  <c r="DV25" i="18"/>
  <c r="DQ25" i="18"/>
  <c r="DK25" i="18"/>
  <c r="DF25" i="18"/>
  <c r="DA25" i="18"/>
  <c r="CU25" i="18"/>
  <c r="CP25" i="18"/>
  <c r="CK25" i="18"/>
  <c r="CE25" i="18"/>
  <c r="BZ25" i="18"/>
  <c r="BU25" i="18"/>
  <c r="BO25" i="18"/>
  <c r="BJ25" i="18"/>
  <c r="BE25" i="18"/>
  <c r="AY25" i="18"/>
  <c r="AT25" i="18"/>
  <c r="AO25" i="18"/>
  <c r="AI25" i="18"/>
  <c r="AD25" i="18"/>
  <c r="Y25" i="18"/>
  <c r="S25" i="18"/>
  <c r="N25" i="18"/>
  <c r="I25" i="18"/>
  <c r="C25" i="18"/>
  <c r="EW24" i="18"/>
  <c r="ER24" i="18"/>
  <c r="EL24" i="18"/>
  <c r="EG24" i="18"/>
  <c r="EB24" i="18"/>
  <c r="DV24" i="18"/>
  <c r="DQ24" i="18"/>
  <c r="DL24" i="18"/>
  <c r="DF24" i="18"/>
  <c r="CX24" i="18"/>
  <c r="CP24" i="18"/>
  <c r="CH24" i="18"/>
  <c r="BZ24" i="18"/>
  <c r="BR24" i="18"/>
  <c r="BB24" i="18"/>
  <c r="AL24" i="18"/>
  <c r="V24" i="18"/>
  <c r="F24" i="18"/>
  <c r="EO23" i="18"/>
  <c r="DY23" i="18"/>
  <c r="DI23" i="18"/>
  <c r="CS23" i="18"/>
  <c r="CC23" i="18"/>
  <c r="BM23" i="18"/>
  <c r="AW23" i="18"/>
  <c r="AG23" i="18"/>
  <c r="Q23" i="18"/>
  <c r="A23" i="18"/>
  <c r="EJ22" i="18"/>
  <c r="DT22" i="18"/>
  <c r="DD22" i="18"/>
  <c r="CN22" i="18"/>
  <c r="BX22" i="18"/>
  <c r="BH22" i="18"/>
  <c r="AR22" i="18"/>
  <c r="AB22" i="18"/>
  <c r="L22" i="18"/>
  <c r="EU21" i="18"/>
  <c r="EE21" i="18"/>
  <c r="DO21" i="18"/>
  <c r="CY21" i="18"/>
  <c r="CI21" i="18"/>
  <c r="BS21" i="18"/>
  <c r="BC21" i="18"/>
  <c r="AM21" i="18"/>
  <c r="W21" i="18"/>
  <c r="G21" i="18"/>
  <c r="EP20" i="18"/>
  <c r="DZ20" i="18"/>
  <c r="DJ20" i="18"/>
  <c r="CT20" i="18"/>
  <c r="CD20" i="18"/>
  <c r="BN20" i="18"/>
  <c r="AX20" i="18"/>
  <c r="AH20" i="18"/>
  <c r="R20" i="18"/>
  <c r="B20" i="18"/>
  <c r="EK19" i="18"/>
  <c r="DU19" i="18"/>
  <c r="DE19" i="18"/>
  <c r="CO19" i="18"/>
  <c r="BY19" i="18"/>
  <c r="BI19" i="18"/>
  <c r="AS19" i="18"/>
  <c r="J19" i="18"/>
  <c r="CW18" i="18"/>
  <c r="AK18" i="18"/>
  <c r="DX17" i="18"/>
  <c r="BL17" i="18"/>
  <c r="EY16" i="18"/>
  <c r="CM16" i="18"/>
  <c r="AA16" i="18"/>
  <c r="DN15" i="18"/>
  <c r="BB15" i="18"/>
  <c r="EO14" i="18"/>
  <c r="CC14" i="18"/>
  <c r="Q14" i="18"/>
  <c r="DD13" i="18"/>
  <c r="AR13" i="18"/>
  <c r="EE12" i="18"/>
  <c r="BS12" i="18"/>
  <c r="G12" i="18"/>
  <c r="BZ11" i="18"/>
  <c r="AA10" i="18"/>
  <c r="CC8" i="18"/>
  <c r="DS31" i="18"/>
  <c r="DO31" i="18"/>
  <c r="DK31" i="18"/>
  <c r="DG31" i="18"/>
  <c r="DC31" i="18"/>
  <c r="CY31" i="18"/>
  <c r="CU31" i="18"/>
  <c r="CQ31" i="18"/>
  <c r="CM31" i="18"/>
  <c r="CI31" i="18"/>
  <c r="CE31" i="18"/>
  <c r="CA31" i="18"/>
  <c r="BW31" i="18"/>
  <c r="BS31" i="18"/>
  <c r="BO31" i="18"/>
  <c r="BK31" i="18"/>
  <c r="BG31" i="18"/>
  <c r="BC31" i="18"/>
  <c r="AY31" i="18"/>
  <c r="AU31" i="18"/>
  <c r="AQ31" i="18"/>
  <c r="AM31" i="18"/>
  <c r="AI31" i="18"/>
  <c r="AE31" i="18"/>
  <c r="AA31" i="18"/>
  <c r="W31" i="18"/>
  <c r="S31" i="18"/>
  <c r="O31" i="18"/>
  <c r="K31" i="18"/>
  <c r="G31" i="18"/>
  <c r="C31" i="18"/>
  <c r="EX30" i="18"/>
  <c r="ET30" i="18"/>
  <c r="EP30" i="18"/>
  <c r="EL30" i="18"/>
  <c r="EH30" i="18"/>
  <c r="ED30" i="18"/>
  <c r="DZ30" i="18"/>
  <c r="DV30" i="18"/>
  <c r="DR30" i="18"/>
  <c r="DN30" i="18"/>
  <c r="DJ30" i="18"/>
  <c r="DF30" i="18"/>
  <c r="DB30" i="18"/>
  <c r="CX30" i="18"/>
  <c r="CT30" i="18"/>
  <c r="CP30" i="18"/>
  <c r="CL30" i="18"/>
  <c r="CH30" i="18"/>
  <c r="CD30" i="18"/>
  <c r="BZ30" i="18"/>
  <c r="BV30" i="18"/>
  <c r="BR30" i="18"/>
  <c r="BN30" i="18"/>
  <c r="BJ30" i="18"/>
  <c r="BF30" i="18"/>
  <c r="BB30" i="18"/>
  <c r="AX30" i="18"/>
  <c r="AT30" i="18"/>
  <c r="AP30" i="18"/>
  <c r="AL30" i="18"/>
  <c r="AH30" i="18"/>
  <c r="AD30" i="18"/>
  <c r="Z30" i="18"/>
  <c r="V30" i="18"/>
  <c r="R30" i="18"/>
  <c r="N30" i="18"/>
  <c r="J30" i="18"/>
  <c r="F30" i="18"/>
  <c r="B30" i="18"/>
  <c r="EW29" i="18"/>
  <c r="ES29" i="18"/>
  <c r="EO29" i="18"/>
  <c r="EK29" i="18"/>
  <c r="EG29" i="18"/>
  <c r="EC29" i="18"/>
  <c r="DY29" i="18"/>
  <c r="DU29" i="18"/>
  <c r="DQ29" i="18"/>
  <c r="DM29" i="18"/>
  <c r="DI29" i="18"/>
  <c r="DE29" i="18"/>
  <c r="DA29" i="18"/>
  <c r="CW29" i="18"/>
  <c r="CS29" i="18"/>
  <c r="CO29" i="18"/>
  <c r="CK29" i="18"/>
  <c r="CG29" i="18"/>
  <c r="CC29" i="18"/>
  <c r="BY29" i="18"/>
  <c r="BU29" i="18"/>
  <c r="BQ29" i="18"/>
  <c r="BM29" i="18"/>
  <c r="BI29" i="18"/>
  <c r="BE29" i="18"/>
  <c r="BA29" i="18"/>
  <c r="AW29" i="18"/>
  <c r="AS29" i="18"/>
  <c r="AO29" i="18"/>
  <c r="AK29" i="18"/>
  <c r="AG29" i="18"/>
  <c r="AC29" i="18"/>
  <c r="Y29" i="18"/>
  <c r="U29" i="18"/>
  <c r="Q29" i="18"/>
  <c r="M29" i="18"/>
  <c r="I29" i="18"/>
  <c r="E29" i="18"/>
  <c r="A29" i="18"/>
  <c r="EV28" i="18"/>
  <c r="ER28" i="18"/>
  <c r="EN28" i="18"/>
  <c r="EJ28" i="18"/>
  <c r="EF28" i="18"/>
  <c r="EB28" i="18"/>
  <c r="DX28" i="18"/>
  <c r="DT28" i="18"/>
  <c r="DP28" i="18"/>
  <c r="DL28" i="18"/>
  <c r="DH28" i="18"/>
  <c r="DD28" i="18"/>
  <c r="CZ28" i="18"/>
  <c r="CV28" i="18"/>
  <c r="CR28" i="18"/>
  <c r="CN28" i="18"/>
  <c r="CJ28" i="18"/>
  <c r="CF28" i="18"/>
  <c r="CB28" i="18"/>
  <c r="BX28" i="18"/>
  <c r="BT28" i="18"/>
  <c r="BP28" i="18"/>
  <c r="BL28" i="18"/>
  <c r="BH28" i="18"/>
  <c r="BD28" i="18"/>
  <c r="AZ28" i="18"/>
  <c r="AV28" i="18"/>
  <c r="AR28" i="18"/>
  <c r="AN28" i="18"/>
  <c r="AJ28" i="18"/>
  <c r="AF28" i="18"/>
  <c r="AB28" i="18"/>
  <c r="X28" i="18"/>
  <c r="T28" i="18"/>
  <c r="P28" i="18"/>
  <c r="L28" i="18"/>
  <c r="H28" i="18"/>
  <c r="D28" i="18"/>
  <c r="EY27" i="18"/>
  <c r="EU27" i="18"/>
  <c r="EQ27" i="18"/>
  <c r="EM27" i="18"/>
  <c r="EI27" i="18"/>
  <c r="EE27" i="18"/>
  <c r="EA27" i="18"/>
  <c r="DW27" i="18"/>
  <c r="DS27" i="18"/>
  <c r="DO27" i="18"/>
  <c r="DK27" i="18"/>
  <c r="DG27" i="18"/>
  <c r="DC27" i="18"/>
  <c r="CY27" i="18"/>
  <c r="CU27" i="18"/>
  <c r="CQ27" i="18"/>
  <c r="CM27" i="18"/>
  <c r="CI27" i="18"/>
  <c r="CE27" i="18"/>
  <c r="CA27" i="18"/>
  <c r="BW27" i="18"/>
  <c r="BS27" i="18"/>
  <c r="BO27" i="18"/>
  <c r="BK27" i="18"/>
  <c r="BG27" i="18"/>
  <c r="BC27" i="18"/>
  <c r="AY27" i="18"/>
  <c r="AU27" i="18"/>
  <c r="AQ27" i="18"/>
  <c r="AM27" i="18"/>
  <c r="AI27" i="18"/>
  <c r="AE27" i="18"/>
  <c r="AA27" i="18"/>
  <c r="W27" i="18"/>
  <c r="S27" i="18"/>
  <c r="O27" i="18"/>
  <c r="K27" i="18"/>
  <c r="G27" i="18"/>
  <c r="C27" i="18"/>
  <c r="EX26" i="18"/>
  <c r="ET26" i="18"/>
  <c r="EP26" i="18"/>
  <c r="EL26" i="18"/>
  <c r="EH26" i="18"/>
  <c r="ED26" i="18"/>
  <c r="DZ26" i="18"/>
  <c r="DV26" i="18"/>
  <c r="DR26" i="18"/>
  <c r="DN26" i="18"/>
  <c r="DJ26" i="18"/>
  <c r="DF26" i="18"/>
  <c r="DB26" i="18"/>
  <c r="CX26" i="18"/>
  <c r="CT26" i="18"/>
  <c r="CP26" i="18"/>
  <c r="CL26" i="18"/>
  <c r="CH26" i="18"/>
  <c r="CD26" i="18"/>
  <c r="BZ26" i="18"/>
  <c r="BV26" i="18"/>
  <c r="BR26" i="18"/>
  <c r="BN26" i="18"/>
  <c r="BJ26" i="18"/>
  <c r="BF26" i="18"/>
  <c r="BB26" i="18"/>
  <c r="AX26" i="18"/>
  <c r="AT26" i="18"/>
  <c r="AP26" i="18"/>
  <c r="AL26" i="18"/>
  <c r="AH26" i="18"/>
  <c r="AD26" i="18"/>
  <c r="Z26" i="18"/>
  <c r="V26" i="18"/>
  <c r="R26" i="18"/>
  <c r="N26" i="18"/>
  <c r="J26" i="18"/>
  <c r="F26" i="18"/>
  <c r="B26" i="18"/>
  <c r="EW25" i="18"/>
  <c r="ES25" i="18"/>
  <c r="EO25" i="18"/>
  <c r="EK25" i="18"/>
  <c r="EG25" i="18"/>
  <c r="EC25" i="18"/>
  <c r="DY25" i="18"/>
  <c r="DS25" i="18"/>
  <c r="DN25" i="18"/>
  <c r="DI25" i="18"/>
  <c r="DC25" i="18"/>
  <c r="CX25" i="18"/>
  <c r="CS25" i="18"/>
  <c r="CM25" i="18"/>
  <c r="CH25" i="18"/>
  <c r="CC25" i="18"/>
  <c r="BW25" i="18"/>
  <c r="BR25" i="18"/>
  <c r="BM25" i="18"/>
  <c r="BG25" i="18"/>
  <c r="BB25" i="18"/>
  <c r="AW25" i="18"/>
  <c r="AQ25" i="18"/>
  <c r="AL25" i="18"/>
  <c r="AG25" i="18"/>
  <c r="AA25" i="18"/>
  <c r="V25" i="18"/>
  <c r="Q25" i="18"/>
  <c r="K25" i="18"/>
  <c r="F25" i="18"/>
  <c r="A25" i="18"/>
  <c r="ET24" i="18"/>
  <c r="EO24" i="18"/>
  <c r="EJ24" i="18"/>
  <c r="ED24" i="18"/>
  <c r="DY24" i="18"/>
  <c r="DT24" i="18"/>
  <c r="DN24" i="18"/>
  <c r="DI24" i="18"/>
  <c r="DB24" i="18"/>
  <c r="CT24" i="18"/>
  <c r="CL24" i="18"/>
  <c r="CD24" i="18"/>
  <c r="BV24" i="18"/>
  <c r="BJ24" i="18"/>
  <c r="AT24" i="18"/>
  <c r="AD24" i="18"/>
  <c r="N24" i="18"/>
  <c r="EW23" i="18"/>
  <c r="EG23" i="18"/>
  <c r="DQ23" i="18"/>
  <c r="DA23" i="18"/>
  <c r="CK23" i="18"/>
  <c r="BU23" i="18"/>
  <c r="BE23" i="18"/>
  <c r="AO23" i="18"/>
  <c r="Y23" i="18"/>
  <c r="I23" i="18"/>
  <c r="ER22" i="18"/>
  <c r="EB22" i="18"/>
  <c r="DL22" i="18"/>
  <c r="CV22" i="18"/>
  <c r="CF22" i="18"/>
  <c r="BP22" i="18"/>
  <c r="AZ22" i="18"/>
  <c r="AJ22" i="18"/>
  <c r="T22" i="18"/>
  <c r="D22" i="18"/>
  <c r="EM21" i="18"/>
  <c r="DW21" i="18"/>
  <c r="DG21" i="18"/>
  <c r="CQ21" i="18"/>
  <c r="CA21" i="18"/>
  <c r="BK21" i="18"/>
  <c r="AU21" i="18"/>
  <c r="AE21" i="18"/>
  <c r="O21" i="18"/>
  <c r="EX20" i="18"/>
  <c r="EH20" i="18"/>
  <c r="DR20" i="18"/>
  <c r="DB20" i="18"/>
  <c r="CL20" i="18"/>
  <c r="BV20" i="18"/>
  <c r="BF20" i="18"/>
  <c r="AP20" i="18"/>
  <c r="Z20" i="18"/>
  <c r="J20" i="18"/>
  <c r="ES19" i="18"/>
  <c r="EC19" i="18"/>
  <c r="DM19" i="18"/>
  <c r="CW19" i="18"/>
  <c r="CG19" i="18"/>
  <c r="BQ19" i="18"/>
  <c r="BA19" i="18"/>
  <c r="AK19" i="18"/>
  <c r="EC18" i="18"/>
  <c r="BQ18" i="18"/>
  <c r="E18" i="18"/>
  <c r="CR17" i="18"/>
  <c r="AF17" i="18"/>
  <c r="DS16" i="18"/>
  <c r="BG16" i="18"/>
  <c r="ET15" i="18"/>
  <c r="CH15" i="18"/>
  <c r="V15" i="18"/>
  <c r="DI14" i="18"/>
  <c r="AW14" i="18"/>
  <c r="EJ13" i="18"/>
  <c r="BX13" i="18"/>
  <c r="L13" i="18"/>
  <c r="CY12" i="18"/>
  <c r="AM12" i="18"/>
  <c r="DP11" i="18"/>
  <c r="EY10" i="18"/>
  <c r="BB9" i="18"/>
  <c r="DO6" i="18"/>
  <c r="BP24" i="18"/>
  <c r="BL24" i="18"/>
  <c r="BH24" i="18"/>
  <c r="BD24" i="18"/>
  <c r="AZ24" i="18"/>
  <c r="AV24" i="18"/>
  <c r="AR24" i="18"/>
  <c r="AN24" i="18"/>
  <c r="AJ24" i="18"/>
  <c r="AF24" i="18"/>
  <c r="AB24" i="18"/>
  <c r="X24" i="18"/>
  <c r="T24" i="18"/>
  <c r="P24" i="18"/>
  <c r="L24" i="18"/>
  <c r="H24" i="18"/>
  <c r="D24" i="18"/>
  <c r="EY23" i="18"/>
  <c r="EU23" i="18"/>
  <c r="EQ23" i="18"/>
  <c r="EM23" i="18"/>
  <c r="EI23" i="18"/>
  <c r="EE23" i="18"/>
  <c r="EA23" i="18"/>
  <c r="DW23" i="18"/>
  <c r="DS23" i="18"/>
  <c r="DO23" i="18"/>
  <c r="DK23" i="18"/>
  <c r="DG23" i="18"/>
  <c r="DC23" i="18"/>
  <c r="CY23" i="18"/>
  <c r="CU23" i="18"/>
  <c r="CQ23" i="18"/>
  <c r="CM23" i="18"/>
  <c r="CI23" i="18"/>
  <c r="CE23" i="18"/>
  <c r="CA23" i="18"/>
  <c r="BW23" i="18"/>
  <c r="BS23" i="18"/>
  <c r="BO23" i="18"/>
  <c r="BK23" i="18"/>
  <c r="BG23" i="18"/>
  <c r="BC23" i="18"/>
  <c r="AY23" i="18"/>
  <c r="AU23" i="18"/>
  <c r="AQ23" i="18"/>
  <c r="AM23" i="18"/>
  <c r="AI23" i="18"/>
  <c r="AE23" i="18"/>
  <c r="AA23" i="18"/>
  <c r="W23" i="18"/>
  <c r="S23" i="18"/>
  <c r="O23" i="18"/>
  <c r="K23" i="18"/>
  <c r="G23" i="18"/>
  <c r="C23" i="18"/>
  <c r="EX22" i="18"/>
  <c r="ET22" i="18"/>
  <c r="EP22" i="18"/>
  <c r="EL22" i="18"/>
  <c r="EH22" i="18"/>
  <c r="ED22" i="18"/>
  <c r="DZ22" i="18"/>
  <c r="DV22" i="18"/>
  <c r="DR22" i="18"/>
  <c r="DN22" i="18"/>
  <c r="DJ22" i="18"/>
  <c r="DF22" i="18"/>
  <c r="DB22" i="18"/>
  <c r="CX22" i="18"/>
  <c r="CT22" i="18"/>
  <c r="CP22" i="18"/>
  <c r="CL22" i="18"/>
  <c r="CH22" i="18"/>
  <c r="CD22" i="18"/>
  <c r="BZ22" i="18"/>
  <c r="BV22" i="18"/>
  <c r="BR22" i="18"/>
  <c r="BN22" i="18"/>
  <c r="BJ22" i="18"/>
  <c r="BF22" i="18"/>
  <c r="BB22" i="18"/>
  <c r="AX22" i="18"/>
  <c r="AT22" i="18"/>
  <c r="AP22" i="18"/>
  <c r="AL22" i="18"/>
  <c r="AH22" i="18"/>
  <c r="AD22" i="18"/>
  <c r="Z22" i="18"/>
  <c r="V22" i="18"/>
  <c r="R22" i="18"/>
  <c r="N22" i="18"/>
  <c r="J22" i="18"/>
  <c r="F22" i="18"/>
  <c r="B22" i="18"/>
  <c r="EW21" i="18"/>
  <c r="ES21" i="18"/>
  <c r="EO21" i="18"/>
  <c r="EK21" i="18"/>
  <c r="EG21" i="18"/>
  <c r="EC21" i="18"/>
  <c r="DY21" i="18"/>
  <c r="DU21" i="18"/>
  <c r="DQ21" i="18"/>
  <c r="DM21" i="18"/>
  <c r="DI21" i="18"/>
  <c r="DE21" i="18"/>
  <c r="DA21" i="18"/>
  <c r="CW21" i="18"/>
  <c r="CS21" i="18"/>
  <c r="CO21" i="18"/>
  <c r="CK21" i="18"/>
  <c r="CG21" i="18"/>
  <c r="CC21" i="18"/>
  <c r="BY21" i="18"/>
  <c r="BU21" i="18"/>
  <c r="BQ21" i="18"/>
  <c r="BM21" i="18"/>
  <c r="BI21" i="18"/>
  <c r="BE21" i="18"/>
  <c r="BA21" i="18"/>
  <c r="AW21" i="18"/>
  <c r="AS21" i="18"/>
  <c r="AO21" i="18"/>
  <c r="AK21" i="18"/>
  <c r="AG21" i="18"/>
  <c r="AC21" i="18"/>
  <c r="Y21" i="18"/>
  <c r="U21" i="18"/>
  <c r="Q21" i="18"/>
  <c r="M21" i="18"/>
  <c r="I21" i="18"/>
  <c r="E21" i="18"/>
  <c r="A21" i="18"/>
  <c r="EV20" i="18"/>
  <c r="ER20" i="18"/>
  <c r="EN20" i="18"/>
  <c r="EJ20" i="18"/>
  <c r="EF20" i="18"/>
  <c r="EB20" i="18"/>
  <c r="DX20" i="18"/>
  <c r="DT20" i="18"/>
  <c r="DP20" i="18"/>
  <c r="DL20" i="18"/>
  <c r="DH20" i="18"/>
  <c r="DD20" i="18"/>
  <c r="CZ20" i="18"/>
  <c r="CV20" i="18"/>
  <c r="CR20" i="18"/>
  <c r="CN20" i="18"/>
  <c r="CJ20" i="18"/>
  <c r="CF20" i="18"/>
  <c r="CB20" i="18"/>
  <c r="BX20" i="18"/>
  <c r="BT20" i="18"/>
  <c r="BP20" i="18"/>
  <c r="BL20" i="18"/>
  <c r="BH20" i="18"/>
  <c r="BD20" i="18"/>
  <c r="AZ20" i="18"/>
  <c r="AV20" i="18"/>
  <c r="AR20" i="18"/>
  <c r="AN20" i="18"/>
  <c r="AJ20" i="18"/>
  <c r="AF20" i="18"/>
  <c r="AB20" i="18"/>
  <c r="X20" i="18"/>
  <c r="T20" i="18"/>
  <c r="P20" i="18"/>
  <c r="L20" i="18"/>
  <c r="H20" i="18"/>
  <c r="D20" i="18"/>
  <c r="EY19" i="18"/>
  <c r="EU19" i="18"/>
  <c r="EQ19" i="18"/>
  <c r="EM19" i="18"/>
  <c r="EI19" i="18"/>
  <c r="EE19" i="18"/>
  <c r="EA19" i="18"/>
  <c r="DW19" i="18"/>
  <c r="DS19" i="18"/>
  <c r="DO19" i="18"/>
  <c r="DK19" i="18"/>
  <c r="DG19" i="18"/>
  <c r="DC19" i="18"/>
  <c r="CY19" i="18"/>
  <c r="CU19" i="18"/>
  <c r="CQ19" i="18"/>
  <c r="CM19" i="18"/>
  <c r="CI19" i="18"/>
  <c r="CE19" i="18"/>
  <c r="CA19" i="18"/>
  <c r="BW19" i="18"/>
  <c r="BS19" i="18"/>
  <c r="BO19" i="18"/>
  <c r="BK19" i="18"/>
  <c r="BG19" i="18"/>
  <c r="BC19" i="18"/>
  <c r="AY19" i="18"/>
  <c r="AU19" i="18"/>
  <c r="AQ19" i="18"/>
  <c r="AM19" i="18"/>
  <c r="AH19" i="18"/>
  <c r="R19" i="18"/>
  <c r="B19" i="18"/>
  <c r="EK18" i="18"/>
  <c r="DU18" i="18"/>
  <c r="DE18" i="18"/>
  <c r="CO18" i="18"/>
  <c r="BY18" i="18"/>
  <c r="BI18" i="18"/>
  <c r="AS18" i="18"/>
  <c r="AC18" i="18"/>
  <c r="M18" i="18"/>
  <c r="EV17" i="18"/>
  <c r="EF17" i="18"/>
  <c r="DP17" i="18"/>
  <c r="CZ17" i="18"/>
  <c r="CJ17" i="18"/>
  <c r="BT17" i="18"/>
  <c r="BD17" i="18"/>
  <c r="AN17" i="18"/>
  <c r="X17" i="18"/>
  <c r="H17" i="18"/>
  <c r="EQ16" i="18"/>
  <c r="EA16" i="18"/>
  <c r="DK16" i="18"/>
  <c r="CU16" i="18"/>
  <c r="CE16" i="18"/>
  <c r="BO16" i="18"/>
  <c r="AY16" i="18"/>
  <c r="AI16" i="18"/>
  <c r="S16" i="18"/>
  <c r="C16" i="18"/>
  <c r="EL15" i="18"/>
  <c r="DV15" i="18"/>
  <c r="DF15" i="18"/>
  <c r="CP15" i="18"/>
  <c r="BZ15" i="18"/>
  <c r="BJ15" i="18"/>
  <c r="AT15" i="18"/>
  <c r="AD15" i="18"/>
  <c r="N15" i="18"/>
  <c r="EW14" i="18"/>
  <c r="EG14" i="18"/>
  <c r="DQ14" i="18"/>
  <c r="DA14" i="18"/>
  <c r="CK14" i="18"/>
  <c r="BU14" i="18"/>
  <c r="BE14" i="18"/>
  <c r="AO14" i="18"/>
  <c r="Y14" i="18"/>
  <c r="I14" i="18"/>
  <c r="ER13" i="18"/>
  <c r="EB13" i="18"/>
  <c r="DL13" i="18"/>
  <c r="CV13" i="18"/>
  <c r="CF13" i="18"/>
  <c r="BP13" i="18"/>
  <c r="AZ13" i="18"/>
  <c r="AJ13" i="18"/>
  <c r="T13" i="18"/>
  <c r="D13" i="18"/>
  <c r="EM12" i="18"/>
  <c r="DW12" i="18"/>
  <c r="DG12" i="18"/>
  <c r="CQ12" i="18"/>
  <c r="CA12" i="18"/>
  <c r="BK12" i="18"/>
  <c r="AU12" i="18"/>
  <c r="AE12" i="18"/>
  <c r="O12" i="18"/>
  <c r="EV11" i="18"/>
  <c r="EA11" i="18"/>
  <c r="DF11" i="18"/>
  <c r="CJ11" i="18"/>
  <c r="BO11" i="18"/>
  <c r="AF11" i="18"/>
  <c r="DS10" i="18"/>
  <c r="BG10" i="18"/>
  <c r="ET9" i="18"/>
  <c r="CH9" i="18"/>
  <c r="V9" i="18"/>
  <c r="DI8" i="18"/>
  <c r="AK8" i="18"/>
  <c r="BL7" i="18"/>
  <c r="EP5" i="18"/>
  <c r="BP2" i="18"/>
  <c r="DX25" i="18"/>
  <c r="DT25" i="18"/>
  <c r="DP25" i="18"/>
  <c r="DL25" i="18"/>
  <c r="DH25" i="18"/>
  <c r="DD25" i="18"/>
  <c r="CZ25" i="18"/>
  <c r="CV25" i="18"/>
  <c r="CR25" i="18"/>
  <c r="CN25" i="18"/>
  <c r="CJ25" i="18"/>
  <c r="CF25" i="18"/>
  <c r="CB25" i="18"/>
  <c r="BX25" i="18"/>
  <c r="BT25" i="18"/>
  <c r="BP25" i="18"/>
  <c r="BL25" i="18"/>
  <c r="BH25" i="18"/>
  <c r="BD25" i="18"/>
  <c r="AZ25" i="18"/>
  <c r="AV25" i="18"/>
  <c r="AR25" i="18"/>
  <c r="AN25" i="18"/>
  <c r="AJ25" i="18"/>
  <c r="AF25" i="18"/>
  <c r="AB25" i="18"/>
  <c r="X25" i="18"/>
  <c r="T25" i="18"/>
  <c r="P25" i="18"/>
  <c r="L25" i="18"/>
  <c r="H25" i="18"/>
  <c r="D25" i="18"/>
  <c r="EY24" i="18"/>
  <c r="EU24" i="18"/>
  <c r="EQ24" i="18"/>
  <c r="EM24" i="18"/>
  <c r="EI24" i="18"/>
  <c r="EE24" i="18"/>
  <c r="EA24" i="18"/>
  <c r="DW24" i="18"/>
  <c r="DS24" i="18"/>
  <c r="DO24" i="18"/>
  <c r="DK24" i="18"/>
  <c r="DG24" i="18"/>
  <c r="DC24" i="18"/>
  <c r="CY24" i="18"/>
  <c r="CU24" i="18"/>
  <c r="CQ24" i="18"/>
  <c r="CM24" i="18"/>
  <c r="CI24" i="18"/>
  <c r="CE24" i="18"/>
  <c r="CA24" i="18"/>
  <c r="BW24" i="18"/>
  <c r="BS24" i="18"/>
  <c r="BO24" i="18"/>
  <c r="BK24" i="18"/>
  <c r="BG24" i="18"/>
  <c r="BC24" i="18"/>
  <c r="AY24" i="18"/>
  <c r="AU24" i="18"/>
  <c r="AQ24" i="18"/>
  <c r="AM24" i="18"/>
  <c r="AI24" i="18"/>
  <c r="AE24" i="18"/>
  <c r="AA24" i="18"/>
  <c r="W24" i="18"/>
  <c r="S24" i="18"/>
  <c r="O24" i="18"/>
  <c r="K24" i="18"/>
  <c r="G24" i="18"/>
  <c r="C24" i="18"/>
  <c r="EX23" i="18"/>
  <c r="ET23" i="18"/>
  <c r="EP23" i="18"/>
  <c r="EL23" i="18"/>
  <c r="EH23" i="18"/>
  <c r="ED23" i="18"/>
  <c r="DZ23" i="18"/>
  <c r="DV23" i="18"/>
  <c r="DR23" i="18"/>
  <c r="DN23" i="18"/>
  <c r="DJ23" i="18"/>
  <c r="DF23" i="18"/>
  <c r="DB23" i="18"/>
  <c r="CX23" i="18"/>
  <c r="CT23" i="18"/>
  <c r="CP23" i="18"/>
  <c r="CL23" i="18"/>
  <c r="CH23" i="18"/>
  <c r="CD23" i="18"/>
  <c r="BZ23" i="18"/>
  <c r="BV23" i="18"/>
  <c r="BR23" i="18"/>
  <c r="BN23" i="18"/>
  <c r="BJ23" i="18"/>
  <c r="BF23" i="18"/>
  <c r="BB23" i="18"/>
  <c r="AX23" i="18"/>
  <c r="AT23" i="18"/>
  <c r="AP23" i="18"/>
  <c r="AL23" i="18"/>
  <c r="AH23" i="18"/>
  <c r="AD23" i="18"/>
  <c r="Z23" i="18"/>
  <c r="V23" i="18"/>
  <c r="R23" i="18"/>
  <c r="N23" i="18"/>
  <c r="J23" i="18"/>
  <c r="F23" i="18"/>
  <c r="B23" i="18"/>
  <c r="EW22" i="18"/>
  <c r="ES22" i="18"/>
  <c r="EO22" i="18"/>
  <c r="EK22" i="18"/>
  <c r="EG22" i="18"/>
  <c r="EC22" i="18"/>
  <c r="DY22" i="18"/>
  <c r="DU22" i="18"/>
  <c r="DQ22" i="18"/>
  <c r="DM22" i="18"/>
  <c r="DI22" i="18"/>
  <c r="DE22" i="18"/>
  <c r="DA22" i="18"/>
  <c r="CW22" i="18"/>
  <c r="CS22" i="18"/>
  <c r="CO22" i="18"/>
  <c r="CK22" i="18"/>
  <c r="CG22" i="18"/>
  <c r="CC22" i="18"/>
  <c r="BY22" i="18"/>
  <c r="BU22" i="18"/>
  <c r="BQ22" i="18"/>
  <c r="BM22" i="18"/>
  <c r="BI22" i="18"/>
  <c r="BE22" i="18"/>
  <c r="BA22" i="18"/>
  <c r="AW22" i="18"/>
  <c r="AS22" i="18"/>
  <c r="AO22" i="18"/>
  <c r="AK22" i="18"/>
  <c r="AG22" i="18"/>
  <c r="AC22" i="18"/>
  <c r="Y22" i="18"/>
  <c r="U22" i="18"/>
  <c r="Q22" i="18"/>
  <c r="M22" i="18"/>
  <c r="I22" i="18"/>
  <c r="E22" i="18"/>
  <c r="A22" i="18"/>
  <c r="EV21" i="18"/>
  <c r="ER21" i="18"/>
  <c r="EN21" i="18"/>
  <c r="EJ21" i="18"/>
  <c r="EF21" i="18"/>
  <c r="EB21" i="18"/>
  <c r="DX21" i="18"/>
  <c r="DT21" i="18"/>
  <c r="DP21" i="18"/>
  <c r="DL21" i="18"/>
  <c r="DH21" i="18"/>
  <c r="DD21" i="18"/>
  <c r="CZ21" i="18"/>
  <c r="CV21" i="18"/>
  <c r="CR21" i="18"/>
  <c r="CN21" i="18"/>
  <c r="CJ21" i="18"/>
  <c r="CF21" i="18"/>
  <c r="CB21" i="18"/>
  <c r="BX21" i="18"/>
  <c r="BT21" i="18"/>
  <c r="BP21" i="18"/>
  <c r="BL21" i="18"/>
  <c r="BH21" i="18"/>
  <c r="BD21" i="18"/>
  <c r="AZ21" i="18"/>
  <c r="AV21" i="18"/>
  <c r="AR21" i="18"/>
  <c r="AN21" i="18"/>
  <c r="AJ21" i="18"/>
  <c r="AF21" i="18"/>
  <c r="AB21" i="18"/>
  <c r="X21" i="18"/>
  <c r="T21" i="18"/>
  <c r="P21" i="18"/>
  <c r="L21" i="18"/>
  <c r="H21" i="18"/>
  <c r="D21" i="18"/>
  <c r="EY20" i="18"/>
  <c r="EU20" i="18"/>
  <c r="EQ20" i="18"/>
  <c r="EM20" i="18"/>
  <c r="EI20" i="18"/>
  <c r="EE20" i="18"/>
  <c r="EA20" i="18"/>
  <c r="DW20" i="18"/>
  <c r="DS20" i="18"/>
  <c r="DO20" i="18"/>
  <c r="DK20" i="18"/>
  <c r="DG20" i="18"/>
  <c r="DC20" i="18"/>
  <c r="CY20" i="18"/>
  <c r="CU20" i="18"/>
  <c r="CQ20" i="18"/>
  <c r="CM20" i="18"/>
  <c r="CI20" i="18"/>
  <c r="CE20" i="18"/>
  <c r="CA20" i="18"/>
  <c r="BW20" i="18"/>
  <c r="BS20" i="18"/>
  <c r="BO20" i="18"/>
  <c r="BK20" i="18"/>
  <c r="BG20" i="18"/>
  <c r="BC20" i="18"/>
  <c r="AY20" i="18"/>
  <c r="AU20" i="18"/>
  <c r="AQ20" i="18"/>
  <c r="AM20" i="18"/>
  <c r="AI20" i="18"/>
  <c r="AE20" i="18"/>
  <c r="AA20" i="18"/>
  <c r="W20" i="18"/>
  <c r="S20" i="18"/>
  <c r="O20" i="18"/>
  <c r="K20" i="18"/>
  <c r="G20" i="18"/>
  <c r="C20" i="18"/>
  <c r="EX19" i="18"/>
  <c r="ET19" i="18"/>
  <c r="EP19" i="18"/>
  <c r="EL19" i="18"/>
  <c r="EH19" i="18"/>
  <c r="ED19" i="18"/>
  <c r="DZ19" i="18"/>
  <c r="DV19" i="18"/>
  <c r="DR19" i="18"/>
  <c r="DN19" i="18"/>
  <c r="DJ19" i="18"/>
  <c r="DF19" i="18"/>
  <c r="DB19" i="18"/>
  <c r="CX19" i="18"/>
  <c r="CT19" i="18"/>
  <c r="CP19" i="18"/>
  <c r="CL19" i="18"/>
  <c r="CH19" i="18"/>
  <c r="CD19" i="18"/>
  <c r="BZ19" i="18"/>
  <c r="BV19" i="18"/>
  <c r="BR19" i="18"/>
  <c r="BN19" i="18"/>
  <c r="BJ19" i="18"/>
  <c r="BF19" i="18"/>
  <c r="BB19" i="18"/>
  <c r="AX19" i="18"/>
  <c r="AT19" i="18"/>
  <c r="AP19" i="18"/>
  <c r="AL19" i="18"/>
  <c r="AD19" i="18"/>
  <c r="N19" i="18"/>
  <c r="EW18" i="18"/>
  <c r="EG18" i="18"/>
  <c r="DQ18" i="18"/>
  <c r="DA18" i="18"/>
  <c r="CK18" i="18"/>
  <c r="BU18" i="18"/>
  <c r="BE18" i="18"/>
  <c r="AO18" i="18"/>
  <c r="Y18" i="18"/>
  <c r="I18" i="18"/>
  <c r="ER17" i="18"/>
  <c r="EB17" i="18"/>
  <c r="DL17" i="18"/>
  <c r="CV17" i="18"/>
  <c r="CF17" i="18"/>
  <c r="BP17" i="18"/>
  <c r="AZ17" i="18"/>
  <c r="AJ17" i="18"/>
  <c r="T17" i="18"/>
  <c r="D17" i="18"/>
  <c r="EM16" i="18"/>
  <c r="DW16" i="18"/>
  <c r="DG16" i="18"/>
  <c r="CQ16" i="18"/>
  <c r="CA16" i="18"/>
  <c r="BK16" i="18"/>
  <c r="AU16" i="18"/>
  <c r="AE16" i="18"/>
  <c r="O16" i="18"/>
  <c r="EX15" i="18"/>
  <c r="EH15" i="18"/>
  <c r="DR15" i="18"/>
  <c r="DB15" i="18"/>
  <c r="CL15" i="18"/>
  <c r="BV15" i="18"/>
  <c r="BF15" i="18"/>
  <c r="AP15" i="18"/>
  <c r="Z15" i="18"/>
  <c r="J15" i="18"/>
  <c r="ES14" i="18"/>
  <c r="EC14" i="18"/>
  <c r="DM14" i="18"/>
  <c r="CW14" i="18"/>
  <c r="CG14" i="18"/>
  <c r="BQ14" i="18"/>
  <c r="BA14" i="18"/>
  <c r="AK14" i="18"/>
  <c r="U14" i="18"/>
  <c r="E14" i="18"/>
  <c r="EN13" i="18"/>
  <c r="DX13" i="18"/>
  <c r="DH13" i="18"/>
  <c r="CR13" i="18"/>
  <c r="CB13" i="18"/>
  <c r="BL13" i="18"/>
  <c r="AV13" i="18"/>
  <c r="AF13" i="18"/>
  <c r="P13" i="18"/>
  <c r="EY12" i="18"/>
  <c r="EI12" i="18"/>
  <c r="DS12" i="18"/>
  <c r="DC12" i="18"/>
  <c r="CM12" i="18"/>
  <c r="BW12" i="18"/>
  <c r="BG12" i="18"/>
  <c r="AQ12" i="18"/>
  <c r="AA12" i="18"/>
  <c r="K12" i="18"/>
  <c r="EQ11" i="18"/>
  <c r="DV11" i="18"/>
  <c r="CZ11" i="18"/>
  <c r="CE11" i="18"/>
  <c r="BH11" i="18"/>
  <c r="P11" i="18"/>
  <c r="DC10" i="18"/>
  <c r="AQ10" i="18"/>
  <c r="ED9" i="18"/>
  <c r="BR9" i="18"/>
  <c r="F9" i="18"/>
  <c r="CS8" i="18"/>
  <c r="E8" i="18"/>
  <c r="AB7" i="18"/>
  <c r="BS5" i="18"/>
  <c r="DE24" i="18"/>
  <c r="DA24" i="18"/>
  <c r="CW24" i="18"/>
  <c r="CS24" i="18"/>
  <c r="CO24" i="18"/>
  <c r="CK24" i="18"/>
  <c r="CG24" i="18"/>
  <c r="CC24" i="18"/>
  <c r="BY24" i="18"/>
  <c r="BU24" i="18"/>
  <c r="BQ24" i="18"/>
  <c r="BM24" i="18"/>
  <c r="BI24" i="18"/>
  <c r="BE24" i="18"/>
  <c r="BA24" i="18"/>
  <c r="AW24" i="18"/>
  <c r="AS24" i="18"/>
  <c r="AO24" i="18"/>
  <c r="AK24" i="18"/>
  <c r="AG24" i="18"/>
  <c r="AC24" i="18"/>
  <c r="Y24" i="18"/>
  <c r="U24" i="18"/>
  <c r="Q24" i="18"/>
  <c r="M24" i="18"/>
  <c r="I24" i="18"/>
  <c r="E24" i="18"/>
  <c r="A24" i="18"/>
  <c r="EV23" i="18"/>
  <c r="ER23" i="18"/>
  <c r="EN23" i="18"/>
  <c r="EJ23" i="18"/>
  <c r="EF23" i="18"/>
  <c r="EB23" i="18"/>
  <c r="DX23" i="18"/>
  <c r="DT23" i="18"/>
  <c r="DP23" i="18"/>
  <c r="DL23" i="18"/>
  <c r="DH23" i="18"/>
  <c r="DD23" i="18"/>
  <c r="CZ23" i="18"/>
  <c r="CV23" i="18"/>
  <c r="CR23" i="18"/>
  <c r="CN23" i="18"/>
  <c r="CJ23" i="18"/>
  <c r="CF23" i="18"/>
  <c r="CB23" i="18"/>
  <c r="BX23" i="18"/>
  <c r="BT23" i="18"/>
  <c r="BP23" i="18"/>
  <c r="BL23" i="18"/>
  <c r="BH23" i="18"/>
  <c r="BD23" i="18"/>
  <c r="AZ23" i="18"/>
  <c r="AV23" i="18"/>
  <c r="AR23" i="18"/>
  <c r="AN23" i="18"/>
  <c r="AJ23" i="18"/>
  <c r="AF23" i="18"/>
  <c r="AB23" i="18"/>
  <c r="X23" i="18"/>
  <c r="T23" i="18"/>
  <c r="P23" i="18"/>
  <c r="L23" i="18"/>
  <c r="H23" i="18"/>
  <c r="D23" i="18"/>
  <c r="EY22" i="18"/>
  <c r="EU22" i="18"/>
  <c r="EQ22" i="18"/>
  <c r="EM22" i="18"/>
  <c r="EI22" i="18"/>
  <c r="EE22" i="18"/>
  <c r="EA22" i="18"/>
  <c r="DW22" i="18"/>
  <c r="DS22" i="18"/>
  <c r="DO22" i="18"/>
  <c r="DK22" i="18"/>
  <c r="DG22" i="18"/>
  <c r="DC22" i="18"/>
  <c r="CY22" i="18"/>
  <c r="CU22" i="18"/>
  <c r="CQ22" i="18"/>
  <c r="CM22" i="18"/>
  <c r="CI22" i="18"/>
  <c r="CE22" i="18"/>
  <c r="CA22" i="18"/>
  <c r="BW22" i="18"/>
  <c r="BS22" i="18"/>
  <c r="BO22" i="18"/>
  <c r="BK22" i="18"/>
  <c r="BG22" i="18"/>
  <c r="BC22" i="18"/>
  <c r="AY22" i="18"/>
  <c r="AU22" i="18"/>
  <c r="AQ22" i="18"/>
  <c r="AM22" i="18"/>
  <c r="AI22" i="18"/>
  <c r="AE22" i="18"/>
  <c r="AA22" i="18"/>
  <c r="W22" i="18"/>
  <c r="S22" i="18"/>
  <c r="O22" i="18"/>
  <c r="K22" i="18"/>
  <c r="G22" i="18"/>
  <c r="C22" i="18"/>
  <c r="EX21" i="18"/>
  <c r="ET21" i="18"/>
  <c r="EP21" i="18"/>
  <c r="EL21" i="18"/>
  <c r="EH21" i="18"/>
  <c r="ED21" i="18"/>
  <c r="DZ21" i="18"/>
  <c r="DV21" i="18"/>
  <c r="DR21" i="18"/>
  <c r="DN21" i="18"/>
  <c r="DJ21" i="18"/>
  <c r="DF21" i="18"/>
  <c r="DB21" i="18"/>
  <c r="CX21" i="18"/>
  <c r="CT21" i="18"/>
  <c r="CP21" i="18"/>
  <c r="CL21" i="18"/>
  <c r="CH21" i="18"/>
  <c r="CD21" i="18"/>
  <c r="BZ21" i="18"/>
  <c r="BV21" i="18"/>
  <c r="BR21" i="18"/>
  <c r="BN21" i="18"/>
  <c r="BJ21" i="18"/>
  <c r="BF21" i="18"/>
  <c r="BB21" i="18"/>
  <c r="AX21" i="18"/>
  <c r="AT21" i="18"/>
  <c r="AP21" i="18"/>
  <c r="AL21" i="18"/>
  <c r="AH21" i="18"/>
  <c r="AD21" i="18"/>
  <c r="Z21" i="18"/>
  <c r="V21" i="18"/>
  <c r="R21" i="18"/>
  <c r="N21" i="18"/>
  <c r="J21" i="18"/>
  <c r="F21" i="18"/>
  <c r="B21" i="18"/>
  <c r="EW20" i="18"/>
  <c r="ES20" i="18"/>
  <c r="EO20" i="18"/>
  <c r="EK20" i="18"/>
  <c r="EG20" i="18"/>
  <c r="EC20" i="18"/>
  <c r="DY20" i="18"/>
  <c r="DU20" i="18"/>
  <c r="DQ20" i="18"/>
  <c r="DM20" i="18"/>
  <c r="DI20" i="18"/>
  <c r="DE20" i="18"/>
  <c r="DA20" i="18"/>
  <c r="CW20" i="18"/>
  <c r="CS20" i="18"/>
  <c r="CO20" i="18"/>
  <c r="CK20" i="18"/>
  <c r="CG20" i="18"/>
  <c r="CC20" i="18"/>
  <c r="BY20" i="18"/>
  <c r="BU20" i="18"/>
  <c r="BQ20" i="18"/>
  <c r="BM20" i="18"/>
  <c r="BI20" i="18"/>
  <c r="BE20" i="18"/>
  <c r="BA20" i="18"/>
  <c r="AW20" i="18"/>
  <c r="AS20" i="18"/>
  <c r="AO20" i="18"/>
  <c r="AK20" i="18"/>
  <c r="AG20" i="18"/>
  <c r="AC20" i="18"/>
  <c r="Y20" i="18"/>
  <c r="U20" i="18"/>
  <c r="Q20" i="18"/>
  <c r="M20" i="18"/>
  <c r="I20" i="18"/>
  <c r="E20" i="18"/>
  <c r="A20" i="18"/>
  <c r="EV19" i="18"/>
  <c r="ER19" i="18"/>
  <c r="EN19" i="18"/>
  <c r="EJ19" i="18"/>
  <c r="EF19" i="18"/>
  <c r="EB19" i="18"/>
  <c r="DX19" i="18"/>
  <c r="DT19" i="18"/>
  <c r="DP19" i="18"/>
  <c r="DL19" i="18"/>
  <c r="DH19" i="18"/>
  <c r="DD19" i="18"/>
  <c r="CZ19" i="18"/>
  <c r="CV19" i="18"/>
  <c r="CR19" i="18"/>
  <c r="CN19" i="18"/>
  <c r="CJ19" i="18"/>
  <c r="CF19" i="18"/>
  <c r="CB19" i="18"/>
  <c r="BX19" i="18"/>
  <c r="BT19" i="18"/>
  <c r="BP19" i="18"/>
  <c r="BL19" i="18"/>
  <c r="BH19" i="18"/>
  <c r="BD19" i="18"/>
  <c r="AZ19" i="18"/>
  <c r="AV19" i="18"/>
  <c r="AR19" i="18"/>
  <c r="AN19" i="18"/>
  <c r="AJ19" i="18"/>
  <c r="V19" i="18"/>
  <c r="F19" i="18"/>
  <c r="EO18" i="18"/>
  <c r="DY18" i="18"/>
  <c r="DI18" i="18"/>
  <c r="CS18" i="18"/>
  <c r="CC18" i="18"/>
  <c r="BM18" i="18"/>
  <c r="AW18" i="18"/>
  <c r="AG18" i="18"/>
  <c r="Q18" i="18"/>
  <c r="A18" i="18"/>
  <c r="EJ17" i="18"/>
  <c r="DT17" i="18"/>
  <c r="DD17" i="18"/>
  <c r="CN17" i="18"/>
  <c r="BX17" i="18"/>
  <c r="BH17" i="18"/>
  <c r="AR17" i="18"/>
  <c r="AB17" i="18"/>
  <c r="L17" i="18"/>
  <c r="EU16" i="18"/>
  <c r="EE16" i="18"/>
  <c r="DO16" i="18"/>
  <c r="CY16" i="18"/>
  <c r="CI16" i="18"/>
  <c r="BS16" i="18"/>
  <c r="BC16" i="18"/>
  <c r="AM16" i="18"/>
  <c r="W16" i="18"/>
  <c r="G16" i="18"/>
  <c r="EP15" i="18"/>
  <c r="DZ15" i="18"/>
  <c r="DJ15" i="18"/>
  <c r="CT15" i="18"/>
  <c r="CD15" i="18"/>
  <c r="BN15" i="18"/>
  <c r="AX15" i="18"/>
  <c r="AH15" i="18"/>
  <c r="R15" i="18"/>
  <c r="B15" i="18"/>
  <c r="EK14" i="18"/>
  <c r="DU14" i="18"/>
  <c r="DE14" i="18"/>
  <c r="CO14" i="18"/>
  <c r="BY14" i="18"/>
  <c r="BI14" i="18"/>
  <c r="AS14" i="18"/>
  <c r="AC14" i="18"/>
  <c r="M14" i="18"/>
  <c r="EV13" i="18"/>
  <c r="EF13" i="18"/>
  <c r="DP13" i="18"/>
  <c r="CZ13" i="18"/>
  <c r="CJ13" i="18"/>
  <c r="BT13" i="18"/>
  <c r="BD13" i="18"/>
  <c r="AN13" i="18"/>
  <c r="X13" i="18"/>
  <c r="H13" i="18"/>
  <c r="EQ12" i="18"/>
  <c r="EA12" i="18"/>
  <c r="DK12" i="18"/>
  <c r="CU12" i="18"/>
  <c r="CE12" i="18"/>
  <c r="BO12" i="18"/>
  <c r="AY12" i="18"/>
  <c r="AI12" i="18"/>
  <c r="S12" i="18"/>
  <c r="C12" i="18"/>
  <c r="EF11" i="18"/>
  <c r="DK11" i="18"/>
  <c r="CP11" i="18"/>
  <c r="BT11" i="18"/>
  <c r="AR11" i="18"/>
  <c r="EI10" i="18"/>
  <c r="BW10" i="18"/>
  <c r="K10" i="18"/>
  <c r="CX9" i="18"/>
  <c r="AL9" i="18"/>
  <c r="DY8" i="18"/>
  <c r="BL8" i="18"/>
  <c r="CR7" i="18"/>
  <c r="BC6" i="18"/>
  <c r="AH4" i="18"/>
  <c r="AF19" i="18"/>
  <c r="AB19" i="18"/>
  <c r="X19" i="18"/>
  <c r="T19" i="18"/>
  <c r="P19" i="18"/>
  <c r="L19" i="18"/>
  <c r="H19" i="18"/>
  <c r="D19" i="18"/>
  <c r="EY18" i="18"/>
  <c r="EU18" i="18"/>
  <c r="EQ18" i="18"/>
  <c r="EM18" i="18"/>
  <c r="EI18" i="18"/>
  <c r="EE18" i="18"/>
  <c r="EA18" i="18"/>
  <c r="DW18" i="18"/>
  <c r="DS18" i="18"/>
  <c r="DO18" i="18"/>
  <c r="DK18" i="18"/>
  <c r="DG18" i="18"/>
  <c r="DC18" i="18"/>
  <c r="CY18" i="18"/>
  <c r="CU18" i="18"/>
  <c r="CQ18" i="18"/>
  <c r="CM18" i="18"/>
  <c r="CI18" i="18"/>
  <c r="CE18" i="18"/>
  <c r="CA18" i="18"/>
  <c r="BW18" i="18"/>
  <c r="BS18" i="18"/>
  <c r="BO18" i="18"/>
  <c r="BK18" i="18"/>
  <c r="BG18" i="18"/>
  <c r="BC18" i="18"/>
  <c r="AY18" i="18"/>
  <c r="AU18" i="18"/>
  <c r="AQ18" i="18"/>
  <c r="AM18" i="18"/>
  <c r="AI18" i="18"/>
  <c r="AE18" i="18"/>
  <c r="AA18" i="18"/>
  <c r="W18" i="18"/>
  <c r="S18" i="18"/>
  <c r="O18" i="18"/>
  <c r="K18" i="18"/>
  <c r="G18" i="18"/>
  <c r="C18" i="18"/>
  <c r="EX17" i="18"/>
  <c r="ET17" i="18"/>
  <c r="EP17" i="18"/>
  <c r="EL17" i="18"/>
  <c r="EH17" i="18"/>
  <c r="ED17" i="18"/>
  <c r="DZ17" i="18"/>
  <c r="DV17" i="18"/>
  <c r="DR17" i="18"/>
  <c r="DN17" i="18"/>
  <c r="DJ17" i="18"/>
  <c r="DF17" i="18"/>
  <c r="DB17" i="18"/>
  <c r="CX17" i="18"/>
  <c r="CT17" i="18"/>
  <c r="CP17" i="18"/>
  <c r="CL17" i="18"/>
  <c r="CH17" i="18"/>
  <c r="CD17" i="18"/>
  <c r="BZ17" i="18"/>
  <c r="BV17" i="18"/>
  <c r="BR17" i="18"/>
  <c r="BN17" i="18"/>
  <c r="BJ17" i="18"/>
  <c r="BF17" i="18"/>
  <c r="BB17" i="18"/>
  <c r="AX17" i="18"/>
  <c r="AT17" i="18"/>
  <c r="AP17" i="18"/>
  <c r="AL17" i="18"/>
  <c r="AH17" i="18"/>
  <c r="AD17" i="18"/>
  <c r="Z17" i="18"/>
  <c r="V17" i="18"/>
  <c r="R17" i="18"/>
  <c r="N17" i="18"/>
  <c r="J17" i="18"/>
  <c r="F17" i="18"/>
  <c r="B17" i="18"/>
  <c r="EW16" i="18"/>
  <c r="ES16" i="18"/>
  <c r="EO16" i="18"/>
  <c r="EK16" i="18"/>
  <c r="EG16" i="18"/>
  <c r="EC16" i="18"/>
  <c r="DY16" i="18"/>
  <c r="DU16" i="18"/>
  <c r="DQ16" i="18"/>
  <c r="DM16" i="18"/>
  <c r="DI16" i="18"/>
  <c r="DE16" i="18"/>
  <c r="DA16" i="18"/>
  <c r="CW16" i="18"/>
  <c r="CS16" i="18"/>
  <c r="CO16" i="18"/>
  <c r="CK16" i="18"/>
  <c r="CG16" i="18"/>
  <c r="CC16" i="18"/>
  <c r="BY16" i="18"/>
  <c r="BU16" i="18"/>
  <c r="BQ16" i="18"/>
  <c r="BM16" i="18"/>
  <c r="BI16" i="18"/>
  <c r="BE16" i="18"/>
  <c r="BA16" i="18"/>
  <c r="AW16" i="18"/>
  <c r="AS16" i="18"/>
  <c r="AO16" i="18"/>
  <c r="AK16" i="18"/>
  <c r="AG16" i="18"/>
  <c r="AC16" i="18"/>
  <c r="Y16" i="18"/>
  <c r="U16" i="18"/>
  <c r="Q16" i="18"/>
  <c r="M16" i="18"/>
  <c r="I16" i="18"/>
  <c r="E16" i="18"/>
  <c r="A16" i="18"/>
  <c r="EV15" i="18"/>
  <c r="ER15" i="18"/>
  <c r="EN15" i="18"/>
  <c r="EJ15" i="18"/>
  <c r="EF15" i="18"/>
  <c r="EB15" i="18"/>
  <c r="DX15" i="18"/>
  <c r="DT15" i="18"/>
  <c r="DP15" i="18"/>
  <c r="DL15" i="18"/>
  <c r="DH15" i="18"/>
  <c r="DD15" i="18"/>
  <c r="CZ15" i="18"/>
  <c r="CV15" i="18"/>
  <c r="CR15" i="18"/>
  <c r="CN15" i="18"/>
  <c r="CJ15" i="18"/>
  <c r="CF15" i="18"/>
  <c r="CB15" i="18"/>
  <c r="BX15" i="18"/>
  <c r="BT15" i="18"/>
  <c r="BP15" i="18"/>
  <c r="BL15" i="18"/>
  <c r="BH15" i="18"/>
  <c r="BD15" i="18"/>
  <c r="AZ15" i="18"/>
  <c r="AV15" i="18"/>
  <c r="AR15" i="18"/>
  <c r="AN15" i="18"/>
  <c r="AJ15" i="18"/>
  <c r="AF15" i="18"/>
  <c r="AB15" i="18"/>
  <c r="X15" i="18"/>
  <c r="T15" i="18"/>
  <c r="P15" i="18"/>
  <c r="L15" i="18"/>
  <c r="H15" i="18"/>
  <c r="D15" i="18"/>
  <c r="EY14" i="18"/>
  <c r="EU14" i="18"/>
  <c r="EQ14" i="18"/>
  <c r="EM14" i="18"/>
  <c r="EI14" i="18"/>
  <c r="EE14" i="18"/>
  <c r="EA14" i="18"/>
  <c r="DW14" i="18"/>
  <c r="DS14" i="18"/>
  <c r="DO14" i="18"/>
  <c r="DK14" i="18"/>
  <c r="DG14" i="18"/>
  <c r="DC14" i="18"/>
  <c r="CY14" i="18"/>
  <c r="CU14" i="18"/>
  <c r="CQ14" i="18"/>
  <c r="CM14" i="18"/>
  <c r="CI14" i="18"/>
  <c r="CE14" i="18"/>
  <c r="CA14" i="18"/>
  <c r="BW14" i="18"/>
  <c r="BS14" i="18"/>
  <c r="BO14" i="18"/>
  <c r="BK14" i="18"/>
  <c r="BG14" i="18"/>
  <c r="BC14" i="18"/>
  <c r="AY14" i="18"/>
  <c r="AU14" i="18"/>
  <c r="AQ14" i="18"/>
  <c r="AM14" i="18"/>
  <c r="AI14" i="18"/>
  <c r="AE14" i="18"/>
  <c r="AA14" i="18"/>
  <c r="W14" i="18"/>
  <c r="S14" i="18"/>
  <c r="O14" i="18"/>
  <c r="K14" i="18"/>
  <c r="G14" i="18"/>
  <c r="C14" i="18"/>
  <c r="EX13" i="18"/>
  <c r="ET13" i="18"/>
  <c r="EP13" i="18"/>
  <c r="EL13" i="18"/>
  <c r="EH13" i="18"/>
  <c r="ED13" i="18"/>
  <c r="DZ13" i="18"/>
  <c r="DV13" i="18"/>
  <c r="DR13" i="18"/>
  <c r="DN13" i="18"/>
  <c r="DJ13" i="18"/>
  <c r="DF13" i="18"/>
  <c r="DB13" i="18"/>
  <c r="CX13" i="18"/>
  <c r="CT13" i="18"/>
  <c r="CP13" i="18"/>
  <c r="CL13" i="18"/>
  <c r="CH13" i="18"/>
  <c r="CD13" i="18"/>
  <c r="BZ13" i="18"/>
  <c r="BV13" i="18"/>
  <c r="BR13" i="18"/>
  <c r="BN13" i="18"/>
  <c r="BJ13" i="18"/>
  <c r="BF13" i="18"/>
  <c r="BB13" i="18"/>
  <c r="AX13" i="18"/>
  <c r="AT13" i="18"/>
  <c r="AP13" i="18"/>
  <c r="AL13" i="18"/>
  <c r="AH13" i="18"/>
  <c r="AD13" i="18"/>
  <c r="Z13" i="18"/>
  <c r="V13" i="18"/>
  <c r="R13" i="18"/>
  <c r="N13" i="18"/>
  <c r="J13" i="18"/>
  <c r="F13" i="18"/>
  <c r="B13" i="18"/>
  <c r="EW12" i="18"/>
  <c r="ES12" i="18"/>
  <c r="EO12" i="18"/>
  <c r="EK12" i="18"/>
  <c r="EG12" i="18"/>
  <c r="EC12" i="18"/>
  <c r="DY12" i="18"/>
  <c r="DU12" i="18"/>
  <c r="DQ12" i="18"/>
  <c r="DM12" i="18"/>
  <c r="DI12" i="18"/>
  <c r="DE12" i="18"/>
  <c r="DA12" i="18"/>
  <c r="CW12" i="18"/>
  <c r="CS12" i="18"/>
  <c r="CO12" i="18"/>
  <c r="CK12" i="18"/>
  <c r="CG12" i="18"/>
  <c r="CC12" i="18"/>
  <c r="BY12" i="18"/>
  <c r="BU12" i="18"/>
  <c r="BQ12" i="18"/>
  <c r="BM12" i="18"/>
  <c r="BI12" i="18"/>
  <c r="BE12" i="18"/>
  <c r="BA12" i="18"/>
  <c r="AW12" i="18"/>
  <c r="AS12" i="18"/>
  <c r="AO12" i="18"/>
  <c r="AK12" i="18"/>
  <c r="AG12" i="18"/>
  <c r="AC12" i="18"/>
  <c r="Y12" i="18"/>
  <c r="U12" i="18"/>
  <c r="Q12" i="18"/>
  <c r="M12" i="18"/>
  <c r="I12" i="18"/>
  <c r="E12" i="18"/>
  <c r="EY11" i="18"/>
  <c r="ET11" i="18"/>
  <c r="EN11" i="18"/>
  <c r="EI11" i="18"/>
  <c r="ED11" i="18"/>
  <c r="DX11" i="18"/>
  <c r="DS11" i="18"/>
  <c r="DN11" i="18"/>
  <c r="DH11" i="18"/>
  <c r="DC11" i="18"/>
  <c r="CX11" i="18"/>
  <c r="CR11" i="18"/>
  <c r="CM11" i="18"/>
  <c r="CH11" i="18"/>
  <c r="CB11" i="18"/>
  <c r="BW11" i="18"/>
  <c r="BR11" i="18"/>
  <c r="BL11" i="18"/>
  <c r="BD11" i="18"/>
  <c r="AV11" i="18"/>
  <c r="AN11" i="18"/>
  <c r="X11" i="18"/>
  <c r="H11" i="18"/>
  <c r="EQ10" i="18"/>
  <c r="EA10" i="18"/>
  <c r="DK10" i="18"/>
  <c r="CU10" i="18"/>
  <c r="CE10" i="18"/>
  <c r="BO10" i="18"/>
  <c r="AY10" i="18"/>
  <c r="AI10" i="18"/>
  <c r="S10" i="18"/>
  <c r="C10" i="18"/>
  <c r="EL9" i="18"/>
  <c r="DV9" i="18"/>
  <c r="DF9" i="18"/>
  <c r="CP9" i="18"/>
  <c r="BZ9" i="18"/>
  <c r="BJ9" i="18"/>
  <c r="AT9" i="18"/>
  <c r="AD9" i="18"/>
  <c r="N9" i="18"/>
  <c r="EW8" i="18"/>
  <c r="EG8" i="18"/>
  <c r="DQ8" i="18"/>
  <c r="DA8" i="18"/>
  <c r="CK8" i="18"/>
  <c r="BU8" i="18"/>
  <c r="BA8" i="18"/>
  <c r="U8" i="18"/>
  <c r="EN7" i="18"/>
  <c r="DH7" i="18"/>
  <c r="CB7" i="18"/>
  <c r="AV7" i="18"/>
  <c r="EU6" i="18"/>
  <c r="CI6" i="18"/>
  <c r="W6" i="18"/>
  <c r="DJ5" i="18"/>
  <c r="AC5" i="18"/>
  <c r="CT4" i="18"/>
  <c r="BI3" i="18"/>
  <c r="AI19" i="18"/>
  <c r="AE19" i="18"/>
  <c r="AA19" i="18"/>
  <c r="W19" i="18"/>
  <c r="S19" i="18"/>
  <c r="O19" i="18"/>
  <c r="K19" i="18"/>
  <c r="G19" i="18"/>
  <c r="C19" i="18"/>
  <c r="EX18" i="18"/>
  <c r="ET18" i="18"/>
  <c r="EP18" i="18"/>
  <c r="EL18" i="18"/>
  <c r="EH18" i="18"/>
  <c r="ED18" i="18"/>
  <c r="DZ18" i="18"/>
  <c r="DV18" i="18"/>
  <c r="DR18" i="18"/>
  <c r="DN18" i="18"/>
  <c r="DJ18" i="18"/>
  <c r="DF18" i="18"/>
  <c r="DB18" i="18"/>
  <c r="CX18" i="18"/>
  <c r="CT18" i="18"/>
  <c r="CP18" i="18"/>
  <c r="CL18" i="18"/>
  <c r="CH18" i="18"/>
  <c r="CD18" i="18"/>
  <c r="BZ18" i="18"/>
  <c r="BV18" i="18"/>
  <c r="BR18" i="18"/>
  <c r="BN18" i="18"/>
  <c r="BJ18" i="18"/>
  <c r="BF18" i="18"/>
  <c r="BB18" i="18"/>
  <c r="AX18" i="18"/>
  <c r="AT18" i="18"/>
  <c r="AP18" i="18"/>
  <c r="AL18" i="18"/>
  <c r="AH18" i="18"/>
  <c r="AD18" i="18"/>
  <c r="Z18" i="18"/>
  <c r="V18" i="18"/>
  <c r="R18" i="18"/>
  <c r="N18" i="18"/>
  <c r="J18" i="18"/>
  <c r="F18" i="18"/>
  <c r="B18" i="18"/>
  <c r="EW17" i="18"/>
  <c r="ES17" i="18"/>
  <c r="EO17" i="18"/>
  <c r="EK17" i="18"/>
  <c r="EG17" i="18"/>
  <c r="EC17" i="18"/>
  <c r="DY17" i="18"/>
  <c r="DU17" i="18"/>
  <c r="DQ17" i="18"/>
  <c r="DM17" i="18"/>
  <c r="DI17" i="18"/>
  <c r="DE17" i="18"/>
  <c r="DA17" i="18"/>
  <c r="CW17" i="18"/>
  <c r="CS17" i="18"/>
  <c r="CO17" i="18"/>
  <c r="CK17" i="18"/>
  <c r="CG17" i="18"/>
  <c r="CC17" i="18"/>
  <c r="BY17" i="18"/>
  <c r="BU17" i="18"/>
  <c r="BQ17" i="18"/>
  <c r="BM17" i="18"/>
  <c r="BI17" i="18"/>
  <c r="BE17" i="18"/>
  <c r="BA17" i="18"/>
  <c r="AW17" i="18"/>
  <c r="AS17" i="18"/>
  <c r="AO17" i="18"/>
  <c r="AK17" i="18"/>
  <c r="AG17" i="18"/>
  <c r="AC17" i="18"/>
  <c r="Y17" i="18"/>
  <c r="U17" i="18"/>
  <c r="Q17" i="18"/>
  <c r="M17" i="18"/>
  <c r="I17" i="18"/>
  <c r="E17" i="18"/>
  <c r="A17" i="18"/>
  <c r="EV16" i="18"/>
  <c r="ER16" i="18"/>
  <c r="EN16" i="18"/>
  <c r="EJ16" i="18"/>
  <c r="EF16" i="18"/>
  <c r="EB16" i="18"/>
  <c r="DX16" i="18"/>
  <c r="DT16" i="18"/>
  <c r="DP16" i="18"/>
  <c r="DL16" i="18"/>
  <c r="DH16" i="18"/>
  <c r="DD16" i="18"/>
  <c r="CZ16" i="18"/>
  <c r="CV16" i="18"/>
  <c r="CR16" i="18"/>
  <c r="CN16" i="18"/>
  <c r="CJ16" i="18"/>
  <c r="CF16" i="18"/>
  <c r="CB16" i="18"/>
  <c r="BX16" i="18"/>
  <c r="BT16" i="18"/>
  <c r="BP16" i="18"/>
  <c r="BL16" i="18"/>
  <c r="BH16" i="18"/>
  <c r="BD16" i="18"/>
  <c r="AZ16" i="18"/>
  <c r="AV16" i="18"/>
  <c r="AR16" i="18"/>
  <c r="AN16" i="18"/>
  <c r="AJ16" i="18"/>
  <c r="AF16" i="18"/>
  <c r="AB16" i="18"/>
  <c r="X16" i="18"/>
  <c r="T16" i="18"/>
  <c r="P16" i="18"/>
  <c r="L16" i="18"/>
  <c r="H16" i="18"/>
  <c r="D16" i="18"/>
  <c r="EY15" i="18"/>
  <c r="EU15" i="18"/>
  <c r="EQ15" i="18"/>
  <c r="EM15" i="18"/>
  <c r="EI15" i="18"/>
  <c r="EE15" i="18"/>
  <c r="EA15" i="18"/>
  <c r="DW15" i="18"/>
  <c r="DS15" i="18"/>
  <c r="DO15" i="18"/>
  <c r="DK15" i="18"/>
  <c r="DG15" i="18"/>
  <c r="DC15" i="18"/>
  <c r="CY15" i="18"/>
  <c r="CU15" i="18"/>
  <c r="CQ15" i="18"/>
  <c r="CM15" i="18"/>
  <c r="CI15" i="18"/>
  <c r="CE15" i="18"/>
  <c r="CA15" i="18"/>
  <c r="BW15" i="18"/>
  <c r="BS15" i="18"/>
  <c r="BO15" i="18"/>
  <c r="BK15" i="18"/>
  <c r="BG15" i="18"/>
  <c r="BC15" i="18"/>
  <c r="AY15" i="18"/>
  <c r="AU15" i="18"/>
  <c r="AQ15" i="18"/>
  <c r="AM15" i="18"/>
  <c r="AI15" i="18"/>
  <c r="AE15" i="18"/>
  <c r="AA15" i="18"/>
  <c r="W15" i="18"/>
  <c r="S15" i="18"/>
  <c r="O15" i="18"/>
  <c r="K15" i="18"/>
  <c r="G15" i="18"/>
  <c r="C15" i="18"/>
  <c r="EX14" i="18"/>
  <c r="ET14" i="18"/>
  <c r="EP14" i="18"/>
  <c r="EL14" i="18"/>
  <c r="EH14" i="18"/>
  <c r="ED14" i="18"/>
  <c r="DZ14" i="18"/>
  <c r="DV14" i="18"/>
  <c r="DR14" i="18"/>
  <c r="DN14" i="18"/>
  <c r="DJ14" i="18"/>
  <c r="DF14" i="18"/>
  <c r="DB14" i="18"/>
  <c r="CX14" i="18"/>
  <c r="CT14" i="18"/>
  <c r="CP14" i="18"/>
  <c r="CL14" i="18"/>
  <c r="CH14" i="18"/>
  <c r="CD14" i="18"/>
  <c r="BZ14" i="18"/>
  <c r="BV14" i="18"/>
  <c r="BR14" i="18"/>
  <c r="BN14" i="18"/>
  <c r="BJ14" i="18"/>
  <c r="BF14" i="18"/>
  <c r="BB14" i="18"/>
  <c r="AX14" i="18"/>
  <c r="AT14" i="18"/>
  <c r="AP14" i="18"/>
  <c r="AL14" i="18"/>
  <c r="AH14" i="18"/>
  <c r="AD14" i="18"/>
  <c r="Z14" i="18"/>
  <c r="V14" i="18"/>
  <c r="R14" i="18"/>
  <c r="N14" i="18"/>
  <c r="J14" i="18"/>
  <c r="F14" i="18"/>
  <c r="B14" i="18"/>
  <c r="EW13" i="18"/>
  <c r="ES13" i="18"/>
  <c r="EO13" i="18"/>
  <c r="EK13" i="18"/>
  <c r="EG13" i="18"/>
  <c r="EC13" i="18"/>
  <c r="DY13" i="18"/>
  <c r="DU13" i="18"/>
  <c r="DQ13" i="18"/>
  <c r="DM13" i="18"/>
  <c r="DI13" i="18"/>
  <c r="DE13" i="18"/>
  <c r="DA13" i="18"/>
  <c r="CW13" i="18"/>
  <c r="CS13" i="18"/>
  <c r="CO13" i="18"/>
  <c r="CK13" i="18"/>
  <c r="CG13" i="18"/>
  <c r="CC13" i="18"/>
  <c r="BY13" i="18"/>
  <c r="BU13" i="18"/>
  <c r="BQ13" i="18"/>
  <c r="BM13" i="18"/>
  <c r="BI13" i="18"/>
  <c r="BE13" i="18"/>
  <c r="BA13" i="18"/>
  <c r="AW13" i="18"/>
  <c r="AS13" i="18"/>
  <c r="AO13" i="18"/>
  <c r="AK13" i="18"/>
  <c r="AG13" i="18"/>
  <c r="AC13" i="18"/>
  <c r="Y13" i="18"/>
  <c r="U13" i="18"/>
  <c r="Q13" i="18"/>
  <c r="M13" i="18"/>
  <c r="I13" i="18"/>
  <c r="E13" i="18"/>
  <c r="A13" i="18"/>
  <c r="EV12" i="18"/>
  <c r="ER12" i="18"/>
  <c r="EN12" i="18"/>
  <c r="EJ12" i="18"/>
  <c r="EF12" i="18"/>
  <c r="EB12" i="18"/>
  <c r="DX12" i="18"/>
  <c r="DT12" i="18"/>
  <c r="DP12" i="18"/>
  <c r="DL12" i="18"/>
  <c r="DH12" i="18"/>
  <c r="DD12" i="18"/>
  <c r="CZ12" i="18"/>
  <c r="CV12" i="18"/>
  <c r="CR12" i="18"/>
  <c r="CN12" i="18"/>
  <c r="CJ12" i="18"/>
  <c r="CF12" i="18"/>
  <c r="CB12" i="18"/>
  <c r="BX12" i="18"/>
  <c r="BT12" i="18"/>
  <c r="BP12" i="18"/>
  <c r="BL12" i="18"/>
  <c r="BH12" i="18"/>
  <c r="BD12" i="18"/>
  <c r="AZ12" i="18"/>
  <c r="AV12" i="18"/>
  <c r="AR12" i="18"/>
  <c r="AN12" i="18"/>
  <c r="AJ12" i="18"/>
  <c r="AF12" i="18"/>
  <c r="AB12" i="18"/>
  <c r="X12" i="18"/>
  <c r="T12" i="18"/>
  <c r="P12" i="18"/>
  <c r="L12" i="18"/>
  <c r="H12" i="18"/>
  <c r="D12" i="18"/>
  <c r="EX11" i="18"/>
  <c r="ER11" i="18"/>
  <c r="EM11" i="18"/>
  <c r="EH11" i="18"/>
  <c r="EB11" i="18"/>
  <c r="DW11" i="18"/>
  <c r="DR11" i="18"/>
  <c r="DL11" i="18"/>
  <c r="DG11" i="18"/>
  <c r="DB11" i="18"/>
  <c r="CV11" i="18"/>
  <c r="CQ11" i="18"/>
  <c r="CL11" i="18"/>
  <c r="CF11" i="18"/>
  <c r="CA11" i="18"/>
  <c r="BV11" i="18"/>
  <c r="BP11" i="18"/>
  <c r="BK11" i="18"/>
  <c r="BC11" i="18"/>
  <c r="AU11" i="18"/>
  <c r="AJ11" i="18"/>
  <c r="T11" i="18"/>
  <c r="D11" i="18"/>
  <c r="EM10" i="18"/>
  <c r="DW10" i="18"/>
  <c r="DG10" i="18"/>
  <c r="CQ10" i="18"/>
  <c r="CA10" i="18"/>
  <c r="BK10" i="18"/>
  <c r="AU10" i="18"/>
  <c r="AE10" i="18"/>
  <c r="O10" i="18"/>
  <c r="EX9" i="18"/>
  <c r="EH9" i="18"/>
  <c r="DR9" i="18"/>
  <c r="DB9" i="18"/>
  <c r="CL9" i="18"/>
  <c r="BV9" i="18"/>
  <c r="BF9" i="18"/>
  <c r="AP9" i="18"/>
  <c r="Z9" i="18"/>
  <c r="J9" i="18"/>
  <c r="ES8" i="18"/>
  <c r="EC8" i="18"/>
  <c r="DM8" i="18"/>
  <c r="CW8" i="18"/>
  <c r="CG8" i="18"/>
  <c r="BQ8" i="18"/>
  <c r="AS8" i="18"/>
  <c r="M8" i="18"/>
  <c r="EF7" i="18"/>
  <c r="CZ7" i="18"/>
  <c r="BT7" i="18"/>
  <c r="AN7" i="18"/>
  <c r="EE6" i="18"/>
  <c r="BS6" i="18"/>
  <c r="G6" i="18"/>
  <c r="CO5" i="18"/>
  <c r="G5" i="18"/>
  <c r="BY4" i="18"/>
  <c r="EV2" i="18"/>
  <c r="AG19" i="18"/>
  <c r="AC19" i="18"/>
  <c r="Y19" i="18"/>
  <c r="U19" i="18"/>
  <c r="Q19" i="18"/>
  <c r="M19" i="18"/>
  <c r="I19" i="18"/>
  <c r="E19" i="18"/>
  <c r="A19" i="18"/>
  <c r="EV18" i="18"/>
  <c r="ER18" i="18"/>
  <c r="EN18" i="18"/>
  <c r="EJ18" i="18"/>
  <c r="EF18" i="18"/>
  <c r="EB18" i="18"/>
  <c r="DX18" i="18"/>
  <c r="DT18" i="18"/>
  <c r="DP18" i="18"/>
  <c r="DL18" i="18"/>
  <c r="DH18" i="18"/>
  <c r="DD18" i="18"/>
  <c r="CZ18" i="18"/>
  <c r="CV18" i="18"/>
  <c r="CR18" i="18"/>
  <c r="CN18" i="18"/>
  <c r="CJ18" i="18"/>
  <c r="CF18" i="18"/>
  <c r="CB18" i="18"/>
  <c r="BX18" i="18"/>
  <c r="BT18" i="18"/>
  <c r="BP18" i="18"/>
  <c r="BL18" i="18"/>
  <c r="BH18" i="18"/>
  <c r="BD18" i="18"/>
  <c r="AZ18" i="18"/>
  <c r="AV18" i="18"/>
  <c r="AR18" i="18"/>
  <c r="AN18" i="18"/>
  <c r="AJ18" i="18"/>
  <c r="AF18" i="18"/>
  <c r="AB18" i="18"/>
  <c r="X18" i="18"/>
  <c r="T18" i="18"/>
  <c r="P18" i="18"/>
  <c r="L18" i="18"/>
  <c r="H18" i="18"/>
  <c r="D18" i="18"/>
  <c r="EY17" i="18"/>
  <c r="EU17" i="18"/>
  <c r="EQ17" i="18"/>
  <c r="EM17" i="18"/>
  <c r="EI17" i="18"/>
  <c r="EE17" i="18"/>
  <c r="EA17" i="18"/>
  <c r="DW17" i="18"/>
  <c r="DS17" i="18"/>
  <c r="DO17" i="18"/>
  <c r="DK17" i="18"/>
  <c r="DG17" i="18"/>
  <c r="DC17" i="18"/>
  <c r="CY17" i="18"/>
  <c r="CU17" i="18"/>
  <c r="CQ17" i="18"/>
  <c r="CM17" i="18"/>
  <c r="CI17" i="18"/>
  <c r="CE17" i="18"/>
  <c r="CA17" i="18"/>
  <c r="BW17" i="18"/>
  <c r="BS17" i="18"/>
  <c r="BO17" i="18"/>
  <c r="BK17" i="18"/>
  <c r="BG17" i="18"/>
  <c r="BC17" i="18"/>
  <c r="AY17" i="18"/>
  <c r="AU17" i="18"/>
  <c r="AQ17" i="18"/>
  <c r="AM17" i="18"/>
  <c r="AI17" i="18"/>
  <c r="AE17" i="18"/>
  <c r="AA17" i="18"/>
  <c r="W17" i="18"/>
  <c r="S17" i="18"/>
  <c r="O17" i="18"/>
  <c r="K17" i="18"/>
  <c r="G17" i="18"/>
  <c r="C17" i="18"/>
  <c r="EX16" i="18"/>
  <c r="ET16" i="18"/>
  <c r="EP16" i="18"/>
  <c r="EL16" i="18"/>
  <c r="EH16" i="18"/>
  <c r="ED16" i="18"/>
  <c r="DZ16" i="18"/>
  <c r="DV16" i="18"/>
  <c r="DR16" i="18"/>
  <c r="DN16" i="18"/>
  <c r="DJ16" i="18"/>
  <c r="DF16" i="18"/>
  <c r="DB16" i="18"/>
  <c r="CX16" i="18"/>
  <c r="CT16" i="18"/>
  <c r="CP16" i="18"/>
  <c r="CL16" i="18"/>
  <c r="CH16" i="18"/>
  <c r="CD16" i="18"/>
  <c r="BZ16" i="18"/>
  <c r="BV16" i="18"/>
  <c r="BR16" i="18"/>
  <c r="BN16" i="18"/>
  <c r="BJ16" i="18"/>
  <c r="BF16" i="18"/>
  <c r="BB16" i="18"/>
  <c r="AX16" i="18"/>
  <c r="AT16" i="18"/>
  <c r="AP16" i="18"/>
  <c r="AL16" i="18"/>
  <c r="AH16" i="18"/>
  <c r="AD16" i="18"/>
  <c r="Z16" i="18"/>
  <c r="V16" i="18"/>
  <c r="R16" i="18"/>
  <c r="N16" i="18"/>
  <c r="J16" i="18"/>
  <c r="F16" i="18"/>
  <c r="B16" i="18"/>
  <c r="EW15" i="18"/>
  <c r="ES15" i="18"/>
  <c r="EO15" i="18"/>
  <c r="EK15" i="18"/>
  <c r="EG15" i="18"/>
  <c r="EC15" i="18"/>
  <c r="DY15" i="18"/>
  <c r="DU15" i="18"/>
  <c r="DQ15" i="18"/>
  <c r="DM15" i="18"/>
  <c r="DI15" i="18"/>
  <c r="DE15" i="18"/>
  <c r="DA15" i="18"/>
  <c r="CW15" i="18"/>
  <c r="CS15" i="18"/>
  <c r="CO15" i="18"/>
  <c r="CK15" i="18"/>
  <c r="CG15" i="18"/>
  <c r="CC15" i="18"/>
  <c r="BY15" i="18"/>
  <c r="BU15" i="18"/>
  <c r="BQ15" i="18"/>
  <c r="BM15" i="18"/>
  <c r="BI15" i="18"/>
  <c r="BE15" i="18"/>
  <c r="BA15" i="18"/>
  <c r="AW15" i="18"/>
  <c r="AS15" i="18"/>
  <c r="AO15" i="18"/>
  <c r="AK15" i="18"/>
  <c r="AG15" i="18"/>
  <c r="AC15" i="18"/>
  <c r="Y15" i="18"/>
  <c r="U15" i="18"/>
  <c r="Q15" i="18"/>
  <c r="M15" i="18"/>
  <c r="I15" i="18"/>
  <c r="E15" i="18"/>
  <c r="A15" i="18"/>
  <c r="EV14" i="18"/>
  <c r="ER14" i="18"/>
  <c r="EN14" i="18"/>
  <c r="EJ14" i="18"/>
  <c r="EF14" i="18"/>
  <c r="EB14" i="18"/>
  <c r="DX14" i="18"/>
  <c r="DT14" i="18"/>
  <c r="DP14" i="18"/>
  <c r="DL14" i="18"/>
  <c r="DH14" i="18"/>
  <c r="DD14" i="18"/>
  <c r="CZ14" i="18"/>
  <c r="CV14" i="18"/>
  <c r="CR14" i="18"/>
  <c r="CN14" i="18"/>
  <c r="CJ14" i="18"/>
  <c r="CF14" i="18"/>
  <c r="CB14" i="18"/>
  <c r="BX14" i="18"/>
  <c r="BT14" i="18"/>
  <c r="BP14" i="18"/>
  <c r="BL14" i="18"/>
  <c r="BH14" i="18"/>
  <c r="BD14" i="18"/>
  <c r="AZ14" i="18"/>
  <c r="AV14" i="18"/>
  <c r="AR14" i="18"/>
  <c r="AN14" i="18"/>
  <c r="AJ14" i="18"/>
  <c r="AF14" i="18"/>
  <c r="AB14" i="18"/>
  <c r="X14" i="18"/>
  <c r="T14" i="18"/>
  <c r="P14" i="18"/>
  <c r="L14" i="18"/>
  <c r="H14" i="18"/>
  <c r="D14" i="18"/>
  <c r="EY13" i="18"/>
  <c r="EU13" i="18"/>
  <c r="EQ13" i="18"/>
  <c r="EM13" i="18"/>
  <c r="EI13" i="18"/>
  <c r="EE13" i="18"/>
  <c r="EA13" i="18"/>
  <c r="DW13" i="18"/>
  <c r="DS13" i="18"/>
  <c r="DO13" i="18"/>
  <c r="DK13" i="18"/>
  <c r="DG13" i="18"/>
  <c r="DC13" i="18"/>
  <c r="CY13" i="18"/>
  <c r="CU13" i="18"/>
  <c r="CQ13" i="18"/>
  <c r="CM13" i="18"/>
  <c r="CI13" i="18"/>
  <c r="CE13" i="18"/>
  <c r="CA13" i="18"/>
  <c r="BW13" i="18"/>
  <c r="BS13" i="18"/>
  <c r="BO13" i="18"/>
  <c r="BK13" i="18"/>
  <c r="BG13" i="18"/>
  <c r="BC13" i="18"/>
  <c r="AY13" i="18"/>
  <c r="AU13" i="18"/>
  <c r="AQ13" i="18"/>
  <c r="AM13" i="18"/>
  <c r="AI13" i="18"/>
  <c r="AE13" i="18"/>
  <c r="AA13" i="18"/>
  <c r="W13" i="18"/>
  <c r="S13" i="18"/>
  <c r="O13" i="18"/>
  <c r="K13" i="18"/>
  <c r="G13" i="18"/>
  <c r="C13" i="18"/>
  <c r="EX12" i="18"/>
  <c r="ET12" i="18"/>
  <c r="EP12" i="18"/>
  <c r="EL12" i="18"/>
  <c r="EH12" i="18"/>
  <c r="ED12" i="18"/>
  <c r="DZ12" i="18"/>
  <c r="DV12" i="18"/>
  <c r="DR12" i="18"/>
  <c r="DN12" i="18"/>
  <c r="DJ12" i="18"/>
  <c r="DF12" i="18"/>
  <c r="DB12" i="18"/>
  <c r="CX12" i="18"/>
  <c r="CT12" i="18"/>
  <c r="CP12" i="18"/>
  <c r="CL12" i="18"/>
  <c r="CH12" i="18"/>
  <c r="CD12" i="18"/>
  <c r="BZ12" i="18"/>
  <c r="BV12" i="18"/>
  <c r="BR12" i="18"/>
  <c r="BN12" i="18"/>
  <c r="BJ12" i="18"/>
  <c r="BF12" i="18"/>
  <c r="BB12" i="18"/>
  <c r="AX12" i="18"/>
  <c r="AT12" i="18"/>
  <c r="AP12" i="18"/>
  <c r="AL12" i="18"/>
  <c r="AH12" i="18"/>
  <c r="AD12" i="18"/>
  <c r="Z12" i="18"/>
  <c r="V12" i="18"/>
  <c r="R12" i="18"/>
  <c r="N12" i="18"/>
  <c r="J12" i="18"/>
  <c r="F12" i="18"/>
  <c r="A12" i="18"/>
  <c r="EU11" i="18"/>
  <c r="EP11" i="18"/>
  <c r="EJ11" i="18"/>
  <c r="EE11" i="18"/>
  <c r="DZ11" i="18"/>
  <c r="DT11" i="18"/>
  <c r="DO11" i="18"/>
  <c r="DJ11" i="18"/>
  <c r="DD11" i="18"/>
  <c r="CY11" i="18"/>
  <c r="CT11" i="18"/>
  <c r="CN11" i="18"/>
  <c r="CI11" i="18"/>
  <c r="CD11" i="18"/>
  <c r="BX11" i="18"/>
  <c r="BS11" i="18"/>
  <c r="BN11" i="18"/>
  <c r="BG11" i="18"/>
  <c r="AY11" i="18"/>
  <c r="AQ11" i="18"/>
  <c r="AB11" i="18"/>
  <c r="L11" i="18"/>
  <c r="EU10" i="18"/>
  <c r="EE10" i="18"/>
  <c r="DO10" i="18"/>
  <c r="CY10" i="18"/>
  <c r="CI10" i="18"/>
  <c r="BS10" i="18"/>
  <c r="BC10" i="18"/>
  <c r="AM10" i="18"/>
  <c r="W10" i="18"/>
  <c r="G10" i="18"/>
  <c r="EP9" i="18"/>
  <c r="DZ9" i="18"/>
  <c r="DJ9" i="18"/>
  <c r="CT9" i="18"/>
  <c r="CD9" i="18"/>
  <c r="BN9" i="18"/>
  <c r="AX9" i="18"/>
  <c r="AH9" i="18"/>
  <c r="R9" i="18"/>
  <c r="B9" i="18"/>
  <c r="EK8" i="18"/>
  <c r="DU8" i="18"/>
  <c r="DE8" i="18"/>
  <c r="CO8" i="18"/>
  <c r="BY8" i="18"/>
  <c r="BG8" i="18"/>
  <c r="AC8" i="18"/>
  <c r="EV7" i="18"/>
  <c r="DP7" i="18"/>
  <c r="CJ7" i="18"/>
  <c r="BD7" i="18"/>
  <c r="L7" i="18"/>
  <c r="CY6" i="18"/>
  <c r="AM6" i="18"/>
  <c r="DZ5" i="18"/>
  <c r="AX5" i="18"/>
  <c r="DP4" i="18"/>
  <c r="DU3" i="18"/>
  <c r="CQ1" i="18"/>
  <c r="BJ11" i="18"/>
  <c r="BF11" i="18"/>
  <c r="BB11" i="18"/>
  <c r="AX11" i="18"/>
  <c r="AT11" i="18"/>
  <c r="AP11" i="18"/>
  <c r="AL11" i="18"/>
  <c r="AH11" i="18"/>
  <c r="AD11" i="18"/>
  <c r="Z11" i="18"/>
  <c r="V11" i="18"/>
  <c r="R11" i="18"/>
  <c r="N11" i="18"/>
  <c r="J11" i="18"/>
  <c r="F11" i="18"/>
  <c r="B11" i="18"/>
  <c r="EW10" i="18"/>
  <c r="ES10" i="18"/>
  <c r="EO10" i="18"/>
  <c r="EK10" i="18"/>
  <c r="EG10" i="18"/>
  <c r="EC10" i="18"/>
  <c r="DY10" i="18"/>
  <c r="DU10" i="18"/>
  <c r="DQ10" i="18"/>
  <c r="DM10" i="18"/>
  <c r="DI10" i="18"/>
  <c r="DE10" i="18"/>
  <c r="DA10" i="18"/>
  <c r="CW10" i="18"/>
  <c r="CS10" i="18"/>
  <c r="CO10" i="18"/>
  <c r="CK10" i="18"/>
  <c r="CG10" i="18"/>
  <c r="CC10" i="18"/>
  <c r="BY10" i="18"/>
  <c r="BU10" i="18"/>
  <c r="BQ10" i="18"/>
  <c r="BM10" i="18"/>
  <c r="BI10" i="18"/>
  <c r="BE10" i="18"/>
  <c r="BA10" i="18"/>
  <c r="AW10" i="18"/>
  <c r="AS10" i="18"/>
  <c r="AO10" i="18"/>
  <c r="AK10" i="18"/>
  <c r="AG10" i="18"/>
  <c r="AC10" i="18"/>
  <c r="Y10" i="18"/>
  <c r="U10" i="18"/>
  <c r="Q10" i="18"/>
  <c r="M10" i="18"/>
  <c r="I10" i="18"/>
  <c r="E10" i="18"/>
  <c r="A10" i="18"/>
  <c r="EV9" i="18"/>
  <c r="ER9" i="18"/>
  <c r="EN9" i="18"/>
  <c r="EJ9" i="18"/>
  <c r="EF9" i="18"/>
  <c r="EB9" i="18"/>
  <c r="DX9" i="18"/>
  <c r="DT9" i="18"/>
  <c r="DP9" i="18"/>
  <c r="DL9" i="18"/>
  <c r="DH9" i="18"/>
  <c r="DD9" i="18"/>
  <c r="CZ9" i="18"/>
  <c r="CV9" i="18"/>
  <c r="CR9" i="18"/>
  <c r="CN9" i="18"/>
  <c r="CJ9" i="18"/>
  <c r="CF9" i="18"/>
  <c r="CB9" i="18"/>
  <c r="BX9" i="18"/>
  <c r="BT9" i="18"/>
  <c r="BP9" i="18"/>
  <c r="BL9" i="18"/>
  <c r="BH9" i="18"/>
  <c r="BD9" i="18"/>
  <c r="AZ9" i="18"/>
  <c r="AV9" i="18"/>
  <c r="AR9" i="18"/>
  <c r="AN9" i="18"/>
  <c r="AJ9" i="18"/>
  <c r="AF9" i="18"/>
  <c r="AB9" i="18"/>
  <c r="X9" i="18"/>
  <c r="T9" i="18"/>
  <c r="P9" i="18"/>
  <c r="L9" i="18"/>
  <c r="H9" i="18"/>
  <c r="D9" i="18"/>
  <c r="EY8" i="18"/>
  <c r="EU8" i="18"/>
  <c r="EQ8" i="18"/>
  <c r="EM8" i="18"/>
  <c r="EI8" i="18"/>
  <c r="EE8" i="18"/>
  <c r="EA8" i="18"/>
  <c r="DW8" i="18"/>
  <c r="DS8" i="18"/>
  <c r="DO8" i="18"/>
  <c r="DK8" i="18"/>
  <c r="DG8" i="18"/>
  <c r="DC8" i="18"/>
  <c r="CY8" i="18"/>
  <c r="CU8" i="18"/>
  <c r="CQ8" i="18"/>
  <c r="CM8" i="18"/>
  <c r="CI8" i="18"/>
  <c r="CE8" i="18"/>
  <c r="CA8" i="18"/>
  <c r="BW8" i="18"/>
  <c r="BS8" i="18"/>
  <c r="BO8" i="18"/>
  <c r="BI8" i="18"/>
  <c r="BD8" i="18"/>
  <c r="AW8" i="18"/>
  <c r="AO8" i="18"/>
  <c r="AG8" i="18"/>
  <c r="Y8" i="18"/>
  <c r="Q8" i="18"/>
  <c r="I8" i="18"/>
  <c r="A8" i="18"/>
  <c r="ER7" i="18"/>
  <c r="EJ7" i="18"/>
  <c r="EB7" i="18"/>
  <c r="DT7" i="18"/>
  <c r="DL7" i="18"/>
  <c r="DD7" i="18"/>
  <c r="CV7" i="18"/>
  <c r="CN7" i="18"/>
  <c r="CF7" i="18"/>
  <c r="BX7" i="18"/>
  <c r="BP7" i="18"/>
  <c r="BH7" i="18"/>
  <c r="AZ7" i="18"/>
  <c r="AR7" i="18"/>
  <c r="AJ7" i="18"/>
  <c r="T7" i="18"/>
  <c r="D7" i="18"/>
  <c r="EM6" i="18"/>
  <c r="DW6" i="18"/>
  <c r="DG6" i="18"/>
  <c r="CQ6" i="18"/>
  <c r="CA6" i="18"/>
  <c r="BK6" i="18"/>
  <c r="AU6" i="18"/>
  <c r="AE6" i="18"/>
  <c r="O6" i="18"/>
  <c r="EX5" i="18"/>
  <c r="EH5" i="18"/>
  <c r="DR5" i="18"/>
  <c r="CY5" i="18"/>
  <c r="CD5" i="18"/>
  <c r="BI5" i="18"/>
  <c r="AM5" i="18"/>
  <c r="R5" i="18"/>
  <c r="EV4" i="18"/>
  <c r="DZ4" i="18"/>
  <c r="DE4" i="18"/>
  <c r="CJ4" i="18"/>
  <c r="BL4" i="18"/>
  <c r="B4" i="18"/>
  <c r="CO3" i="18"/>
  <c r="AC3" i="18"/>
  <c r="DO2" i="18"/>
  <c r="D2" i="18"/>
  <c r="AE1" i="18"/>
  <c r="B12" i="18"/>
  <c r="EW11" i="18"/>
  <c r="ES11" i="18"/>
  <c r="EO11" i="18"/>
  <c r="EK11" i="18"/>
  <c r="EG11" i="18"/>
  <c r="EC11" i="18"/>
  <c r="DY11" i="18"/>
  <c r="DU11" i="18"/>
  <c r="DQ11" i="18"/>
  <c r="DM11" i="18"/>
  <c r="DI11" i="18"/>
  <c r="DE11" i="18"/>
  <c r="DA11" i="18"/>
  <c r="CW11" i="18"/>
  <c r="CS11" i="18"/>
  <c r="CO11" i="18"/>
  <c r="CK11" i="18"/>
  <c r="CG11" i="18"/>
  <c r="CC11" i="18"/>
  <c r="BY11" i="18"/>
  <c r="BU11" i="18"/>
  <c r="BQ11" i="18"/>
  <c r="BM11" i="18"/>
  <c r="BI11" i="18"/>
  <c r="BE11" i="18"/>
  <c r="BA11" i="18"/>
  <c r="AW11" i="18"/>
  <c r="AS11" i="18"/>
  <c r="AO11" i="18"/>
  <c r="AK11" i="18"/>
  <c r="AG11" i="18"/>
  <c r="AC11" i="18"/>
  <c r="Y11" i="18"/>
  <c r="U11" i="18"/>
  <c r="Q11" i="18"/>
  <c r="M11" i="18"/>
  <c r="I11" i="18"/>
  <c r="E11" i="18"/>
  <c r="A11" i="18"/>
  <c r="EV10" i="18"/>
  <c r="ER10" i="18"/>
  <c r="EN10" i="18"/>
  <c r="EJ10" i="18"/>
  <c r="EF10" i="18"/>
  <c r="EB10" i="18"/>
  <c r="DX10" i="18"/>
  <c r="DT10" i="18"/>
  <c r="DP10" i="18"/>
  <c r="DL10" i="18"/>
  <c r="DH10" i="18"/>
  <c r="DD10" i="18"/>
  <c r="CZ10" i="18"/>
  <c r="CV10" i="18"/>
  <c r="CR10" i="18"/>
  <c r="CN10" i="18"/>
  <c r="CJ10" i="18"/>
  <c r="CF10" i="18"/>
  <c r="CB10" i="18"/>
  <c r="BX10" i="18"/>
  <c r="BT10" i="18"/>
  <c r="BP10" i="18"/>
  <c r="BL10" i="18"/>
  <c r="BH10" i="18"/>
  <c r="BD10" i="18"/>
  <c r="AZ10" i="18"/>
  <c r="AV10" i="18"/>
  <c r="AR10" i="18"/>
  <c r="AN10" i="18"/>
  <c r="AJ10" i="18"/>
  <c r="AF10" i="18"/>
  <c r="AB10" i="18"/>
  <c r="X10" i="18"/>
  <c r="T10" i="18"/>
  <c r="P10" i="18"/>
  <c r="L10" i="18"/>
  <c r="H10" i="18"/>
  <c r="D10" i="18"/>
  <c r="EY9" i="18"/>
  <c r="EU9" i="18"/>
  <c r="EQ9" i="18"/>
  <c r="EM9" i="18"/>
  <c r="EI9" i="18"/>
  <c r="EE9" i="18"/>
  <c r="EA9" i="18"/>
  <c r="DW9" i="18"/>
  <c r="DS9" i="18"/>
  <c r="DO9" i="18"/>
  <c r="DK9" i="18"/>
  <c r="DG9" i="18"/>
  <c r="DC9" i="18"/>
  <c r="CY9" i="18"/>
  <c r="CU9" i="18"/>
  <c r="CQ9" i="18"/>
  <c r="CM9" i="18"/>
  <c r="CI9" i="18"/>
  <c r="CE9" i="18"/>
  <c r="CA9" i="18"/>
  <c r="BW9" i="18"/>
  <c r="BS9" i="18"/>
  <c r="BO9" i="18"/>
  <c r="BK9" i="18"/>
  <c r="BG9" i="18"/>
  <c r="BC9" i="18"/>
  <c r="AY9" i="18"/>
  <c r="AU9" i="18"/>
  <c r="AQ9" i="18"/>
  <c r="AM9" i="18"/>
  <c r="AI9" i="18"/>
  <c r="AE9" i="18"/>
  <c r="AA9" i="18"/>
  <c r="W9" i="18"/>
  <c r="S9" i="18"/>
  <c r="O9" i="18"/>
  <c r="K9" i="18"/>
  <c r="G9" i="18"/>
  <c r="C9" i="18"/>
  <c r="EX8" i="18"/>
  <c r="ET8" i="18"/>
  <c r="EP8" i="18"/>
  <c r="EL8" i="18"/>
  <c r="EH8" i="18"/>
  <c r="ED8" i="18"/>
  <c r="DZ8" i="18"/>
  <c r="DV8" i="18"/>
  <c r="DR8" i="18"/>
  <c r="DN8" i="18"/>
  <c r="DJ8" i="18"/>
  <c r="DF8" i="18"/>
  <c r="DB8" i="18"/>
  <c r="CX8" i="18"/>
  <c r="CT8" i="18"/>
  <c r="CP8" i="18"/>
  <c r="CL8" i="18"/>
  <c r="CH8" i="18"/>
  <c r="CD8" i="18"/>
  <c r="BZ8" i="18"/>
  <c r="BV8" i="18"/>
  <c r="BR8" i="18"/>
  <c r="BM8" i="18"/>
  <c r="BH8" i="18"/>
  <c r="BC8" i="18"/>
  <c r="AU8" i="18"/>
  <c r="AM8" i="18"/>
  <c r="AE8" i="18"/>
  <c r="W8" i="18"/>
  <c r="O8" i="18"/>
  <c r="G8" i="18"/>
  <c r="EX7" i="18"/>
  <c r="EP7" i="18"/>
  <c r="EH7" i="18"/>
  <c r="DZ7" i="18"/>
  <c r="DR7" i="18"/>
  <c r="DJ7" i="18"/>
  <c r="DB7" i="18"/>
  <c r="CT7" i="18"/>
  <c r="CL7" i="18"/>
  <c r="CD7" i="18"/>
  <c r="BV7" i="18"/>
  <c r="BN7" i="18"/>
  <c r="BF7" i="18"/>
  <c r="AX7" i="18"/>
  <c r="AP7" i="18"/>
  <c r="AF7" i="18"/>
  <c r="P7" i="18"/>
  <c r="EY6" i="18"/>
  <c r="EI6" i="18"/>
  <c r="DS6" i="18"/>
  <c r="DC6" i="18"/>
  <c r="CM6" i="18"/>
  <c r="BW6" i="18"/>
  <c r="BG6" i="18"/>
  <c r="AQ6" i="18"/>
  <c r="AA6" i="18"/>
  <c r="K6" i="18"/>
  <c r="ET5" i="18"/>
  <c r="ED5" i="18"/>
  <c r="DN5" i="18"/>
  <c r="CT5" i="18"/>
  <c r="BY5" i="18"/>
  <c r="BC5" i="18"/>
  <c r="AH5" i="18"/>
  <c r="M5" i="18"/>
  <c r="EP4" i="18"/>
  <c r="DU4" i="18"/>
  <c r="CZ4" i="18"/>
  <c r="CD4" i="18"/>
  <c r="AX4" i="18"/>
  <c r="EK3" i="18"/>
  <c r="BY3" i="18"/>
  <c r="M3" i="18"/>
  <c r="CT2" i="18"/>
  <c r="DW1" i="18"/>
  <c r="AM11" i="18"/>
  <c r="AI11" i="18"/>
  <c r="AE11" i="18"/>
  <c r="AA11" i="18"/>
  <c r="W11" i="18"/>
  <c r="S11" i="18"/>
  <c r="O11" i="18"/>
  <c r="K11" i="18"/>
  <c r="G11" i="18"/>
  <c r="C11" i="18"/>
  <c r="EX10" i="18"/>
  <c r="ET10" i="18"/>
  <c r="EP10" i="18"/>
  <c r="EL10" i="18"/>
  <c r="EH10" i="18"/>
  <c r="ED10" i="18"/>
  <c r="DZ10" i="18"/>
  <c r="DV10" i="18"/>
  <c r="DR10" i="18"/>
  <c r="DN10" i="18"/>
  <c r="DJ10" i="18"/>
  <c r="DF10" i="18"/>
  <c r="DB10" i="18"/>
  <c r="CX10" i="18"/>
  <c r="CT10" i="18"/>
  <c r="CP10" i="18"/>
  <c r="CL10" i="18"/>
  <c r="CH10" i="18"/>
  <c r="CD10" i="18"/>
  <c r="BZ10" i="18"/>
  <c r="BV10" i="18"/>
  <c r="BR10" i="18"/>
  <c r="BN10" i="18"/>
  <c r="BJ10" i="18"/>
  <c r="BF10" i="18"/>
  <c r="BB10" i="18"/>
  <c r="AX10" i="18"/>
  <c r="AT10" i="18"/>
  <c r="AP10" i="18"/>
  <c r="AL10" i="18"/>
  <c r="AH10" i="18"/>
  <c r="AD10" i="18"/>
  <c r="Z10" i="18"/>
  <c r="V10" i="18"/>
  <c r="R10" i="18"/>
  <c r="N10" i="18"/>
  <c r="J10" i="18"/>
  <c r="F10" i="18"/>
  <c r="B10" i="18"/>
  <c r="EW9" i="18"/>
  <c r="ES9" i="18"/>
  <c r="EO9" i="18"/>
  <c r="EK9" i="18"/>
  <c r="EG9" i="18"/>
  <c r="EC9" i="18"/>
  <c r="DY9" i="18"/>
  <c r="DU9" i="18"/>
  <c r="DQ9" i="18"/>
  <c r="DM9" i="18"/>
  <c r="DI9" i="18"/>
  <c r="DE9" i="18"/>
  <c r="DA9" i="18"/>
  <c r="CW9" i="18"/>
  <c r="CS9" i="18"/>
  <c r="CO9" i="18"/>
  <c r="CK9" i="18"/>
  <c r="CG9" i="18"/>
  <c r="CC9" i="18"/>
  <c r="BY9" i="18"/>
  <c r="BU9" i="18"/>
  <c r="BQ9" i="18"/>
  <c r="BM9" i="18"/>
  <c r="BI9" i="18"/>
  <c r="BE9" i="18"/>
  <c r="BA9" i="18"/>
  <c r="AW9" i="18"/>
  <c r="AS9" i="18"/>
  <c r="AO9" i="18"/>
  <c r="AK9" i="18"/>
  <c r="AG9" i="18"/>
  <c r="AC9" i="18"/>
  <c r="Y9" i="18"/>
  <c r="U9" i="18"/>
  <c r="Q9" i="18"/>
  <c r="M9" i="18"/>
  <c r="I9" i="18"/>
  <c r="E9" i="18"/>
  <c r="A9" i="18"/>
  <c r="EV8" i="18"/>
  <c r="ER8" i="18"/>
  <c r="EN8" i="18"/>
  <c r="EJ8" i="18"/>
  <c r="EF8" i="18"/>
  <c r="EB8" i="18"/>
  <c r="DX8" i="18"/>
  <c r="DT8" i="18"/>
  <c r="DP8" i="18"/>
  <c r="DL8" i="18"/>
  <c r="DH8" i="18"/>
  <c r="DD8" i="18"/>
  <c r="CZ8" i="18"/>
  <c r="CV8" i="18"/>
  <c r="CR8" i="18"/>
  <c r="CN8" i="18"/>
  <c r="CJ8" i="18"/>
  <c r="CF8" i="18"/>
  <c r="CB8" i="18"/>
  <c r="BX8" i="18"/>
  <c r="BT8" i="18"/>
  <c r="BP8" i="18"/>
  <c r="BK8" i="18"/>
  <c r="BE8" i="18"/>
  <c r="AY8" i="18"/>
  <c r="AQ8" i="18"/>
  <c r="AI8" i="18"/>
  <c r="AA8" i="18"/>
  <c r="S8" i="18"/>
  <c r="K8" i="18"/>
  <c r="C8" i="18"/>
  <c r="ET7" i="18"/>
  <c r="EL7" i="18"/>
  <c r="ED7" i="18"/>
  <c r="DV7" i="18"/>
  <c r="DN7" i="18"/>
  <c r="DF7" i="18"/>
  <c r="CX7" i="18"/>
  <c r="CP7" i="18"/>
  <c r="CH7" i="18"/>
  <c r="BZ7" i="18"/>
  <c r="BR7" i="18"/>
  <c r="BJ7" i="18"/>
  <c r="BB7" i="18"/>
  <c r="AT7" i="18"/>
  <c r="AL7" i="18"/>
  <c r="X7" i="18"/>
  <c r="H7" i="18"/>
  <c r="EQ6" i="18"/>
  <c r="EA6" i="18"/>
  <c r="DK6" i="18"/>
  <c r="CU6" i="18"/>
  <c r="CE6" i="18"/>
  <c r="BO6" i="18"/>
  <c r="AY6" i="18"/>
  <c r="AI6" i="18"/>
  <c r="S6" i="18"/>
  <c r="C6" i="18"/>
  <c r="EL5" i="18"/>
  <c r="DV5" i="18"/>
  <c r="DE5" i="18"/>
  <c r="CI5" i="18"/>
  <c r="BN5" i="18"/>
  <c r="AS5" i="18"/>
  <c r="W5" i="18"/>
  <c r="B5" i="18"/>
  <c r="EF4" i="18"/>
  <c r="DJ4" i="18"/>
  <c r="CO4" i="18"/>
  <c r="BT4" i="18"/>
  <c r="R4" i="18"/>
  <c r="DE3" i="18"/>
  <c r="AS3" i="18"/>
  <c r="EF2" i="18"/>
  <c r="AJ2" i="18"/>
  <c r="BK1" i="18"/>
  <c r="AH7" i="18"/>
  <c r="AD7" i="18"/>
  <c r="Z7" i="18"/>
  <c r="V7" i="18"/>
  <c r="R7" i="18"/>
  <c r="N7" i="18"/>
  <c r="J7" i="18"/>
  <c r="F7" i="18"/>
  <c r="B7" i="18"/>
  <c r="EW6" i="18"/>
  <c r="ES6" i="18"/>
  <c r="EO6" i="18"/>
  <c r="EK6" i="18"/>
  <c r="EG6" i="18"/>
  <c r="EC6" i="18"/>
  <c r="DY6" i="18"/>
  <c r="DU6" i="18"/>
  <c r="DQ6" i="18"/>
  <c r="DM6" i="18"/>
  <c r="DI6" i="18"/>
  <c r="DE6" i="18"/>
  <c r="DA6" i="18"/>
  <c r="CW6" i="18"/>
  <c r="CS6" i="18"/>
  <c r="CO6" i="18"/>
  <c r="CK6" i="18"/>
  <c r="CG6" i="18"/>
  <c r="CC6" i="18"/>
  <c r="BY6" i="18"/>
  <c r="BU6" i="18"/>
  <c r="BQ6" i="18"/>
  <c r="BM6" i="18"/>
  <c r="BI6" i="18"/>
  <c r="BE6" i="18"/>
  <c r="BA6" i="18"/>
  <c r="AW6" i="18"/>
  <c r="AS6" i="18"/>
  <c r="AO6" i="18"/>
  <c r="AK6" i="18"/>
  <c r="AG6" i="18"/>
  <c r="AC6" i="18"/>
  <c r="Y6" i="18"/>
  <c r="U6" i="18"/>
  <c r="Q6" i="18"/>
  <c r="M6" i="18"/>
  <c r="I6" i="18"/>
  <c r="E6" i="18"/>
  <c r="A6" i="18"/>
  <c r="EV5" i="18"/>
  <c r="ER5" i="18"/>
  <c r="EN5" i="18"/>
  <c r="EJ5" i="18"/>
  <c r="EF5" i="18"/>
  <c r="EB5" i="18"/>
  <c r="DX5" i="18"/>
  <c r="DT5" i="18"/>
  <c r="DP5" i="18"/>
  <c r="DL5" i="18"/>
  <c r="DG5" i="18"/>
  <c r="DB5" i="18"/>
  <c r="CW5" i="18"/>
  <c r="CQ5" i="18"/>
  <c r="CL5" i="18"/>
  <c r="CG5" i="18"/>
  <c r="CA5" i="18"/>
  <c r="BV5" i="18"/>
  <c r="BQ5" i="18"/>
  <c r="BK5" i="18"/>
  <c r="BF5" i="18"/>
  <c r="BA5" i="18"/>
  <c r="AU5" i="18"/>
  <c r="AP5" i="18"/>
  <c r="AK5" i="18"/>
  <c r="AE5" i="18"/>
  <c r="Z5" i="18"/>
  <c r="U5" i="18"/>
  <c r="O5" i="18"/>
  <c r="J5" i="18"/>
  <c r="E5" i="18"/>
  <c r="EX4" i="18"/>
  <c r="ES4" i="18"/>
  <c r="EN4" i="18"/>
  <c r="EH4" i="18"/>
  <c r="EC4" i="18"/>
  <c r="DX4" i="18"/>
  <c r="DR4" i="18"/>
  <c r="DM4" i="18"/>
  <c r="DH4" i="18"/>
  <c r="DB4" i="18"/>
  <c r="CW4" i="18"/>
  <c r="CR4" i="18"/>
  <c r="CL4" i="18"/>
  <c r="CG4" i="18"/>
  <c r="CB4" i="18"/>
  <c r="BV4" i="18"/>
  <c r="BP4" i="18"/>
  <c r="BF4" i="18"/>
  <c r="AP4" i="18"/>
  <c r="Z4" i="18"/>
  <c r="J4" i="18"/>
  <c r="ES3" i="18"/>
  <c r="EC3" i="18"/>
  <c r="DM3" i="18"/>
  <c r="CW3" i="18"/>
  <c r="CG3" i="18"/>
  <c r="BQ3" i="18"/>
  <c r="BA3" i="18"/>
  <c r="AK3" i="18"/>
  <c r="U3" i="18"/>
  <c r="E3" i="18"/>
  <c r="EN2" i="18"/>
  <c r="DX2" i="18"/>
  <c r="DD2" i="18"/>
  <c r="CF2" i="18"/>
  <c r="AZ2" i="18"/>
  <c r="T2" i="18"/>
  <c r="EM1" i="18"/>
  <c r="DG1" i="18"/>
  <c r="CA1" i="18"/>
  <c r="AU1" i="18"/>
  <c r="K1" i="18"/>
  <c r="BN8" i="18"/>
  <c r="BJ8" i="18"/>
  <c r="BF8" i="18"/>
  <c r="BB8" i="18"/>
  <c r="AX8" i="18"/>
  <c r="AT8" i="18"/>
  <c r="AP8" i="18"/>
  <c r="AL8" i="18"/>
  <c r="AH8" i="18"/>
  <c r="AD8" i="18"/>
  <c r="Z8" i="18"/>
  <c r="V8" i="18"/>
  <c r="R8" i="18"/>
  <c r="N8" i="18"/>
  <c r="J8" i="18"/>
  <c r="F8" i="18"/>
  <c r="B8" i="18"/>
  <c r="EW7" i="18"/>
  <c r="ES7" i="18"/>
  <c r="EO7" i="18"/>
  <c r="EK7" i="18"/>
  <c r="EG7" i="18"/>
  <c r="EC7" i="18"/>
  <c r="DY7" i="18"/>
  <c r="DU7" i="18"/>
  <c r="DQ7" i="18"/>
  <c r="DM7" i="18"/>
  <c r="DI7" i="18"/>
  <c r="DE7" i="18"/>
  <c r="DA7" i="18"/>
  <c r="CW7" i="18"/>
  <c r="CS7" i="18"/>
  <c r="CO7" i="18"/>
  <c r="CK7" i="18"/>
  <c r="CG7" i="18"/>
  <c r="CC7" i="18"/>
  <c r="BY7" i="18"/>
  <c r="BU7" i="18"/>
  <c r="BQ7" i="18"/>
  <c r="BM7" i="18"/>
  <c r="BI7" i="18"/>
  <c r="BE7" i="18"/>
  <c r="BA7" i="18"/>
  <c r="AW7" i="18"/>
  <c r="AS7" i="18"/>
  <c r="AO7" i="18"/>
  <c r="AK7" i="18"/>
  <c r="AG7" i="18"/>
  <c r="AC7" i="18"/>
  <c r="Y7" i="18"/>
  <c r="U7" i="18"/>
  <c r="Q7" i="18"/>
  <c r="M7" i="18"/>
  <c r="I7" i="18"/>
  <c r="E7" i="18"/>
  <c r="A7" i="18"/>
  <c r="EV6" i="18"/>
  <c r="ER6" i="18"/>
  <c r="EN6" i="18"/>
  <c r="EJ6" i="18"/>
  <c r="EF6" i="18"/>
  <c r="EB6" i="18"/>
  <c r="DX6" i="18"/>
  <c r="DT6" i="18"/>
  <c r="DP6" i="18"/>
  <c r="DL6" i="18"/>
  <c r="DH6" i="18"/>
  <c r="DD6" i="18"/>
  <c r="CZ6" i="18"/>
  <c r="CV6" i="18"/>
  <c r="CR6" i="18"/>
  <c r="CN6" i="18"/>
  <c r="CJ6" i="18"/>
  <c r="CF6" i="18"/>
  <c r="CB6" i="18"/>
  <c r="BX6" i="18"/>
  <c r="BT6" i="18"/>
  <c r="BP6" i="18"/>
  <c r="BL6" i="18"/>
  <c r="BH6" i="18"/>
  <c r="BD6" i="18"/>
  <c r="AZ6" i="18"/>
  <c r="AV6" i="18"/>
  <c r="AR6" i="18"/>
  <c r="AN6" i="18"/>
  <c r="AJ6" i="18"/>
  <c r="AF6" i="18"/>
  <c r="AB6" i="18"/>
  <c r="X6" i="18"/>
  <c r="T6" i="18"/>
  <c r="P6" i="18"/>
  <c r="L6" i="18"/>
  <c r="H6" i="18"/>
  <c r="D6" i="18"/>
  <c r="EY5" i="18"/>
  <c r="EU5" i="18"/>
  <c r="EQ5" i="18"/>
  <c r="EM5" i="18"/>
  <c r="EI5" i="18"/>
  <c r="EE5" i="18"/>
  <c r="EA5" i="18"/>
  <c r="DW5" i="18"/>
  <c r="DS5" i="18"/>
  <c r="DO5" i="18"/>
  <c r="DK5" i="18"/>
  <c r="DF5" i="18"/>
  <c r="DA5" i="18"/>
  <c r="CU5" i="18"/>
  <c r="CP5" i="18"/>
  <c r="CK5" i="18"/>
  <c r="CE5" i="18"/>
  <c r="BZ5" i="18"/>
  <c r="BU5" i="18"/>
  <c r="BO5" i="18"/>
  <c r="BJ5" i="18"/>
  <c r="BE5" i="18"/>
  <c r="AY5" i="18"/>
  <c r="AT5" i="18"/>
  <c r="AO5" i="18"/>
  <c r="AI5" i="18"/>
  <c r="AD5" i="18"/>
  <c r="Y5" i="18"/>
  <c r="S5" i="18"/>
  <c r="N5" i="18"/>
  <c r="I5" i="18"/>
  <c r="C5" i="18"/>
  <c r="EW4" i="18"/>
  <c r="ER4" i="18"/>
  <c r="EL4" i="18"/>
  <c r="EG4" i="18"/>
  <c r="EB4" i="18"/>
  <c r="DV4" i="18"/>
  <c r="DQ4" i="18"/>
  <c r="DL4" i="18"/>
  <c r="DF4" i="18"/>
  <c r="DA4" i="18"/>
  <c r="CV4" i="18"/>
  <c r="CP4" i="18"/>
  <c r="CK4" i="18"/>
  <c r="CF4" i="18"/>
  <c r="BZ4" i="18"/>
  <c r="BU4" i="18"/>
  <c r="BN4" i="18"/>
  <c r="BB4" i="18"/>
  <c r="AL4" i="18"/>
  <c r="V4" i="18"/>
  <c r="F4" i="18"/>
  <c r="EO3" i="18"/>
  <c r="DY3" i="18"/>
  <c r="DI3" i="18"/>
  <c r="CS3" i="18"/>
  <c r="CC3" i="18"/>
  <c r="BM3" i="18"/>
  <c r="AW3" i="18"/>
  <c r="AG3" i="18"/>
  <c r="Q3" i="18"/>
  <c r="A3" i="18"/>
  <c r="EJ2" i="18"/>
  <c r="DT2" i="18"/>
  <c r="CY2" i="18"/>
  <c r="BX2" i="18"/>
  <c r="AR2" i="18"/>
  <c r="L2" i="18"/>
  <c r="EE1" i="18"/>
  <c r="CY1" i="18"/>
  <c r="BS1" i="18"/>
  <c r="AM1" i="18"/>
  <c r="AZ8" i="18"/>
  <c r="AV8" i="18"/>
  <c r="AR8" i="18"/>
  <c r="AN8" i="18"/>
  <c r="AJ8" i="18"/>
  <c r="AF8" i="18"/>
  <c r="AB8" i="18"/>
  <c r="X8" i="18"/>
  <c r="T8" i="18"/>
  <c r="P8" i="18"/>
  <c r="L8" i="18"/>
  <c r="H8" i="18"/>
  <c r="D8" i="18"/>
  <c r="EY7" i="18"/>
  <c r="EU7" i="18"/>
  <c r="EQ7" i="18"/>
  <c r="EM7" i="18"/>
  <c r="EI7" i="18"/>
  <c r="EE7" i="18"/>
  <c r="EA7" i="18"/>
  <c r="DW7" i="18"/>
  <c r="DS7" i="18"/>
  <c r="DO7" i="18"/>
  <c r="DK7" i="18"/>
  <c r="DG7" i="18"/>
  <c r="DC7" i="18"/>
  <c r="CY7" i="18"/>
  <c r="CU7" i="18"/>
  <c r="CQ7" i="18"/>
  <c r="CM7" i="18"/>
  <c r="CI7" i="18"/>
  <c r="CE7" i="18"/>
  <c r="CA7" i="18"/>
  <c r="BW7" i="18"/>
  <c r="BS7" i="18"/>
  <c r="BO7" i="18"/>
  <c r="BK7" i="18"/>
  <c r="BG7" i="18"/>
  <c r="BC7" i="18"/>
  <c r="AY7" i="18"/>
  <c r="AU7" i="18"/>
  <c r="AQ7" i="18"/>
  <c r="AM7" i="18"/>
  <c r="AI7" i="18"/>
  <c r="AE7" i="18"/>
  <c r="AA7" i="18"/>
  <c r="W7" i="18"/>
  <c r="S7" i="18"/>
  <c r="O7" i="18"/>
  <c r="K7" i="18"/>
  <c r="G7" i="18"/>
  <c r="C7" i="18"/>
  <c r="EX6" i="18"/>
  <c r="ET6" i="18"/>
  <c r="EP6" i="18"/>
  <c r="EL6" i="18"/>
  <c r="EH6" i="18"/>
  <c r="ED6" i="18"/>
  <c r="DZ6" i="18"/>
  <c r="DV6" i="18"/>
  <c r="DR6" i="18"/>
  <c r="DN6" i="18"/>
  <c r="DJ6" i="18"/>
  <c r="DF6" i="18"/>
  <c r="DB6" i="18"/>
  <c r="CX6" i="18"/>
  <c r="CT6" i="18"/>
  <c r="CP6" i="18"/>
  <c r="CL6" i="18"/>
  <c r="CH6" i="18"/>
  <c r="CD6" i="18"/>
  <c r="BZ6" i="18"/>
  <c r="BV6" i="18"/>
  <c r="BR6" i="18"/>
  <c r="BN6" i="18"/>
  <c r="BJ6" i="18"/>
  <c r="BF6" i="18"/>
  <c r="BB6" i="18"/>
  <c r="AX6" i="18"/>
  <c r="AT6" i="18"/>
  <c r="AP6" i="18"/>
  <c r="AL6" i="18"/>
  <c r="AH6" i="18"/>
  <c r="AD6" i="18"/>
  <c r="Z6" i="18"/>
  <c r="V6" i="18"/>
  <c r="R6" i="18"/>
  <c r="N6" i="18"/>
  <c r="J6" i="18"/>
  <c r="F6" i="18"/>
  <c r="B6" i="18"/>
  <c r="EW5" i="18"/>
  <c r="ES5" i="18"/>
  <c r="EO5" i="18"/>
  <c r="EK5" i="18"/>
  <c r="EG5" i="18"/>
  <c r="EC5" i="18"/>
  <c r="DY5" i="18"/>
  <c r="DU5" i="18"/>
  <c r="DQ5" i="18"/>
  <c r="DM5" i="18"/>
  <c r="DI5" i="18"/>
  <c r="DC5" i="18"/>
  <c r="CX5" i="18"/>
  <c r="CS5" i="18"/>
  <c r="CM5" i="18"/>
  <c r="CH5" i="18"/>
  <c r="CC5" i="18"/>
  <c r="BW5" i="18"/>
  <c r="BR5" i="18"/>
  <c r="BM5" i="18"/>
  <c r="BG5" i="18"/>
  <c r="BB5" i="18"/>
  <c r="AW5" i="18"/>
  <c r="AQ5" i="18"/>
  <c r="AL5" i="18"/>
  <c r="AG5" i="18"/>
  <c r="AA5" i="18"/>
  <c r="V5" i="18"/>
  <c r="Q5" i="18"/>
  <c r="K5" i="18"/>
  <c r="F5" i="18"/>
  <c r="A5" i="18"/>
  <c r="ET4" i="18"/>
  <c r="EO4" i="18"/>
  <c r="EJ4" i="18"/>
  <c r="ED4" i="18"/>
  <c r="DY4" i="18"/>
  <c r="DT4" i="18"/>
  <c r="DN4" i="18"/>
  <c r="DI4" i="18"/>
  <c r="DD4" i="18"/>
  <c r="CX4" i="18"/>
  <c r="CS4" i="18"/>
  <c r="CN4" i="18"/>
  <c r="CH4" i="18"/>
  <c r="CC4" i="18"/>
  <c r="BX4" i="18"/>
  <c r="BR4" i="18"/>
  <c r="BJ4" i="18"/>
  <c r="AT4" i="18"/>
  <c r="AD4" i="18"/>
  <c r="N4" i="18"/>
  <c r="EW3" i="18"/>
  <c r="EG3" i="18"/>
  <c r="DQ3" i="18"/>
  <c r="DA3" i="18"/>
  <c r="CK3" i="18"/>
  <c r="BU3" i="18"/>
  <c r="BE3" i="18"/>
  <c r="AO3" i="18"/>
  <c r="Y3" i="18"/>
  <c r="I3" i="18"/>
  <c r="ER2" i="18"/>
  <c r="EB2" i="18"/>
  <c r="DJ2" i="18"/>
  <c r="CN2" i="18"/>
  <c r="BH2" i="18"/>
  <c r="AB2" i="18"/>
  <c r="EU1" i="18"/>
  <c r="DO1" i="18"/>
  <c r="CI1" i="18"/>
  <c r="BC1" i="18"/>
  <c r="W1" i="18"/>
  <c r="BH4" i="18"/>
  <c r="BD4" i="18"/>
  <c r="AZ4" i="18"/>
  <c r="AV4" i="18"/>
  <c r="AR4" i="18"/>
  <c r="AN4" i="18"/>
  <c r="AJ4" i="18"/>
  <c r="AF4" i="18"/>
  <c r="AB4" i="18"/>
  <c r="X4" i="18"/>
  <c r="T4" i="18"/>
  <c r="P4" i="18"/>
  <c r="L4" i="18"/>
  <c r="H4" i="18"/>
  <c r="D4" i="18"/>
  <c r="EY3" i="18"/>
  <c r="EU3" i="18"/>
  <c r="EQ3" i="18"/>
  <c r="EM3" i="18"/>
  <c r="EI3" i="18"/>
  <c r="EE3" i="18"/>
  <c r="EA3" i="18"/>
  <c r="DW3" i="18"/>
  <c r="DS3" i="18"/>
  <c r="DO3" i="18"/>
  <c r="DK3" i="18"/>
  <c r="DG3" i="18"/>
  <c r="DC3" i="18"/>
  <c r="CY3" i="18"/>
  <c r="CU3" i="18"/>
  <c r="CQ3" i="18"/>
  <c r="CM3" i="18"/>
  <c r="CI3" i="18"/>
  <c r="CE3" i="18"/>
  <c r="CA3" i="18"/>
  <c r="BW3" i="18"/>
  <c r="BS3" i="18"/>
  <c r="BO3" i="18"/>
  <c r="BK3" i="18"/>
  <c r="BG3" i="18"/>
  <c r="BC3" i="18"/>
  <c r="AY3" i="18"/>
  <c r="AU3" i="18"/>
  <c r="AQ3" i="18"/>
  <c r="AM3" i="18"/>
  <c r="AI3" i="18"/>
  <c r="AE3" i="18"/>
  <c r="AA3" i="18"/>
  <c r="W3" i="18"/>
  <c r="S3" i="18"/>
  <c r="O3" i="18"/>
  <c r="K3" i="18"/>
  <c r="G3" i="18"/>
  <c r="C3" i="18"/>
  <c r="EX2" i="18"/>
  <c r="ET2" i="18"/>
  <c r="EP2" i="18"/>
  <c r="EL2" i="18"/>
  <c r="EH2" i="18"/>
  <c r="ED2" i="18"/>
  <c r="DZ2" i="18"/>
  <c r="DV2" i="18"/>
  <c r="DR2" i="18"/>
  <c r="DL2" i="18"/>
  <c r="DG2" i="18"/>
  <c r="DB2" i="18"/>
  <c r="CV2" i="18"/>
  <c r="CQ2" i="18"/>
  <c r="CJ2" i="18"/>
  <c r="CB2" i="18"/>
  <c r="BT2" i="18"/>
  <c r="BL2" i="18"/>
  <c r="BD2" i="18"/>
  <c r="AV2" i="18"/>
  <c r="AN2" i="18"/>
  <c r="AF2" i="18"/>
  <c r="X2" i="18"/>
  <c r="P2" i="18"/>
  <c r="H2" i="18"/>
  <c r="EY1" i="18"/>
  <c r="EQ1" i="18"/>
  <c r="EI1" i="18"/>
  <c r="EA1" i="18"/>
  <c r="DS1" i="18"/>
  <c r="DK1" i="18"/>
  <c r="DC1" i="18"/>
  <c r="CU1" i="18"/>
  <c r="CM1" i="18"/>
  <c r="CE1" i="18"/>
  <c r="BW1" i="18"/>
  <c r="BO1" i="18"/>
  <c r="BG1" i="18"/>
  <c r="AY1" i="18"/>
  <c r="AQ1" i="18"/>
  <c r="AI1" i="18"/>
  <c r="AA1" i="18"/>
  <c r="S1" i="18"/>
  <c r="C1" i="18"/>
  <c r="DH5" i="18"/>
  <c r="DD5" i="18"/>
  <c r="CZ5" i="18"/>
  <c r="CV5" i="18"/>
  <c r="CR5" i="18"/>
  <c r="CN5" i="18"/>
  <c r="CJ5" i="18"/>
  <c r="CF5" i="18"/>
  <c r="CB5" i="18"/>
  <c r="BX5" i="18"/>
  <c r="BT5" i="18"/>
  <c r="BP5" i="18"/>
  <c r="BL5" i="18"/>
  <c r="BH5" i="18"/>
  <c r="BD5" i="18"/>
  <c r="AZ5" i="18"/>
  <c r="AV5" i="18"/>
  <c r="AR5" i="18"/>
  <c r="AN5" i="18"/>
  <c r="AJ5" i="18"/>
  <c r="AF5" i="18"/>
  <c r="AB5" i="18"/>
  <c r="X5" i="18"/>
  <c r="T5" i="18"/>
  <c r="P5" i="18"/>
  <c r="L5" i="18"/>
  <c r="H5" i="18"/>
  <c r="D5" i="18"/>
  <c r="EY4" i="18"/>
  <c r="EU4" i="18"/>
  <c r="EQ4" i="18"/>
  <c r="EM4" i="18"/>
  <c r="EI4" i="18"/>
  <c r="EE4" i="18"/>
  <c r="EA4" i="18"/>
  <c r="DW4" i="18"/>
  <c r="DS4" i="18"/>
  <c r="DO4" i="18"/>
  <c r="DK4" i="18"/>
  <c r="DG4" i="18"/>
  <c r="DC4" i="18"/>
  <c r="CY4" i="18"/>
  <c r="CU4" i="18"/>
  <c r="CQ4" i="18"/>
  <c r="CM4" i="18"/>
  <c r="CI4" i="18"/>
  <c r="CE4" i="18"/>
  <c r="CA4" i="18"/>
  <c r="BW4" i="18"/>
  <c r="BS4" i="18"/>
  <c r="BO4" i="18"/>
  <c r="BK4" i="18"/>
  <c r="BG4" i="18"/>
  <c r="BC4" i="18"/>
  <c r="AY4" i="18"/>
  <c r="AU4" i="18"/>
  <c r="AQ4" i="18"/>
  <c r="AM4" i="18"/>
  <c r="AI4" i="18"/>
  <c r="AE4" i="18"/>
  <c r="AA4" i="18"/>
  <c r="W4" i="18"/>
  <c r="S4" i="18"/>
  <c r="O4" i="18"/>
  <c r="K4" i="18"/>
  <c r="G4" i="18"/>
  <c r="C4" i="18"/>
  <c r="EX3" i="18"/>
  <c r="ET3" i="18"/>
  <c r="EP3" i="18"/>
  <c r="EL3" i="18"/>
  <c r="EH3" i="18"/>
  <c r="ED3" i="18"/>
  <c r="DZ3" i="18"/>
  <c r="DV3" i="18"/>
  <c r="DR3" i="18"/>
  <c r="DN3" i="18"/>
  <c r="DJ3" i="18"/>
  <c r="DF3" i="18"/>
  <c r="DB3" i="18"/>
  <c r="CX3" i="18"/>
  <c r="CT3" i="18"/>
  <c r="CP3" i="18"/>
  <c r="CL3" i="18"/>
  <c r="CH3" i="18"/>
  <c r="CD3" i="18"/>
  <c r="BZ3" i="18"/>
  <c r="BV3" i="18"/>
  <c r="BR3" i="18"/>
  <c r="BN3" i="18"/>
  <c r="BJ3" i="18"/>
  <c r="BF3" i="18"/>
  <c r="BB3" i="18"/>
  <c r="AX3" i="18"/>
  <c r="AT3" i="18"/>
  <c r="AP3" i="18"/>
  <c r="AL3" i="18"/>
  <c r="AH3" i="18"/>
  <c r="AD3" i="18"/>
  <c r="Z3" i="18"/>
  <c r="V3" i="18"/>
  <c r="R3" i="18"/>
  <c r="N3" i="18"/>
  <c r="J3" i="18"/>
  <c r="F3" i="18"/>
  <c r="B3" i="18"/>
  <c r="EW2" i="18"/>
  <c r="ES2" i="18"/>
  <c r="EO2" i="18"/>
  <c r="EK2" i="18"/>
  <c r="EG2" i="18"/>
  <c r="EC2" i="18"/>
  <c r="DY2" i="18"/>
  <c r="DU2" i="18"/>
  <c r="DP2" i="18"/>
  <c r="DK2" i="18"/>
  <c r="DF2" i="18"/>
  <c r="CZ2" i="18"/>
  <c r="CU2" i="18"/>
  <c r="CP2" i="18"/>
  <c r="CH2" i="18"/>
  <c r="BZ2" i="18"/>
  <c r="BR2" i="18"/>
  <c r="BJ2" i="18"/>
  <c r="BB2" i="18"/>
  <c r="AT2" i="18"/>
  <c r="AL2" i="18"/>
  <c r="AD2" i="18"/>
  <c r="V2" i="18"/>
  <c r="N2" i="18"/>
  <c r="F2" i="18"/>
  <c r="EW1" i="18"/>
  <c r="EO1" i="18"/>
  <c r="EG1" i="18"/>
  <c r="DY1" i="18"/>
  <c r="DQ1" i="18"/>
  <c r="DI1" i="18"/>
  <c r="DA1" i="18"/>
  <c r="CS1" i="18"/>
  <c r="CK1" i="18"/>
  <c r="CC1" i="18"/>
  <c r="BU1" i="18"/>
  <c r="BM1" i="18"/>
  <c r="BE1" i="18"/>
  <c r="AW1" i="18"/>
  <c r="AO1" i="18"/>
  <c r="AG1" i="18"/>
  <c r="Y1" i="18"/>
  <c r="O1" i="18"/>
  <c r="BQ4" i="18"/>
  <c r="BM4" i="18"/>
  <c r="BI4" i="18"/>
  <c r="BE4" i="18"/>
  <c r="BA4" i="18"/>
  <c r="AW4" i="18"/>
  <c r="AS4" i="18"/>
  <c r="AO4" i="18"/>
  <c r="AK4" i="18"/>
  <c r="AG4" i="18"/>
  <c r="AC4" i="18"/>
  <c r="Y4" i="18"/>
  <c r="U4" i="18"/>
  <c r="Q4" i="18"/>
  <c r="M4" i="18"/>
  <c r="I4" i="18"/>
  <c r="E4" i="18"/>
  <c r="A4" i="18"/>
  <c r="EV3" i="18"/>
  <c r="ER3" i="18"/>
  <c r="EN3" i="18"/>
  <c r="EJ3" i="18"/>
  <c r="EF3" i="18"/>
  <c r="EB3" i="18"/>
  <c r="DX3" i="18"/>
  <c r="DT3" i="18"/>
  <c r="DP3" i="18"/>
  <c r="DL3" i="18"/>
  <c r="DH3" i="18"/>
  <c r="DD3" i="18"/>
  <c r="CZ3" i="18"/>
  <c r="CV3" i="18"/>
  <c r="CR3" i="18"/>
  <c r="CN3" i="18"/>
  <c r="CJ3" i="18"/>
  <c r="CF3" i="18"/>
  <c r="CB3" i="18"/>
  <c r="BX3" i="18"/>
  <c r="BT3" i="18"/>
  <c r="BP3" i="18"/>
  <c r="BL3" i="18"/>
  <c r="BH3" i="18"/>
  <c r="BD3" i="18"/>
  <c r="AZ3" i="18"/>
  <c r="AV3" i="18"/>
  <c r="AR3" i="18"/>
  <c r="AN3" i="18"/>
  <c r="AJ3" i="18"/>
  <c r="AF3" i="18"/>
  <c r="AB3" i="18"/>
  <c r="X3" i="18"/>
  <c r="T3" i="18"/>
  <c r="P3" i="18"/>
  <c r="L3" i="18"/>
  <c r="H3" i="18"/>
  <c r="D3" i="18"/>
  <c r="EY2" i="18"/>
  <c r="EU2" i="18"/>
  <c r="EQ2" i="18"/>
  <c r="EM2" i="18"/>
  <c r="EI2" i="18"/>
  <c r="EE2" i="18"/>
  <c r="EA2" i="18"/>
  <c r="DW2" i="18"/>
  <c r="DS2" i="18"/>
  <c r="DN2" i="18"/>
  <c r="DH2" i="18"/>
  <c r="DC2" i="18"/>
  <c r="CX2" i="18"/>
  <c r="CR2" i="18"/>
  <c r="CL2" i="18"/>
  <c r="CD2" i="18"/>
  <c r="BV2" i="18"/>
  <c r="BN2" i="18"/>
  <c r="BF2" i="18"/>
  <c r="AX2" i="18"/>
  <c r="AP2" i="18"/>
  <c r="AH2" i="18"/>
  <c r="Z2" i="18"/>
  <c r="R2" i="18"/>
  <c r="J2" i="18"/>
  <c r="B2" i="18"/>
  <c r="ES1" i="18"/>
  <c r="EK1" i="18"/>
  <c r="EC1" i="18"/>
  <c r="DU1" i="18"/>
  <c r="DM1" i="18"/>
  <c r="DE1" i="18"/>
  <c r="CW1" i="18"/>
  <c r="CO1" i="18"/>
  <c r="CG1" i="18"/>
  <c r="BY1" i="18"/>
  <c r="BQ1" i="18"/>
  <c r="BI1" i="18"/>
  <c r="BA1" i="18"/>
  <c r="AS1" i="18"/>
  <c r="AK1" i="18"/>
  <c r="AC1" i="18"/>
  <c r="U1" i="18"/>
  <c r="G1" i="18"/>
  <c r="Q1" i="18"/>
  <c r="M1" i="18"/>
  <c r="I1" i="18"/>
  <c r="E1" i="18"/>
  <c r="A1" i="18"/>
  <c r="DQ2" i="18"/>
  <c r="DM2" i="18"/>
  <c r="DI2" i="18"/>
  <c r="DE2" i="18"/>
  <c r="DA2" i="18"/>
  <c r="CW2" i="18"/>
  <c r="CS2" i="18"/>
  <c r="CO2" i="18"/>
  <c r="CK2" i="18"/>
  <c r="CG2" i="18"/>
  <c r="CC2" i="18"/>
  <c r="BY2" i="18"/>
  <c r="BU2" i="18"/>
  <c r="BQ2" i="18"/>
  <c r="BM2" i="18"/>
  <c r="BI2" i="18"/>
  <c r="BE2" i="18"/>
  <c r="BA2" i="18"/>
  <c r="AW2" i="18"/>
  <c r="AS2" i="18"/>
  <c r="AO2" i="18"/>
  <c r="AK2" i="18"/>
  <c r="AG2" i="18"/>
  <c r="AC2" i="18"/>
  <c r="Y2" i="18"/>
  <c r="U2" i="18"/>
  <c r="Q2" i="18"/>
  <c r="M2" i="18"/>
  <c r="I2" i="18"/>
  <c r="E2" i="18"/>
  <c r="A2" i="18"/>
  <c r="EV1" i="18"/>
  <c r="ER1" i="18"/>
  <c r="EN1" i="18"/>
  <c r="EJ1" i="18"/>
  <c r="EF1" i="18"/>
  <c r="EB1" i="18"/>
  <c r="DX1" i="18"/>
  <c r="DT1" i="18"/>
  <c r="DP1" i="18"/>
  <c r="DL1" i="18"/>
  <c r="DH1" i="18"/>
  <c r="DD1" i="18"/>
  <c r="CZ1" i="18"/>
  <c r="CV1" i="18"/>
  <c r="CR1" i="18"/>
  <c r="CN1" i="18"/>
  <c r="CJ1" i="18"/>
  <c r="CF1" i="18"/>
  <c r="CB1" i="18"/>
  <c r="BX1" i="18"/>
  <c r="BT1" i="18"/>
  <c r="BP1" i="18"/>
  <c r="BL1" i="18"/>
  <c r="BH1" i="18"/>
  <c r="BD1" i="18"/>
  <c r="AZ1" i="18"/>
  <c r="AV1" i="18"/>
  <c r="AR1" i="18"/>
  <c r="AN1" i="18"/>
  <c r="AJ1" i="18"/>
  <c r="AF1" i="18"/>
  <c r="AB1" i="18"/>
  <c r="X1" i="18"/>
  <c r="T1" i="18"/>
  <c r="P1" i="18"/>
  <c r="L1" i="18"/>
  <c r="H1" i="18"/>
  <c r="D1" i="18"/>
  <c r="CM2" i="18"/>
  <c r="CI2" i="18"/>
  <c r="CE2" i="18"/>
  <c r="CA2" i="18"/>
  <c r="BW2" i="18"/>
  <c r="BS2" i="18"/>
  <c r="BO2" i="18"/>
  <c r="BK2" i="18"/>
  <c r="BG2" i="18"/>
  <c r="BC2" i="18"/>
  <c r="AY2" i="18"/>
  <c r="AU2" i="18"/>
  <c r="AQ2" i="18"/>
  <c r="AM2" i="18"/>
  <c r="AI2" i="18"/>
  <c r="AE2" i="18"/>
  <c r="AA2" i="18"/>
  <c r="W2" i="18"/>
  <c r="S2" i="18"/>
  <c r="O2" i="18"/>
  <c r="K2" i="18"/>
  <c r="G2" i="18"/>
  <c r="C2" i="18"/>
  <c r="EX1" i="18"/>
  <c r="ET1" i="18"/>
  <c r="EP1" i="18"/>
  <c r="EL1" i="18"/>
  <c r="EH1" i="18"/>
  <c r="ED1" i="18"/>
  <c r="DZ1" i="18"/>
  <c r="DV1" i="18"/>
  <c r="DR1" i="18"/>
  <c r="DN1" i="18"/>
  <c r="DJ1" i="18"/>
  <c r="DF1" i="18"/>
  <c r="DB1" i="18"/>
  <c r="CX1" i="18"/>
  <c r="CT1" i="18"/>
  <c r="CP1" i="18"/>
  <c r="CL1" i="18"/>
  <c r="CH1" i="18"/>
  <c r="CD1" i="18"/>
  <c r="BZ1" i="18"/>
  <c r="BV1" i="18"/>
  <c r="BR1" i="18"/>
  <c r="BN1" i="18"/>
  <c r="BJ1" i="18"/>
  <c r="BF1" i="18"/>
  <c r="BB1" i="18"/>
  <c r="AX1" i="18"/>
  <c r="AT1" i="18"/>
  <c r="AP1" i="18"/>
  <c r="AL1" i="18"/>
  <c r="AH1" i="18"/>
  <c r="AD1" i="18"/>
  <c r="Z1" i="18"/>
  <c r="V1" i="18"/>
  <c r="R1" i="18"/>
  <c r="N1" i="18"/>
  <c r="J1" i="18"/>
  <c r="F1" i="18"/>
  <c r="B1" i="18"/>
  <c r="D47" i="14"/>
  <c r="D10" i="9"/>
  <c r="D21" i="9"/>
  <c r="V72" i="9"/>
  <c r="N74" i="9"/>
  <c r="R74" i="9"/>
  <c r="T75" i="9"/>
  <c r="N76" i="9"/>
  <c r="D9" i="14"/>
  <c r="S115" i="14"/>
  <c r="O115" i="14"/>
  <c r="T114" i="14"/>
  <c r="P114" i="14"/>
  <c r="L114" i="14"/>
  <c r="U113" i="14"/>
  <c r="Q113" i="14"/>
  <c r="M113" i="14"/>
  <c r="V112" i="14"/>
  <c r="R112" i="14"/>
  <c r="N112" i="14"/>
  <c r="S111" i="14"/>
  <c r="O111" i="14"/>
  <c r="U115" i="14"/>
  <c r="Q115" i="14"/>
  <c r="M115" i="14"/>
  <c r="V114" i="14"/>
  <c r="R114" i="14"/>
  <c r="N114" i="14"/>
  <c r="S113" i="14"/>
  <c r="O113" i="14"/>
  <c r="T112" i="14"/>
  <c r="P112" i="14"/>
  <c r="L112" i="14"/>
  <c r="U111" i="14"/>
  <c r="Q111" i="14"/>
  <c r="M111" i="14"/>
  <c r="T115" i="14"/>
  <c r="P115" i="14"/>
  <c r="L115" i="14"/>
  <c r="U114" i="14"/>
  <c r="Q114" i="14"/>
  <c r="M114" i="14"/>
  <c r="V113" i="14"/>
  <c r="R113" i="14"/>
  <c r="N113" i="14"/>
  <c r="S112" i="14"/>
  <c r="O112" i="14"/>
  <c r="T111" i="14"/>
  <c r="P111" i="14"/>
  <c r="L111" i="14"/>
  <c r="N115" i="14"/>
  <c r="U112" i="14"/>
  <c r="R111" i="14"/>
  <c r="V115" i="14"/>
  <c r="S114" i="14"/>
  <c r="P113" i="14"/>
  <c r="M112" i="14"/>
  <c r="R115" i="14"/>
  <c r="O114" i="14"/>
  <c r="L113" i="14"/>
  <c r="V111" i="14"/>
  <c r="T113" i="14"/>
  <c r="N111" i="14"/>
  <c r="Q112" i="14"/>
  <c r="M72" i="9"/>
  <c r="Q72" i="9"/>
  <c r="U72" i="9"/>
  <c r="O73" i="9"/>
  <c r="S73" i="9"/>
  <c r="W73" i="9"/>
  <c r="M74" i="9"/>
  <c r="Q74" i="9"/>
  <c r="U74" i="9"/>
  <c r="O75" i="9"/>
  <c r="S75" i="9"/>
  <c r="W75" i="9"/>
  <c r="M76" i="9"/>
  <c r="Q76" i="9"/>
  <c r="U76" i="9"/>
  <c r="D48" i="14"/>
  <c r="D25" i="14"/>
  <c r="N72" i="9"/>
  <c r="P73" i="9"/>
  <c r="P75" i="9"/>
  <c r="V76" i="9"/>
  <c r="D8" i="14"/>
  <c r="W76" i="9"/>
  <c r="S76" i="9"/>
  <c r="O76" i="9"/>
  <c r="U75" i="9"/>
  <c r="Q75" i="9"/>
  <c r="M75" i="9"/>
  <c r="W74" i="9"/>
  <c r="S74" i="9"/>
  <c r="O74" i="9"/>
  <c r="U73" i="9"/>
  <c r="Q73" i="9"/>
  <c r="M73" i="9"/>
  <c r="W72" i="9"/>
  <c r="S72" i="9"/>
  <c r="O72" i="9"/>
  <c r="D20" i="9"/>
  <c r="D24" i="9"/>
  <c r="D35" i="9" a="1"/>
  <c r="D35" i="9"/>
  <c r="D38" i="9" a="1"/>
  <c r="D38" i="9"/>
  <c r="S43" i="9"/>
  <c r="S59" i="9"/>
  <c r="S83" i="9"/>
  <c r="Q43" i="9"/>
  <c r="Q59" i="9"/>
  <c r="P43" i="9"/>
  <c r="P59" i="9"/>
  <c r="S41" i="9"/>
  <c r="S57" i="9"/>
  <c r="S81" i="9"/>
  <c r="U41" i="9"/>
  <c r="U57" i="9"/>
  <c r="U81" i="9"/>
  <c r="T41" i="9"/>
  <c r="T57" i="9"/>
  <c r="T81" i="9"/>
  <c r="P50" i="9"/>
  <c r="P66" i="9"/>
  <c r="P82" i="9"/>
  <c r="R50" i="9"/>
  <c r="R66" i="9"/>
  <c r="R82" i="9"/>
  <c r="Q50" i="9"/>
  <c r="Q66" i="9"/>
  <c r="Q82" i="9"/>
  <c r="M44" i="9"/>
  <c r="M60" i="9"/>
  <c r="O44" i="9"/>
  <c r="O60" i="9"/>
  <c r="R44" i="9"/>
  <c r="R60" i="9"/>
  <c r="M42" i="9"/>
  <c r="M58" i="9"/>
  <c r="O42" i="9"/>
  <c r="O58" i="9"/>
  <c r="N42" i="9"/>
  <c r="N58" i="9"/>
  <c r="M40" i="9"/>
  <c r="M56" i="9"/>
  <c r="O40" i="9"/>
  <c r="O56" i="9"/>
  <c r="N40" i="9"/>
  <c r="N56" i="9"/>
  <c r="P52" i="9"/>
  <c r="P68" i="9"/>
  <c r="P84" i="9"/>
  <c r="N52" i="9"/>
  <c r="N68" i="9"/>
  <c r="N84" i="9"/>
  <c r="U52" i="9"/>
  <c r="U68" i="9"/>
  <c r="V51" i="9"/>
  <c r="V67" i="9"/>
  <c r="T51" i="9"/>
  <c r="T67" i="9"/>
  <c r="S51" i="9"/>
  <c r="S67" i="9"/>
  <c r="V49" i="9"/>
  <c r="V65" i="9"/>
  <c r="P49" i="9"/>
  <c r="P65" i="9"/>
  <c r="P81" i="9"/>
  <c r="W49" i="9"/>
  <c r="W65" i="9"/>
  <c r="N48" i="9"/>
  <c r="N64" i="9"/>
  <c r="N80" i="9"/>
  <c r="M48" i="9"/>
  <c r="M64" i="9"/>
  <c r="M80" i="9"/>
  <c r="O48" i="9"/>
  <c r="O64" i="9"/>
  <c r="O80" i="9"/>
  <c r="S48" i="9"/>
  <c r="S64" i="9"/>
  <c r="W48" i="9"/>
  <c r="W64" i="9"/>
  <c r="D49" i="14"/>
  <c r="D50" i="14"/>
  <c r="D53" i="14"/>
  <c r="D63" i="14" a="1"/>
  <c r="D63" i="14"/>
  <c r="D64" i="14"/>
  <c r="D66" i="14" a="1"/>
  <c r="D66" i="14"/>
  <c r="B5" i="17" a="1"/>
  <c r="B6" i="17"/>
  <c r="C7" i="17"/>
  <c r="D8" i="17"/>
  <c r="B10" i="17"/>
  <c r="C11" i="17"/>
  <c r="D12" i="17"/>
  <c r="B14" i="17"/>
  <c r="C15" i="17"/>
  <c r="D16" i="17"/>
  <c r="B18" i="17"/>
  <c r="C19" i="17"/>
  <c r="D20" i="17"/>
  <c r="B22" i="17"/>
  <c r="C23" i="17"/>
  <c r="D24" i="17"/>
  <c r="B26" i="17"/>
  <c r="C27" i="17"/>
  <c r="D28" i="17"/>
  <c r="B30" i="17"/>
  <c r="C31" i="17"/>
  <c r="D32" i="17"/>
  <c r="B34" i="17"/>
  <c r="C35" i="17"/>
  <c r="D36" i="17"/>
  <c r="B38" i="17"/>
  <c r="C39" i="17"/>
  <c r="D40" i="17"/>
  <c r="B42" i="17"/>
  <c r="C43" i="17"/>
  <c r="D44" i="17"/>
  <c r="B46" i="17"/>
  <c r="C47" i="17"/>
  <c r="D48" i="17"/>
  <c r="B50" i="17"/>
  <c r="C51" i="17"/>
  <c r="D52" i="17"/>
  <c r="B54" i="17"/>
  <c r="C55" i="17"/>
  <c r="D56" i="17"/>
  <c r="B58" i="17"/>
  <c r="C59" i="17"/>
  <c r="D60" i="17"/>
  <c r="B62" i="17"/>
  <c r="C63" i="17"/>
  <c r="D64" i="17"/>
  <c r="B66" i="17"/>
  <c r="C67" i="17"/>
  <c r="D68" i="17"/>
  <c r="B70" i="17"/>
  <c r="C71" i="17"/>
  <c r="D72" i="17"/>
  <c r="B74" i="17"/>
  <c r="C75" i="17"/>
  <c r="D76" i="17"/>
  <c r="B78" i="17"/>
  <c r="C79" i="17"/>
  <c r="D80" i="17"/>
  <c r="B82" i="17"/>
  <c r="C83" i="17"/>
  <c r="D84" i="17"/>
  <c r="B86" i="17"/>
  <c r="C87" i="17"/>
  <c r="D88" i="17"/>
  <c r="B90" i="17"/>
  <c r="C91" i="17"/>
  <c r="D92" i="17"/>
  <c r="B94" i="17"/>
  <c r="C95" i="17"/>
  <c r="D96" i="17"/>
  <c r="B98" i="17"/>
  <c r="C99" i="17"/>
  <c r="D100" i="17"/>
  <c r="B102" i="17"/>
  <c r="C103" i="17"/>
  <c r="D104" i="17"/>
  <c r="B106" i="17"/>
  <c r="C107" i="17"/>
  <c r="D108" i="17"/>
  <c r="B110" i="17"/>
  <c r="C111" i="17"/>
  <c r="D112" i="17"/>
  <c r="B114" i="17"/>
  <c r="C115" i="17"/>
  <c r="D116" i="17"/>
  <c r="B118" i="17"/>
  <c r="C119" i="17"/>
  <c r="D120" i="17"/>
  <c r="B122" i="17"/>
  <c r="C123" i="17"/>
  <c r="D124" i="17"/>
  <c r="B126" i="17"/>
  <c r="C127" i="17"/>
  <c r="D128" i="17"/>
  <c r="B130" i="17"/>
  <c r="C131" i="17"/>
  <c r="D132" i="17"/>
  <c r="B134" i="17"/>
  <c r="C135" i="17"/>
  <c r="D136" i="17"/>
  <c r="B138" i="17"/>
  <c r="C139" i="17"/>
  <c r="D140" i="17"/>
  <c r="B142" i="17"/>
  <c r="C143" i="17"/>
  <c r="D144" i="17"/>
  <c r="B146" i="17"/>
  <c r="C147" i="17"/>
  <c r="D148" i="17"/>
  <c r="B150" i="17"/>
  <c r="C151" i="17"/>
  <c r="D152" i="17"/>
  <c r="B154" i="17"/>
  <c r="C155" i="17"/>
  <c r="D156" i="17"/>
  <c r="B158" i="17"/>
  <c r="C159" i="17"/>
  <c r="D160" i="17"/>
  <c r="B162" i="17"/>
  <c r="C163" i="17"/>
  <c r="D164" i="17"/>
  <c r="B166" i="17"/>
  <c r="C167" i="17"/>
  <c r="D168" i="17"/>
  <c r="B170" i="17"/>
  <c r="C171" i="17"/>
  <c r="D172" i="17"/>
  <c r="B174" i="17"/>
  <c r="C175" i="17"/>
  <c r="D176" i="17"/>
  <c r="B178" i="17"/>
  <c r="C179" i="17"/>
  <c r="D180" i="17"/>
  <c r="B182" i="17"/>
  <c r="C183" i="17"/>
  <c r="D184" i="17"/>
  <c r="B186" i="17"/>
  <c r="C187" i="17"/>
  <c r="D188" i="17"/>
  <c r="B190" i="17"/>
  <c r="C191" i="17"/>
  <c r="D192" i="17"/>
  <c r="B194" i="17"/>
  <c r="C195" i="17"/>
  <c r="D196" i="17"/>
  <c r="B198" i="17"/>
  <c r="C199" i="17"/>
  <c r="D200" i="17"/>
  <c r="B202" i="17"/>
  <c r="C203" i="17"/>
  <c r="D204" i="17"/>
  <c r="B206" i="17"/>
  <c r="C207" i="17"/>
  <c r="D208" i="17"/>
  <c r="B210" i="17"/>
  <c r="C211" i="17"/>
  <c r="D212" i="17"/>
  <c r="B214" i="17"/>
  <c r="C215" i="17"/>
  <c r="D216" i="17"/>
  <c r="B218" i="17"/>
  <c r="C219" i="17"/>
  <c r="D220" i="17"/>
  <c r="B222" i="17"/>
  <c r="C223" i="17"/>
  <c r="D224" i="17"/>
  <c r="B226" i="17"/>
  <c r="C227" i="17"/>
  <c r="D228" i="17"/>
  <c r="B230" i="17"/>
  <c r="C231" i="17"/>
  <c r="D232" i="17"/>
  <c r="B234" i="17"/>
  <c r="C235" i="17"/>
  <c r="D236" i="17"/>
  <c r="B238" i="17"/>
  <c r="C239" i="17"/>
  <c r="D240" i="17"/>
  <c r="B242" i="17"/>
  <c r="C243" i="17"/>
  <c r="D244" i="17"/>
  <c r="B246" i="17"/>
  <c r="C247" i="17"/>
  <c r="D248" i="17"/>
  <c r="B250" i="17"/>
  <c r="C251" i="17"/>
  <c r="D252" i="17"/>
  <c r="B254" i="17"/>
  <c r="C255" i="17"/>
  <c r="D256" i="17"/>
  <c r="B258" i="17"/>
  <c r="C259" i="17"/>
  <c r="D260" i="17"/>
  <c r="B262" i="17"/>
  <c r="C263" i="17"/>
  <c r="D264" i="17"/>
  <c r="B266" i="17"/>
  <c r="C267" i="17"/>
  <c r="D268" i="17"/>
  <c r="B270" i="17"/>
  <c r="C271" i="17"/>
  <c r="D272" i="17"/>
  <c r="B274" i="17"/>
  <c r="C275" i="17"/>
  <c r="D276" i="17"/>
  <c r="B278" i="17"/>
  <c r="C279" i="17"/>
  <c r="D280" i="17"/>
  <c r="B282" i="17"/>
  <c r="C283" i="17"/>
  <c r="D284" i="17"/>
  <c r="B286" i="17"/>
  <c r="C287" i="17"/>
  <c r="D288" i="17"/>
  <c r="B290" i="17"/>
  <c r="C291" i="17"/>
  <c r="D292" i="17"/>
  <c r="B294" i="17"/>
  <c r="C295" i="17"/>
  <c r="D296" i="17"/>
  <c r="B298" i="17"/>
  <c r="C299" i="17"/>
  <c r="D300" i="17"/>
  <c r="B302" i="17"/>
  <c r="C303" i="17"/>
  <c r="D304" i="17"/>
  <c r="B306" i="17"/>
  <c r="C307" i="17"/>
  <c r="D308" i="17"/>
  <c r="B310" i="17"/>
  <c r="C311" i="17"/>
  <c r="D312" i="17"/>
  <c r="B314" i="17"/>
  <c r="C315" i="17"/>
  <c r="D316" i="17"/>
  <c r="B318" i="17"/>
  <c r="C319" i="17"/>
  <c r="D320" i="17"/>
  <c r="B322" i="17"/>
  <c r="C323" i="17"/>
  <c r="D324" i="17"/>
  <c r="B326" i="17"/>
  <c r="C327" i="17"/>
  <c r="D328" i="17"/>
  <c r="B330" i="17"/>
  <c r="C331" i="17"/>
  <c r="D332" i="17"/>
  <c r="B334" i="17"/>
  <c r="C335" i="17"/>
  <c r="D336" i="17"/>
  <c r="B338" i="17"/>
  <c r="C339" i="17"/>
  <c r="D340" i="17"/>
  <c r="B342" i="17"/>
  <c r="C343" i="17"/>
  <c r="D344" i="17"/>
  <c r="B346" i="17"/>
  <c r="C347" i="17"/>
  <c r="D348" i="17"/>
  <c r="B350" i="17"/>
  <c r="C351" i="17"/>
  <c r="D352" i="17"/>
  <c r="B354" i="17"/>
  <c r="C355" i="17"/>
  <c r="D356" i="17"/>
  <c r="B358" i="17"/>
  <c r="C359" i="17"/>
  <c r="C5" i="17"/>
  <c r="D6" i="17"/>
  <c r="B8" i="17"/>
  <c r="C9" i="17"/>
  <c r="D10" i="17"/>
  <c r="B12" i="17"/>
  <c r="C13" i="17"/>
  <c r="D14" i="17"/>
  <c r="B16" i="17"/>
  <c r="C17" i="17"/>
  <c r="D18" i="17"/>
  <c r="B20" i="17"/>
  <c r="C21" i="17"/>
  <c r="D22" i="17"/>
  <c r="B24" i="17"/>
  <c r="C25" i="17"/>
  <c r="D26" i="17"/>
  <c r="B28" i="17"/>
  <c r="C29" i="17"/>
  <c r="D30" i="17"/>
  <c r="B32" i="17"/>
  <c r="C33" i="17"/>
  <c r="D34" i="17"/>
  <c r="B36" i="17"/>
  <c r="C37" i="17"/>
  <c r="D38" i="17"/>
  <c r="B40" i="17"/>
  <c r="C41" i="17"/>
  <c r="D42" i="17"/>
  <c r="B44" i="17"/>
  <c r="C45" i="17"/>
  <c r="D46" i="17"/>
  <c r="B48" i="17"/>
  <c r="C49" i="17"/>
  <c r="D50" i="17"/>
  <c r="B52" i="17"/>
  <c r="C53" i="17"/>
  <c r="D54" i="17"/>
  <c r="B56" i="17"/>
  <c r="C57" i="17"/>
  <c r="D58" i="17"/>
  <c r="B60" i="17"/>
  <c r="C61" i="17"/>
  <c r="D62" i="17"/>
  <c r="B64" i="17"/>
  <c r="C65" i="17"/>
  <c r="D66" i="17"/>
  <c r="B68" i="17"/>
  <c r="C69" i="17"/>
  <c r="D70" i="17"/>
  <c r="B72" i="17"/>
  <c r="C73" i="17"/>
  <c r="D74" i="17"/>
  <c r="B76" i="17"/>
  <c r="C77" i="17"/>
  <c r="D78" i="17"/>
  <c r="B80" i="17"/>
  <c r="C81" i="17"/>
  <c r="D82" i="17"/>
  <c r="B84" i="17"/>
  <c r="C85" i="17"/>
  <c r="D86" i="17"/>
  <c r="B88" i="17"/>
  <c r="C89" i="17"/>
  <c r="D90" i="17"/>
  <c r="B92" i="17"/>
  <c r="C93" i="17"/>
  <c r="D94" i="17"/>
  <c r="B96" i="17"/>
  <c r="C97" i="17"/>
  <c r="D98" i="17"/>
  <c r="B100" i="17"/>
  <c r="C101" i="17"/>
  <c r="D102" i="17"/>
  <c r="B104" i="17"/>
  <c r="C105" i="17"/>
  <c r="D106" i="17"/>
  <c r="B108" i="17"/>
  <c r="C109" i="17"/>
  <c r="D110" i="17"/>
  <c r="B112" i="17"/>
  <c r="C113" i="17"/>
  <c r="D114" i="17"/>
  <c r="B116" i="17"/>
  <c r="C117" i="17"/>
  <c r="D118" i="17"/>
  <c r="B120" i="17"/>
  <c r="C121" i="17"/>
  <c r="D122" i="17"/>
  <c r="B124" i="17"/>
  <c r="C125" i="17"/>
  <c r="D126" i="17"/>
  <c r="B128" i="17"/>
  <c r="C129" i="17"/>
  <c r="D130" i="17"/>
  <c r="B132" i="17"/>
  <c r="C133" i="17"/>
  <c r="D134" i="17"/>
  <c r="B136" i="17"/>
  <c r="C137" i="17"/>
  <c r="D138" i="17"/>
  <c r="B140" i="17"/>
  <c r="C141" i="17"/>
  <c r="D142" i="17"/>
  <c r="B144" i="17"/>
  <c r="C145" i="17"/>
  <c r="D146" i="17"/>
  <c r="B148" i="17"/>
  <c r="C149" i="17"/>
  <c r="D150" i="17"/>
  <c r="B152" i="17"/>
  <c r="C153" i="17"/>
  <c r="D154" i="17"/>
  <c r="B156" i="17"/>
  <c r="C157" i="17"/>
  <c r="D158" i="17"/>
  <c r="B160" i="17"/>
  <c r="C161" i="17"/>
  <c r="D162" i="17"/>
  <c r="B164" i="17"/>
  <c r="C165" i="17"/>
  <c r="D166" i="17"/>
  <c r="B168" i="17"/>
  <c r="C169" i="17"/>
  <c r="D170" i="17"/>
  <c r="B172" i="17"/>
  <c r="C173" i="17"/>
  <c r="D174" i="17"/>
  <c r="B176" i="17"/>
  <c r="C177" i="17"/>
  <c r="D178" i="17"/>
  <c r="B180" i="17"/>
  <c r="C181" i="17"/>
  <c r="D182" i="17"/>
  <c r="B184" i="17"/>
  <c r="C185" i="17"/>
  <c r="D186" i="17"/>
  <c r="B188" i="17"/>
  <c r="C189" i="17"/>
  <c r="D190" i="17"/>
  <c r="B192" i="17"/>
  <c r="C193" i="17"/>
  <c r="D194" i="17"/>
  <c r="B196" i="17"/>
  <c r="C197" i="17"/>
  <c r="D198" i="17"/>
  <c r="B200" i="17"/>
  <c r="C201" i="17"/>
  <c r="D202" i="17"/>
  <c r="B204" i="17"/>
  <c r="C205" i="17"/>
  <c r="D206" i="17"/>
  <c r="B208" i="17"/>
  <c r="C209" i="17"/>
  <c r="D210" i="17"/>
  <c r="B212" i="17"/>
  <c r="C213" i="17"/>
  <c r="D214" i="17"/>
  <c r="B216" i="17"/>
  <c r="C217" i="17"/>
  <c r="D218" i="17"/>
  <c r="B220" i="17"/>
  <c r="C221" i="17"/>
  <c r="D222" i="17"/>
  <c r="B224" i="17"/>
  <c r="C225" i="17"/>
  <c r="D226" i="17"/>
  <c r="B228" i="17"/>
  <c r="C229" i="17"/>
  <c r="D230" i="17"/>
  <c r="B232" i="17"/>
  <c r="C233" i="17"/>
  <c r="D234" i="17"/>
  <c r="B236" i="17"/>
  <c r="C237" i="17"/>
  <c r="D238" i="17"/>
  <c r="B240" i="17"/>
  <c r="C241" i="17"/>
  <c r="D242" i="17"/>
  <c r="B244" i="17"/>
  <c r="C245" i="17"/>
  <c r="D246" i="17"/>
  <c r="B248" i="17"/>
  <c r="C249" i="17"/>
  <c r="D250" i="17"/>
  <c r="B252" i="17"/>
  <c r="C253" i="17"/>
  <c r="D254" i="17"/>
  <c r="B256" i="17"/>
  <c r="C257" i="17"/>
  <c r="D258" i="17"/>
  <c r="B260" i="17"/>
  <c r="C261" i="17"/>
  <c r="D262" i="17"/>
  <c r="B264" i="17"/>
  <c r="C265" i="17"/>
  <c r="D266" i="17"/>
  <c r="B268" i="17"/>
  <c r="C269" i="17"/>
  <c r="D270" i="17"/>
  <c r="B272" i="17"/>
  <c r="C273" i="17"/>
  <c r="D274" i="17"/>
  <c r="B276" i="17"/>
  <c r="C277" i="17"/>
  <c r="D278" i="17"/>
  <c r="B280" i="17"/>
  <c r="C281" i="17"/>
  <c r="D282" i="17"/>
  <c r="B284" i="17"/>
  <c r="C285" i="17"/>
  <c r="D286" i="17"/>
  <c r="B288" i="17"/>
  <c r="C289" i="17"/>
  <c r="D290" i="17"/>
  <c r="B292" i="17"/>
  <c r="C293" i="17"/>
  <c r="D294" i="17"/>
  <c r="B296" i="17"/>
  <c r="C297" i="17"/>
  <c r="D298" i="17"/>
  <c r="B300" i="17"/>
  <c r="C301" i="17"/>
  <c r="D302" i="17"/>
  <c r="B304" i="17"/>
  <c r="C305" i="17"/>
  <c r="D306" i="17"/>
  <c r="B308" i="17"/>
  <c r="C309" i="17"/>
  <c r="D310" i="17"/>
  <c r="B312" i="17"/>
  <c r="C313" i="17"/>
  <c r="D314" i="17"/>
  <c r="B316" i="17"/>
  <c r="C317" i="17"/>
  <c r="D318" i="17"/>
  <c r="B320" i="17"/>
  <c r="C321" i="17"/>
  <c r="D322" i="17"/>
  <c r="B324" i="17"/>
  <c r="C325" i="17"/>
  <c r="D326" i="17"/>
  <c r="B328" i="17"/>
  <c r="C329" i="17"/>
  <c r="D330" i="17"/>
  <c r="B332" i="17"/>
  <c r="C333" i="17"/>
  <c r="D334" i="17"/>
  <c r="B336" i="17"/>
  <c r="C337" i="17"/>
  <c r="D338" i="17"/>
  <c r="B340" i="17"/>
  <c r="C341" i="17"/>
  <c r="D342" i="17"/>
  <c r="B344" i="17"/>
  <c r="C345" i="17"/>
  <c r="D346" i="17"/>
  <c r="B348" i="17"/>
  <c r="C349" i="17"/>
  <c r="D350" i="17"/>
  <c r="B352" i="17"/>
  <c r="C353" i="17"/>
  <c r="D354" i="17"/>
  <c r="B356" i="17"/>
  <c r="C357" i="17"/>
  <c r="D358" i="17"/>
  <c r="B360" i="17"/>
  <c r="C361" i="17"/>
  <c r="D362" i="17"/>
  <c r="B364" i="17"/>
  <c r="C365" i="17"/>
  <c r="D366" i="17"/>
  <c r="B368" i="17"/>
  <c r="C369" i="17"/>
  <c r="D370" i="17"/>
  <c r="B372" i="17"/>
  <c r="C373" i="17"/>
  <c r="D374" i="17"/>
  <c r="B376" i="17"/>
  <c r="C377" i="17"/>
  <c r="D378" i="17"/>
  <c r="B380" i="17"/>
  <c r="C381" i="17"/>
  <c r="D382" i="17"/>
  <c r="B384" i="17"/>
  <c r="C385" i="17"/>
  <c r="D386" i="17"/>
  <c r="B388" i="17"/>
  <c r="C389" i="17"/>
  <c r="D390" i="17"/>
  <c r="B392" i="17"/>
  <c r="C393" i="17"/>
  <c r="D394" i="17"/>
  <c r="B396" i="17"/>
  <c r="C397" i="17"/>
  <c r="D398" i="17"/>
  <c r="B400" i="17"/>
  <c r="C401" i="17"/>
  <c r="D402" i="17"/>
  <c r="B404" i="17"/>
  <c r="C405" i="17"/>
  <c r="D406" i="17"/>
  <c r="B408" i="17"/>
  <c r="C409" i="17"/>
  <c r="D410" i="17"/>
  <c r="B412" i="17"/>
  <c r="C413" i="17"/>
  <c r="D414" i="17"/>
  <c r="B416" i="17"/>
  <c r="C417" i="17"/>
  <c r="D418" i="17"/>
  <c r="B420" i="17"/>
  <c r="C421" i="17"/>
  <c r="D422" i="17"/>
  <c r="B424" i="17"/>
  <c r="C425" i="17"/>
  <c r="D426" i="17"/>
  <c r="B428" i="17"/>
  <c r="C429" i="17"/>
  <c r="D430" i="17"/>
  <c r="B432" i="17"/>
  <c r="C433" i="17"/>
  <c r="D434" i="17"/>
  <c r="B436" i="17"/>
  <c r="C437" i="17"/>
  <c r="D438" i="17"/>
  <c r="B440" i="17"/>
  <c r="C441" i="17"/>
  <c r="D442" i="17"/>
  <c r="B444" i="17"/>
  <c r="C445" i="17"/>
  <c r="D446" i="17"/>
  <c r="B448" i="17"/>
  <c r="C449" i="17"/>
  <c r="D450" i="17"/>
  <c r="B452" i="17"/>
  <c r="C453" i="17"/>
  <c r="D454" i="17"/>
  <c r="B456" i="17"/>
  <c r="C457" i="17"/>
  <c r="D458" i="17"/>
  <c r="B460" i="17"/>
  <c r="C461" i="17"/>
  <c r="D462" i="17"/>
  <c r="B464" i="17"/>
  <c r="C465" i="17"/>
  <c r="D466" i="17"/>
  <c r="B468" i="17"/>
  <c r="C469" i="17"/>
  <c r="D470" i="17"/>
  <c r="B472" i="17"/>
  <c r="C473" i="17"/>
  <c r="D474" i="17"/>
  <c r="B476" i="17"/>
  <c r="C477" i="17"/>
  <c r="D478" i="17"/>
  <c r="B480" i="17"/>
  <c r="C481" i="17"/>
  <c r="D482" i="17"/>
  <c r="B484" i="17"/>
  <c r="C485" i="17"/>
  <c r="D486" i="17"/>
  <c r="B488" i="17"/>
  <c r="C489" i="17"/>
  <c r="D490" i="17"/>
  <c r="B492" i="17"/>
  <c r="C493" i="17"/>
  <c r="D494" i="17"/>
  <c r="B496" i="17"/>
  <c r="C497" i="17"/>
  <c r="D498" i="17"/>
  <c r="B500" i="17"/>
  <c r="C501" i="17"/>
  <c r="D502" i="17"/>
  <c r="B504" i="17"/>
  <c r="C505" i="17"/>
  <c r="D506" i="17"/>
  <c r="B508" i="17"/>
  <c r="C509" i="17"/>
  <c r="D510" i="17"/>
  <c r="B512" i="17"/>
  <c r="C513" i="17"/>
  <c r="D514" i="17"/>
  <c r="B516" i="17"/>
  <c r="C517" i="17"/>
  <c r="D518" i="17"/>
  <c r="B520" i="17"/>
  <c r="C521" i="17"/>
  <c r="D522" i="17"/>
  <c r="B524" i="17"/>
  <c r="C525" i="17"/>
  <c r="D526" i="17"/>
  <c r="B528" i="17"/>
  <c r="C529" i="17"/>
  <c r="D530" i="17"/>
  <c r="B532" i="17"/>
  <c r="C533" i="17"/>
  <c r="D534" i="17"/>
  <c r="B536" i="17"/>
  <c r="C537" i="17"/>
  <c r="D538" i="17"/>
  <c r="B540" i="17"/>
  <c r="C541" i="17"/>
  <c r="D542" i="17"/>
  <c r="B544" i="17"/>
  <c r="C545" i="17"/>
  <c r="D546" i="17"/>
  <c r="B548" i="17"/>
  <c r="C549" i="17"/>
  <c r="D550" i="17"/>
  <c r="B552" i="17"/>
  <c r="C553" i="17"/>
  <c r="D554" i="17"/>
  <c r="B556" i="17"/>
  <c r="C557" i="17"/>
  <c r="D558" i="17"/>
  <c r="B560" i="17"/>
  <c r="C561" i="17"/>
  <c r="D562" i="17"/>
  <c r="B564" i="17"/>
  <c r="C565" i="17"/>
  <c r="D566" i="17"/>
  <c r="B568" i="17"/>
  <c r="C569" i="17"/>
  <c r="D570" i="17"/>
  <c r="B572" i="17"/>
  <c r="C573" i="17"/>
  <c r="D574" i="17"/>
  <c r="B576" i="17"/>
  <c r="C577" i="17"/>
  <c r="D578" i="17"/>
  <c r="B580" i="17"/>
  <c r="C581" i="17"/>
  <c r="D582" i="17"/>
  <c r="B584" i="17"/>
  <c r="C585" i="17"/>
  <c r="D586" i="17"/>
  <c r="B588" i="17"/>
  <c r="C589" i="17"/>
  <c r="D590" i="17"/>
  <c r="B592" i="17"/>
  <c r="C593" i="17"/>
  <c r="D594" i="17"/>
  <c r="B596" i="17"/>
  <c r="C597" i="17"/>
  <c r="D598" i="17"/>
  <c r="B600" i="17"/>
  <c r="C601" i="17"/>
  <c r="D602" i="17"/>
  <c r="B604" i="17"/>
  <c r="C605" i="17"/>
  <c r="D606" i="17"/>
  <c r="B608" i="17"/>
  <c r="C609" i="17"/>
  <c r="D610" i="17"/>
  <c r="B612" i="17"/>
  <c r="C613" i="17"/>
  <c r="D614" i="17"/>
  <c r="B616" i="17"/>
  <c r="C617" i="17"/>
  <c r="D618" i="17"/>
  <c r="B620" i="17"/>
  <c r="C621" i="17"/>
  <c r="D622" i="17"/>
  <c r="B624" i="17"/>
  <c r="C625" i="17"/>
  <c r="D626" i="17"/>
  <c r="B628" i="17"/>
  <c r="C629" i="17"/>
  <c r="D630" i="17"/>
  <c r="B632" i="17"/>
  <c r="C633" i="17"/>
  <c r="D634" i="17"/>
  <c r="B636" i="17"/>
  <c r="C637" i="17"/>
  <c r="D638" i="17"/>
  <c r="B640" i="17"/>
  <c r="C641" i="17"/>
  <c r="D642" i="17"/>
  <c r="B644" i="17"/>
  <c r="C645" i="17"/>
  <c r="D646" i="17"/>
  <c r="B648" i="17"/>
  <c r="C649" i="17"/>
  <c r="D650" i="17"/>
  <c r="B652" i="17"/>
  <c r="C653" i="17"/>
  <c r="D654" i="17"/>
  <c r="B656" i="17"/>
  <c r="C657" i="17"/>
  <c r="D658" i="17"/>
  <c r="B660" i="17"/>
  <c r="C661" i="17"/>
  <c r="D662" i="17"/>
  <c r="B664" i="17"/>
  <c r="C665" i="17"/>
  <c r="D666" i="17"/>
  <c r="B668" i="17"/>
  <c r="C669" i="17"/>
  <c r="D670" i="17"/>
  <c r="D5" i="17"/>
  <c r="B7" i="17"/>
  <c r="C8" i="17"/>
  <c r="D9" i="17"/>
  <c r="B11" i="17"/>
  <c r="C12" i="17"/>
  <c r="D13" i="17"/>
  <c r="B15" i="17"/>
  <c r="C16" i="17"/>
  <c r="D17" i="17"/>
  <c r="B19" i="17"/>
  <c r="C20" i="17"/>
  <c r="D21" i="17"/>
  <c r="B23" i="17"/>
  <c r="C24" i="17"/>
  <c r="D25" i="17"/>
  <c r="B27" i="17"/>
  <c r="C28" i="17"/>
  <c r="D29" i="17"/>
  <c r="B31" i="17"/>
  <c r="C32" i="17"/>
  <c r="D33" i="17"/>
  <c r="B35" i="17"/>
  <c r="C36" i="17"/>
  <c r="D37" i="17"/>
  <c r="B39" i="17"/>
  <c r="C40" i="17"/>
  <c r="D41" i="17"/>
  <c r="B43" i="17"/>
  <c r="C44" i="17"/>
  <c r="D45" i="17"/>
  <c r="B47" i="17"/>
  <c r="C48" i="17"/>
  <c r="D49" i="17"/>
  <c r="B51" i="17"/>
  <c r="C52" i="17"/>
  <c r="D53" i="17"/>
  <c r="B55" i="17"/>
  <c r="C56" i="17"/>
  <c r="D57" i="17"/>
  <c r="B59" i="17"/>
  <c r="C60" i="17"/>
  <c r="D61" i="17"/>
  <c r="B63" i="17"/>
  <c r="C64" i="17"/>
  <c r="D65" i="17"/>
  <c r="B67" i="17"/>
  <c r="C68" i="17"/>
  <c r="D69" i="17"/>
  <c r="B71" i="17"/>
  <c r="C72" i="17"/>
  <c r="D73" i="17"/>
  <c r="B75" i="17"/>
  <c r="C76" i="17"/>
  <c r="D77" i="17"/>
  <c r="B79" i="17"/>
  <c r="C80" i="17"/>
  <c r="D81" i="17"/>
  <c r="B83" i="17"/>
  <c r="C84" i="17"/>
  <c r="D85" i="17"/>
  <c r="B87" i="17"/>
  <c r="C88" i="17"/>
  <c r="D89" i="17"/>
  <c r="B91" i="17"/>
  <c r="C92" i="17"/>
  <c r="D93" i="17"/>
  <c r="B95" i="17"/>
  <c r="C96" i="17"/>
  <c r="D97" i="17"/>
  <c r="B99" i="17"/>
  <c r="C100" i="17"/>
  <c r="D101" i="17"/>
  <c r="B103" i="17"/>
  <c r="C104" i="17"/>
  <c r="D105" i="17"/>
  <c r="B107" i="17"/>
  <c r="C108" i="17"/>
  <c r="D109" i="17"/>
  <c r="B111" i="17"/>
  <c r="C112" i="17"/>
  <c r="D113" i="17"/>
  <c r="B115" i="17"/>
  <c r="C116" i="17"/>
  <c r="D117" i="17"/>
  <c r="B119" i="17"/>
  <c r="C120" i="17"/>
  <c r="D121" i="17"/>
  <c r="B123" i="17"/>
  <c r="C124" i="17"/>
  <c r="D125" i="17"/>
  <c r="B127" i="17"/>
  <c r="C128" i="17"/>
  <c r="D129" i="17"/>
  <c r="B131" i="17"/>
  <c r="C132" i="17"/>
  <c r="D133" i="17"/>
  <c r="B135" i="17"/>
  <c r="C136" i="17"/>
  <c r="D137" i="17"/>
  <c r="B139" i="17"/>
  <c r="C140" i="17"/>
  <c r="D141" i="17"/>
  <c r="B143" i="17"/>
  <c r="C144" i="17"/>
  <c r="D145" i="17"/>
  <c r="B147" i="17"/>
  <c r="C148" i="17"/>
  <c r="D149" i="17"/>
  <c r="B151" i="17"/>
  <c r="C152" i="17"/>
  <c r="D153" i="17"/>
  <c r="B155" i="17"/>
  <c r="C156" i="17"/>
  <c r="D157" i="17"/>
  <c r="B159" i="17"/>
  <c r="C160" i="17"/>
  <c r="D161" i="17"/>
  <c r="B163" i="17"/>
  <c r="C164" i="17"/>
  <c r="D165" i="17"/>
  <c r="B167" i="17"/>
  <c r="C168" i="17"/>
  <c r="D169" i="17"/>
  <c r="B171" i="17"/>
  <c r="C172" i="17"/>
  <c r="D173" i="17"/>
  <c r="B175" i="17"/>
  <c r="C176" i="17"/>
  <c r="D177" i="17"/>
  <c r="B179" i="17"/>
  <c r="C180" i="17"/>
  <c r="D181" i="17"/>
  <c r="B183" i="17"/>
  <c r="C184" i="17"/>
  <c r="D185" i="17"/>
  <c r="B187" i="17"/>
  <c r="C188" i="17"/>
  <c r="D189" i="17"/>
  <c r="B191" i="17"/>
  <c r="C192" i="17"/>
  <c r="D193" i="17"/>
  <c r="B195" i="17"/>
  <c r="C196" i="17"/>
  <c r="D197" i="17"/>
  <c r="B199" i="17"/>
  <c r="C200" i="17"/>
  <c r="D201" i="17"/>
  <c r="B203" i="17"/>
  <c r="C204" i="17"/>
  <c r="D205" i="17"/>
  <c r="B207" i="17"/>
  <c r="C208" i="17"/>
  <c r="D209" i="17"/>
  <c r="B211" i="17"/>
  <c r="C212" i="17"/>
  <c r="D213" i="17"/>
  <c r="B215" i="17"/>
  <c r="C216" i="17"/>
  <c r="D217" i="17"/>
  <c r="B219" i="17"/>
  <c r="C220" i="17"/>
  <c r="D221" i="17"/>
  <c r="B223" i="17"/>
  <c r="C224" i="17"/>
  <c r="D225" i="17"/>
  <c r="B227" i="17"/>
  <c r="C228" i="17"/>
  <c r="D229" i="17"/>
  <c r="B231" i="17"/>
  <c r="C232" i="17"/>
  <c r="D233" i="17"/>
  <c r="B235" i="17"/>
  <c r="C236" i="17"/>
  <c r="D237" i="17"/>
  <c r="B239" i="17"/>
  <c r="C240" i="17"/>
  <c r="D241" i="17"/>
  <c r="B243" i="17"/>
  <c r="C244" i="17"/>
  <c r="D245" i="17"/>
  <c r="B247" i="17"/>
  <c r="C248" i="17"/>
  <c r="D249" i="17"/>
  <c r="B251" i="17"/>
  <c r="C252" i="17"/>
  <c r="D253" i="17"/>
  <c r="B255" i="17"/>
  <c r="C256" i="17"/>
  <c r="D257" i="17"/>
  <c r="B259" i="17"/>
  <c r="C260" i="17"/>
  <c r="D261" i="17"/>
  <c r="B263" i="17"/>
  <c r="C264" i="17"/>
  <c r="D265" i="17"/>
  <c r="B267" i="17"/>
  <c r="C268" i="17"/>
  <c r="D269" i="17"/>
  <c r="B271" i="17"/>
  <c r="C272" i="17"/>
  <c r="D273" i="17"/>
  <c r="B275" i="17"/>
  <c r="C276" i="17"/>
  <c r="D277" i="17"/>
  <c r="B279" i="17"/>
  <c r="C280" i="17"/>
  <c r="D281" i="17"/>
  <c r="B283" i="17"/>
  <c r="C284" i="17"/>
  <c r="D285" i="17"/>
  <c r="B287" i="17"/>
  <c r="C288" i="17"/>
  <c r="D289" i="17"/>
  <c r="B291" i="17"/>
  <c r="C292" i="17"/>
  <c r="D293" i="17"/>
  <c r="B295" i="17"/>
  <c r="C296" i="17"/>
  <c r="D297" i="17"/>
  <c r="B299" i="17"/>
  <c r="C300" i="17"/>
  <c r="D301" i="17"/>
  <c r="B303" i="17"/>
  <c r="C304" i="17"/>
  <c r="D305" i="17"/>
  <c r="B307" i="17"/>
  <c r="C308" i="17"/>
  <c r="D309" i="17"/>
  <c r="B311" i="17"/>
  <c r="C312" i="17"/>
  <c r="D313" i="17"/>
  <c r="B315" i="17"/>
  <c r="C316" i="17"/>
  <c r="D317" i="17"/>
  <c r="B319" i="17"/>
  <c r="C320" i="17"/>
  <c r="D321" i="17"/>
  <c r="B323" i="17"/>
  <c r="C324" i="17"/>
  <c r="D325" i="17"/>
  <c r="B327" i="17"/>
  <c r="C328" i="17"/>
  <c r="D329" i="17"/>
  <c r="B331" i="17"/>
  <c r="C332" i="17"/>
  <c r="D333" i="17"/>
  <c r="B335" i="17"/>
  <c r="C336" i="17"/>
  <c r="D337" i="17"/>
  <c r="B339" i="17"/>
  <c r="C340" i="17"/>
  <c r="D341" i="17"/>
  <c r="B343" i="17"/>
  <c r="C344" i="17"/>
  <c r="D345" i="17"/>
  <c r="B347" i="17"/>
  <c r="C348" i="17"/>
  <c r="D349" i="17"/>
  <c r="B351" i="17"/>
  <c r="C352" i="17"/>
  <c r="D353" i="17"/>
  <c r="B355" i="17"/>
  <c r="C356" i="17"/>
  <c r="D357" i="17"/>
  <c r="B359" i="17"/>
  <c r="C360" i="17"/>
  <c r="D361" i="17"/>
  <c r="B363" i="17"/>
  <c r="C364" i="17"/>
  <c r="D365" i="17"/>
  <c r="B367" i="17"/>
  <c r="C368" i="17"/>
  <c r="D369" i="17"/>
  <c r="B371" i="17"/>
  <c r="C372" i="17"/>
  <c r="D373" i="17"/>
  <c r="B375" i="17"/>
  <c r="C376" i="17"/>
  <c r="D377" i="17"/>
  <c r="B379" i="17"/>
  <c r="C380" i="17"/>
  <c r="D381" i="17"/>
  <c r="B383" i="17"/>
  <c r="C384" i="17"/>
  <c r="D385" i="17"/>
  <c r="B387" i="17"/>
  <c r="C388" i="17"/>
  <c r="D389" i="17"/>
  <c r="B391" i="17"/>
  <c r="C392" i="17"/>
  <c r="D393" i="17"/>
  <c r="B395" i="17"/>
  <c r="C396" i="17"/>
  <c r="D397" i="17"/>
  <c r="B399" i="17"/>
  <c r="C400" i="17"/>
  <c r="D401" i="17"/>
  <c r="B403" i="17"/>
  <c r="C404" i="17"/>
  <c r="D405" i="17"/>
  <c r="B407" i="17"/>
  <c r="C6" i="17"/>
  <c r="D11" i="17"/>
  <c r="B17" i="17"/>
  <c r="C22" i="17"/>
  <c r="D27" i="17"/>
  <c r="B33" i="17"/>
  <c r="C38" i="17"/>
  <c r="D43" i="17"/>
  <c r="B49" i="17"/>
  <c r="C54" i="17"/>
  <c r="D59" i="17"/>
  <c r="B65" i="17"/>
  <c r="C70" i="17"/>
  <c r="D75" i="17"/>
  <c r="B81" i="17"/>
  <c r="C86" i="17"/>
  <c r="D91" i="17"/>
  <c r="B97" i="17"/>
  <c r="C102" i="17"/>
  <c r="D107" i="17"/>
  <c r="B113" i="17"/>
  <c r="C118" i="17"/>
  <c r="D123" i="17"/>
  <c r="B129" i="17"/>
  <c r="C134" i="17"/>
  <c r="D139" i="17"/>
  <c r="B145" i="17"/>
  <c r="C150" i="17"/>
  <c r="D155" i="17"/>
  <c r="B161" i="17"/>
  <c r="C166" i="17"/>
  <c r="D171" i="17"/>
  <c r="B177" i="17"/>
  <c r="C182" i="17"/>
  <c r="D187" i="17"/>
  <c r="B193" i="17"/>
  <c r="C198" i="17"/>
  <c r="D203" i="17"/>
  <c r="B209" i="17"/>
  <c r="C214" i="17"/>
  <c r="D219" i="17"/>
  <c r="B225" i="17"/>
  <c r="C230" i="17"/>
  <c r="D235" i="17"/>
  <c r="B241" i="17"/>
  <c r="C246" i="17"/>
  <c r="D251" i="17"/>
  <c r="B257" i="17"/>
  <c r="C262" i="17"/>
  <c r="D267" i="17"/>
  <c r="B273" i="17"/>
  <c r="C278" i="17"/>
  <c r="D283" i="17"/>
  <c r="B289" i="17"/>
  <c r="C294" i="17"/>
  <c r="D299" i="17"/>
  <c r="B305" i="17"/>
  <c r="C310" i="17"/>
  <c r="D315" i="17"/>
  <c r="B321" i="17"/>
  <c r="C326" i="17"/>
  <c r="D331" i="17"/>
  <c r="B337" i="17"/>
  <c r="C342" i="17"/>
  <c r="D347" i="17"/>
  <c r="B353" i="17"/>
  <c r="C358" i="17"/>
  <c r="B362" i="17"/>
  <c r="D364" i="17"/>
  <c r="C367" i="17"/>
  <c r="B370" i="17"/>
  <c r="D372" i="17"/>
  <c r="C375" i="17"/>
  <c r="B378" i="17"/>
  <c r="D380" i="17"/>
  <c r="C383" i="17"/>
  <c r="B386" i="17"/>
  <c r="D388" i="17"/>
  <c r="C391" i="17"/>
  <c r="B394" i="17"/>
  <c r="D396" i="17"/>
  <c r="C399" i="17"/>
  <c r="B402" i="17"/>
  <c r="D404" i="17"/>
  <c r="C407" i="17"/>
  <c r="B409" i="17"/>
  <c r="B411" i="17"/>
  <c r="D412" i="17"/>
  <c r="C414" i="17"/>
  <c r="C416" i="17"/>
  <c r="B418" i="17"/>
  <c r="D419" i="17"/>
  <c r="D421" i="17"/>
  <c r="C423" i="17"/>
  <c r="B425" i="17"/>
  <c r="B427" i="17"/>
  <c r="D428" i="17"/>
  <c r="C430" i="17"/>
  <c r="C432" i="17"/>
  <c r="B434" i="17"/>
  <c r="D435" i="17"/>
  <c r="D437" i="17"/>
  <c r="C439" i="17"/>
  <c r="B441" i="17"/>
  <c r="B443" i="17"/>
  <c r="D444" i="17"/>
  <c r="C446" i="17"/>
  <c r="C448" i="17"/>
  <c r="B450" i="17"/>
  <c r="D451" i="17"/>
  <c r="D453" i="17"/>
  <c r="C455" i="17"/>
  <c r="B457" i="17"/>
  <c r="B459" i="17"/>
  <c r="D460" i="17"/>
  <c r="C462" i="17"/>
  <c r="C464" i="17"/>
  <c r="B466" i="17"/>
  <c r="D467" i="17"/>
  <c r="D469" i="17"/>
  <c r="C471" i="17"/>
  <c r="B473" i="17"/>
  <c r="B475" i="17"/>
  <c r="D476" i="17"/>
  <c r="C478" i="17"/>
  <c r="C480" i="17"/>
  <c r="B482" i="17"/>
  <c r="D483" i="17"/>
  <c r="D485" i="17"/>
  <c r="C487" i="17"/>
  <c r="B489" i="17"/>
  <c r="B491" i="17"/>
  <c r="D492" i="17"/>
  <c r="C494" i="17"/>
  <c r="C496" i="17"/>
  <c r="B498" i="17"/>
  <c r="D499" i="17"/>
  <c r="D501" i="17"/>
  <c r="C503" i="17"/>
  <c r="B505" i="17"/>
  <c r="B507" i="17"/>
  <c r="D508" i="17"/>
  <c r="C510" i="17"/>
  <c r="C512" i="17"/>
  <c r="B514" i="17"/>
  <c r="D515" i="17"/>
  <c r="D517" i="17"/>
  <c r="C519" i="17"/>
  <c r="B521" i="17"/>
  <c r="B523" i="17"/>
  <c r="D524" i="17"/>
  <c r="C526" i="17"/>
  <c r="C528" i="17"/>
  <c r="B530" i="17"/>
  <c r="D531" i="17"/>
  <c r="D533" i="17"/>
  <c r="C535" i="17"/>
  <c r="B537" i="17"/>
  <c r="B539" i="17"/>
  <c r="D540" i="17"/>
  <c r="C542" i="17"/>
  <c r="C544" i="17"/>
  <c r="B546" i="17"/>
  <c r="D547" i="17"/>
  <c r="D549" i="17"/>
  <c r="C551" i="17"/>
  <c r="B553" i="17"/>
  <c r="B555" i="17"/>
  <c r="D556" i="17"/>
  <c r="C558" i="17"/>
  <c r="C560" i="17"/>
  <c r="B562" i="17"/>
  <c r="D563" i="17"/>
  <c r="D565" i="17"/>
  <c r="C567" i="17"/>
  <c r="B569" i="17"/>
  <c r="B571" i="17"/>
  <c r="D572" i="17"/>
  <c r="C574" i="17"/>
  <c r="C576" i="17"/>
  <c r="B578" i="17"/>
  <c r="D579" i="17"/>
  <c r="D581" i="17"/>
  <c r="C583" i="17"/>
  <c r="B585" i="17"/>
  <c r="B587" i="17"/>
  <c r="D588" i="17"/>
  <c r="C590" i="17"/>
  <c r="C592" i="17"/>
  <c r="B594" i="17"/>
  <c r="D595" i="17"/>
  <c r="D597" i="17"/>
  <c r="C599" i="17"/>
  <c r="B601" i="17"/>
  <c r="B603" i="17"/>
  <c r="D604" i="17"/>
  <c r="C606" i="17"/>
  <c r="C608" i="17"/>
  <c r="B610" i="17"/>
  <c r="D611" i="17"/>
  <c r="D613" i="17"/>
  <c r="C615" i="17"/>
  <c r="B617" i="17"/>
  <c r="B619" i="17"/>
  <c r="D620" i="17"/>
  <c r="C622" i="17"/>
  <c r="C624" i="17"/>
  <c r="B626" i="17"/>
  <c r="D627" i="17"/>
  <c r="D629" i="17"/>
  <c r="C631" i="17"/>
  <c r="B633" i="17"/>
  <c r="B635" i="17"/>
  <c r="D636" i="17"/>
  <c r="C638" i="17"/>
  <c r="C640" i="17"/>
  <c r="B642" i="17"/>
  <c r="D643" i="17"/>
  <c r="D645" i="17"/>
  <c r="C647" i="17"/>
  <c r="B649" i="17"/>
  <c r="B651" i="17"/>
  <c r="D652" i="17"/>
  <c r="C654" i="17"/>
  <c r="C656" i="17"/>
  <c r="B658" i="17"/>
  <c r="D659" i="17"/>
  <c r="D661" i="17"/>
  <c r="C663" i="17"/>
  <c r="B665" i="17"/>
  <c r="B667" i="17"/>
  <c r="D668" i="17"/>
  <c r="C670" i="17"/>
  <c r="C18" i="17"/>
  <c r="C34" i="17"/>
  <c r="C50" i="17"/>
  <c r="C66" i="17"/>
  <c r="D87" i="17"/>
  <c r="C114" i="17"/>
  <c r="C130" i="17"/>
  <c r="C146" i="17"/>
  <c r="D167" i="17"/>
  <c r="B189" i="17"/>
  <c r="B205" i="17"/>
  <c r="B221" i="17"/>
  <c r="B237" i="17"/>
  <c r="B253" i="17"/>
  <c r="C274" i="17"/>
  <c r="C290" i="17"/>
  <c r="D311" i="17"/>
  <c r="D327" i="17"/>
  <c r="B349" i="17"/>
  <c r="C362" i="17"/>
  <c r="C370" i="17"/>
  <c r="C378" i="17"/>
  <c r="C386" i="17"/>
  <c r="B397" i="17"/>
  <c r="D407" i="17"/>
  <c r="B413" i="17"/>
  <c r="C420" i="17"/>
  <c r="D425" i="17"/>
  <c r="B431" i="17"/>
  <c r="B438" i="17"/>
  <c r="D441" i="17"/>
  <c r="D448" i="17"/>
  <c r="D455" i="17"/>
  <c r="B461" i="17"/>
  <c r="C466" i="17"/>
  <c r="D471" i="17"/>
  <c r="B477" i="17"/>
  <c r="D480" i="17"/>
  <c r="D487" i="17"/>
  <c r="B495" i="17"/>
  <c r="B502" i="17"/>
  <c r="B509" i="17"/>
  <c r="C516" i="17"/>
  <c r="D521" i="17"/>
  <c r="B527" i="17"/>
  <c r="B534" i="17"/>
  <c r="C539" i="17"/>
  <c r="C546" i="17"/>
  <c r="D551" i="17"/>
  <c r="C555" i="17"/>
  <c r="B559" i="17"/>
  <c r="C562" i="17"/>
  <c r="B566" i="17"/>
  <c r="D569" i="17"/>
  <c r="B573" i="17"/>
  <c r="D576" i="17"/>
  <c r="C580" i="17"/>
  <c r="D583" i="17"/>
  <c r="C587" i="17"/>
  <c r="B591" i="17"/>
  <c r="C594" i="17"/>
  <c r="B598" i="17"/>
  <c r="D601" i="17"/>
  <c r="B605" i="17"/>
  <c r="D608" i="17"/>
  <c r="C612" i="17"/>
  <c r="D615" i="17"/>
  <c r="B621" i="17"/>
  <c r="D624" i="17"/>
  <c r="C628" i="17"/>
  <c r="C635" i="17"/>
  <c r="D640" i="17"/>
  <c r="B646" i="17"/>
  <c r="C651" i="17"/>
  <c r="C658" i="17"/>
  <c r="D665" i="17"/>
  <c r="B9" i="17"/>
  <c r="C14" i="17"/>
  <c r="D19" i="17"/>
  <c r="B25" i="17"/>
  <c r="C30" i="17"/>
  <c r="D35" i="17"/>
  <c r="B41" i="17"/>
  <c r="C46" i="17"/>
  <c r="D51" i="17"/>
  <c r="B57" i="17"/>
  <c r="C62" i="17"/>
  <c r="D67" i="17"/>
  <c r="B73" i="17"/>
  <c r="C78" i="17"/>
  <c r="D83" i="17"/>
  <c r="B89" i="17"/>
  <c r="C94" i="17"/>
  <c r="D99" i="17"/>
  <c r="B105" i="17"/>
  <c r="C110" i="17"/>
  <c r="D115" i="17"/>
  <c r="B121" i="17"/>
  <c r="C126" i="17"/>
  <c r="D131" i="17"/>
  <c r="B137" i="17"/>
  <c r="C142" i="17"/>
  <c r="D147" i="17"/>
  <c r="B153" i="17"/>
  <c r="C158" i="17"/>
  <c r="D163" i="17"/>
  <c r="B169" i="17"/>
  <c r="C174" i="17"/>
  <c r="D179" i="17"/>
  <c r="B185" i="17"/>
  <c r="C190" i="17"/>
  <c r="D195" i="17"/>
  <c r="B201" i="17"/>
  <c r="C206" i="17"/>
  <c r="D211" i="17"/>
  <c r="B217" i="17"/>
  <c r="C222" i="17"/>
  <c r="D227" i="17"/>
  <c r="B233" i="17"/>
  <c r="C238" i="17"/>
  <c r="D243" i="17"/>
  <c r="B249" i="17"/>
  <c r="C254" i="17"/>
  <c r="D259" i="17"/>
  <c r="B265" i="17"/>
  <c r="C270" i="17"/>
  <c r="D275" i="17"/>
  <c r="B281" i="17"/>
  <c r="C286" i="17"/>
  <c r="D291" i="17"/>
  <c r="B297" i="17"/>
  <c r="C302" i="17"/>
  <c r="D307" i="17"/>
  <c r="B313" i="17"/>
  <c r="C318" i="17"/>
  <c r="D323" i="17"/>
  <c r="B329" i="17"/>
  <c r="C334" i="17"/>
  <c r="D339" i="17"/>
  <c r="B345" i="17"/>
  <c r="C350" i="17"/>
  <c r="D355" i="17"/>
  <c r="D360" i="17"/>
  <c r="C363" i="17"/>
  <c r="B366" i="17"/>
  <c r="D368" i="17"/>
  <c r="C371" i="17"/>
  <c r="B374" i="17"/>
  <c r="D376" i="17"/>
  <c r="C379" i="17"/>
  <c r="B382" i="17"/>
  <c r="D384" i="17"/>
  <c r="C387" i="17"/>
  <c r="B390" i="17"/>
  <c r="D392" i="17"/>
  <c r="C395" i="17"/>
  <c r="B398" i="17"/>
  <c r="D400" i="17"/>
  <c r="C403" i="17"/>
  <c r="B406" i="17"/>
  <c r="C408" i="17"/>
  <c r="B410" i="17"/>
  <c r="D411" i="17"/>
  <c r="D413" i="17"/>
  <c r="C415" i="17"/>
  <c r="B417" i="17"/>
  <c r="B419" i="17"/>
  <c r="D420" i="17"/>
  <c r="C422" i="17"/>
  <c r="C424" i="17"/>
  <c r="B426" i="17"/>
  <c r="D427" i="17"/>
  <c r="D429" i="17"/>
  <c r="C431" i="17"/>
  <c r="B433" i="17"/>
  <c r="B435" i="17"/>
  <c r="D436" i="17"/>
  <c r="C438" i="17"/>
  <c r="C440" i="17"/>
  <c r="B442" i="17"/>
  <c r="D443" i="17"/>
  <c r="D445" i="17"/>
  <c r="C447" i="17"/>
  <c r="B449" i="17"/>
  <c r="B451" i="17"/>
  <c r="D452" i="17"/>
  <c r="C454" i="17"/>
  <c r="C456" i="17"/>
  <c r="B458" i="17"/>
  <c r="D459" i="17"/>
  <c r="D461" i="17"/>
  <c r="C463" i="17"/>
  <c r="B465" i="17"/>
  <c r="B467" i="17"/>
  <c r="D468" i="17"/>
  <c r="C470" i="17"/>
  <c r="C472" i="17"/>
  <c r="B474" i="17"/>
  <c r="D475" i="17"/>
  <c r="D477" i="17"/>
  <c r="C479" i="17"/>
  <c r="B481" i="17"/>
  <c r="B483" i="17"/>
  <c r="D484" i="17"/>
  <c r="C486" i="17"/>
  <c r="C488" i="17"/>
  <c r="B490" i="17"/>
  <c r="D491" i="17"/>
  <c r="D493" i="17"/>
  <c r="C495" i="17"/>
  <c r="B497" i="17"/>
  <c r="B499" i="17"/>
  <c r="D500" i="17"/>
  <c r="C502" i="17"/>
  <c r="C504" i="17"/>
  <c r="B506" i="17"/>
  <c r="D507" i="17"/>
  <c r="D509" i="17"/>
  <c r="C511" i="17"/>
  <c r="B513" i="17"/>
  <c r="B515" i="17"/>
  <c r="D516" i="17"/>
  <c r="C518" i="17"/>
  <c r="C520" i="17"/>
  <c r="B522" i="17"/>
  <c r="D523" i="17"/>
  <c r="D525" i="17"/>
  <c r="C527" i="17"/>
  <c r="B529" i="17"/>
  <c r="B531" i="17"/>
  <c r="D532" i="17"/>
  <c r="C534" i="17"/>
  <c r="C536" i="17"/>
  <c r="B538" i="17"/>
  <c r="D539" i="17"/>
  <c r="D541" i="17"/>
  <c r="C543" i="17"/>
  <c r="B545" i="17"/>
  <c r="B547" i="17"/>
  <c r="D548" i="17"/>
  <c r="C550" i="17"/>
  <c r="C552" i="17"/>
  <c r="B554" i="17"/>
  <c r="D555" i="17"/>
  <c r="D557" i="17"/>
  <c r="C559" i="17"/>
  <c r="B561" i="17"/>
  <c r="B563" i="17"/>
  <c r="D564" i="17"/>
  <c r="C566" i="17"/>
  <c r="C568" i="17"/>
  <c r="B570" i="17"/>
  <c r="D571" i="17"/>
  <c r="D573" i="17"/>
  <c r="C575" i="17"/>
  <c r="B577" i="17"/>
  <c r="B579" i="17"/>
  <c r="D580" i="17"/>
  <c r="C582" i="17"/>
  <c r="C584" i="17"/>
  <c r="B586" i="17"/>
  <c r="D587" i="17"/>
  <c r="D589" i="17"/>
  <c r="C591" i="17"/>
  <c r="B593" i="17"/>
  <c r="B595" i="17"/>
  <c r="D596" i="17"/>
  <c r="C598" i="17"/>
  <c r="C600" i="17"/>
  <c r="B602" i="17"/>
  <c r="D603" i="17"/>
  <c r="D605" i="17"/>
  <c r="C607" i="17"/>
  <c r="B609" i="17"/>
  <c r="B611" i="17"/>
  <c r="D612" i="17"/>
  <c r="C614" i="17"/>
  <c r="C616" i="17"/>
  <c r="B618" i="17"/>
  <c r="D619" i="17"/>
  <c r="D621" i="17"/>
  <c r="C623" i="17"/>
  <c r="B625" i="17"/>
  <c r="B627" i="17"/>
  <c r="D628" i="17"/>
  <c r="C630" i="17"/>
  <c r="C632" i="17"/>
  <c r="B634" i="17"/>
  <c r="D635" i="17"/>
  <c r="D637" i="17"/>
  <c r="C639" i="17"/>
  <c r="B641" i="17"/>
  <c r="B643" i="17"/>
  <c r="D644" i="17"/>
  <c r="C646" i="17"/>
  <c r="C648" i="17"/>
  <c r="B650" i="17"/>
  <c r="D651" i="17"/>
  <c r="D653" i="17"/>
  <c r="C655" i="17"/>
  <c r="B657" i="17"/>
  <c r="B659" i="17"/>
  <c r="D660" i="17"/>
  <c r="C662" i="17"/>
  <c r="C664" i="17"/>
  <c r="B666" i="17"/>
  <c r="D667" i="17"/>
  <c r="D669" i="17"/>
  <c r="C671" i="17"/>
  <c r="B13" i="17"/>
  <c r="B29" i="17"/>
  <c r="D39" i="17"/>
  <c r="D55" i="17"/>
  <c r="D71" i="17"/>
  <c r="C82" i="17"/>
  <c r="C98" i="17"/>
  <c r="B109" i="17"/>
  <c r="B125" i="17"/>
  <c r="B141" i="17"/>
  <c r="D151" i="17"/>
  <c r="B157" i="17"/>
  <c r="B173" i="17"/>
  <c r="D183" i="17"/>
  <c r="D199" i="17"/>
  <c r="D215" i="17"/>
  <c r="D231" i="17"/>
  <c r="D247" i="17"/>
  <c r="D263" i="17"/>
  <c r="D279" i="17"/>
  <c r="D295" i="17"/>
  <c r="C306" i="17"/>
  <c r="B317" i="17"/>
  <c r="B333" i="17"/>
  <c r="D343" i="17"/>
  <c r="D359" i="17"/>
  <c r="D367" i="17"/>
  <c r="B373" i="17"/>
  <c r="B381" i="17"/>
  <c r="B389" i="17"/>
  <c r="D391" i="17"/>
  <c r="D399" i="17"/>
  <c r="B405" i="17"/>
  <c r="D409" i="17"/>
  <c r="B415" i="17"/>
  <c r="C418" i="17"/>
  <c r="D423" i="17"/>
  <c r="C427" i="17"/>
  <c r="D432" i="17"/>
  <c r="C434" i="17"/>
  <c r="D439" i="17"/>
  <c r="C443" i="17"/>
  <c r="B447" i="17"/>
  <c r="C450" i="17"/>
  <c r="B454" i="17"/>
  <c r="C459" i="17"/>
  <c r="D464" i="17"/>
  <c r="B470" i="17"/>
  <c r="D473" i="17"/>
  <c r="B479" i="17"/>
  <c r="C482" i="17"/>
  <c r="B486" i="17"/>
  <c r="D489" i="17"/>
  <c r="B493" i="17"/>
  <c r="D496" i="17"/>
  <c r="C500" i="17"/>
  <c r="D503" i="17"/>
  <c r="C507" i="17"/>
  <c r="B511" i="17"/>
  <c r="C514" i="17"/>
  <c r="B518" i="17"/>
  <c r="C523" i="17"/>
  <c r="D528" i="17"/>
  <c r="C532" i="17"/>
  <c r="D537" i="17"/>
  <c r="B541" i="17"/>
  <c r="D544" i="17"/>
  <c r="C548" i="17"/>
  <c r="C596" i="17"/>
  <c r="C619" i="17"/>
  <c r="D631" i="17"/>
  <c r="B637" i="17"/>
  <c r="C642" i="17"/>
  <c r="C644" i="17"/>
  <c r="D649" i="17"/>
  <c r="B653" i="17"/>
  <c r="D656" i="17"/>
  <c r="C660" i="17"/>
  <c r="D663" i="17"/>
  <c r="C667" i="17"/>
  <c r="B671" i="17"/>
  <c r="B5" i="17"/>
  <c r="C10" i="17"/>
  <c r="D15" i="17"/>
  <c r="B21" i="17"/>
  <c r="C26" i="17"/>
  <c r="D31" i="17"/>
  <c r="B37" i="17"/>
  <c r="C42" i="17"/>
  <c r="D47" i="17"/>
  <c r="B53" i="17"/>
  <c r="C58" i="17"/>
  <c r="D63" i="17"/>
  <c r="B69" i="17"/>
  <c r="C74" i="17"/>
  <c r="D79" i="17"/>
  <c r="B85" i="17"/>
  <c r="C90" i="17"/>
  <c r="D95" i="17"/>
  <c r="B101" i="17"/>
  <c r="C106" i="17"/>
  <c r="D111" i="17"/>
  <c r="B117" i="17"/>
  <c r="C122" i="17"/>
  <c r="D127" i="17"/>
  <c r="B133" i="17"/>
  <c r="C138" i="17"/>
  <c r="D143" i="17"/>
  <c r="B149" i="17"/>
  <c r="C154" i="17"/>
  <c r="D159" i="17"/>
  <c r="B165" i="17"/>
  <c r="C170" i="17"/>
  <c r="D175" i="17"/>
  <c r="B181" i="17"/>
  <c r="C186" i="17"/>
  <c r="D191" i="17"/>
  <c r="B197" i="17"/>
  <c r="C202" i="17"/>
  <c r="D207" i="17"/>
  <c r="B213" i="17"/>
  <c r="C218" i="17"/>
  <c r="D223" i="17"/>
  <c r="B229" i="17"/>
  <c r="C234" i="17"/>
  <c r="D239" i="17"/>
  <c r="B245" i="17"/>
  <c r="C250" i="17"/>
  <c r="D255" i="17"/>
  <c r="B261" i="17"/>
  <c r="C266" i="17"/>
  <c r="D271" i="17"/>
  <c r="B277" i="17"/>
  <c r="C282" i="17"/>
  <c r="D287" i="17"/>
  <c r="B293" i="17"/>
  <c r="C298" i="17"/>
  <c r="D303" i="17"/>
  <c r="B309" i="17"/>
  <c r="C314" i="17"/>
  <c r="D319" i="17"/>
  <c r="B325" i="17"/>
  <c r="C330" i="17"/>
  <c r="D335" i="17"/>
  <c r="B341" i="17"/>
  <c r="C346" i="17"/>
  <c r="D351" i="17"/>
  <c r="B357" i="17"/>
  <c r="B361" i="17"/>
  <c r="D363" i="17"/>
  <c r="C366" i="17"/>
  <c r="B369" i="17"/>
  <c r="D371" i="17"/>
  <c r="C374" i="17"/>
  <c r="B377" i="17"/>
  <c r="D379" i="17"/>
  <c r="C382" i="17"/>
  <c r="B385" i="17"/>
  <c r="D387" i="17"/>
  <c r="C390" i="17"/>
  <c r="B393" i="17"/>
  <c r="D395" i="17"/>
  <c r="C398" i="17"/>
  <c r="B401" i="17"/>
  <c r="D403" i="17"/>
  <c r="C406" i="17"/>
  <c r="D408" i="17"/>
  <c r="C410" i="17"/>
  <c r="C412" i="17"/>
  <c r="B414" i="17"/>
  <c r="D415" i="17"/>
  <c r="D417" i="17"/>
  <c r="C419" i="17"/>
  <c r="B421" i="17"/>
  <c r="B423" i="17"/>
  <c r="D424" i="17"/>
  <c r="C426" i="17"/>
  <c r="C428" i="17"/>
  <c r="B430" i="17"/>
  <c r="D431" i="17"/>
  <c r="D433" i="17"/>
  <c r="C435" i="17"/>
  <c r="B437" i="17"/>
  <c r="B439" i="17"/>
  <c r="D440" i="17"/>
  <c r="C442" i="17"/>
  <c r="C444" i="17"/>
  <c r="B446" i="17"/>
  <c r="D447" i="17"/>
  <c r="D449" i="17"/>
  <c r="C451" i="17"/>
  <c r="B453" i="17"/>
  <c r="B455" i="17"/>
  <c r="D456" i="17"/>
  <c r="C458" i="17"/>
  <c r="C460" i="17"/>
  <c r="B462" i="17"/>
  <c r="D463" i="17"/>
  <c r="D465" i="17"/>
  <c r="C467" i="17"/>
  <c r="B469" i="17"/>
  <c r="B471" i="17"/>
  <c r="D472" i="17"/>
  <c r="C474" i="17"/>
  <c r="C476" i="17"/>
  <c r="B478" i="17"/>
  <c r="D479" i="17"/>
  <c r="D481" i="17"/>
  <c r="C483" i="17"/>
  <c r="B485" i="17"/>
  <c r="B487" i="17"/>
  <c r="D488" i="17"/>
  <c r="C490" i="17"/>
  <c r="C492" i="17"/>
  <c r="B494" i="17"/>
  <c r="D495" i="17"/>
  <c r="D497" i="17"/>
  <c r="C499" i="17"/>
  <c r="B501" i="17"/>
  <c r="B503" i="17"/>
  <c r="D504" i="17"/>
  <c r="C506" i="17"/>
  <c r="C508" i="17"/>
  <c r="B510" i="17"/>
  <c r="D511" i="17"/>
  <c r="D513" i="17"/>
  <c r="C515" i="17"/>
  <c r="B517" i="17"/>
  <c r="B519" i="17"/>
  <c r="D520" i="17"/>
  <c r="C522" i="17"/>
  <c r="C524" i="17"/>
  <c r="B526" i="17"/>
  <c r="D527" i="17"/>
  <c r="D529" i="17"/>
  <c r="C531" i="17"/>
  <c r="B533" i="17"/>
  <c r="B535" i="17"/>
  <c r="D536" i="17"/>
  <c r="C538" i="17"/>
  <c r="C540" i="17"/>
  <c r="B542" i="17"/>
  <c r="D543" i="17"/>
  <c r="D545" i="17"/>
  <c r="C547" i="17"/>
  <c r="B549" i="17"/>
  <c r="B551" i="17"/>
  <c r="D552" i="17"/>
  <c r="C554" i="17"/>
  <c r="C556" i="17"/>
  <c r="B558" i="17"/>
  <c r="D559" i="17"/>
  <c r="D561" i="17"/>
  <c r="C563" i="17"/>
  <c r="B565" i="17"/>
  <c r="B567" i="17"/>
  <c r="D568" i="17"/>
  <c r="C570" i="17"/>
  <c r="C572" i="17"/>
  <c r="B574" i="17"/>
  <c r="D575" i="17"/>
  <c r="D577" i="17"/>
  <c r="C579" i="17"/>
  <c r="B581" i="17"/>
  <c r="B583" i="17"/>
  <c r="D584" i="17"/>
  <c r="C586" i="17"/>
  <c r="C588" i="17"/>
  <c r="B590" i="17"/>
  <c r="D591" i="17"/>
  <c r="D593" i="17"/>
  <c r="C595" i="17"/>
  <c r="B597" i="17"/>
  <c r="B599" i="17"/>
  <c r="D600" i="17"/>
  <c r="C602" i="17"/>
  <c r="C604" i="17"/>
  <c r="B606" i="17"/>
  <c r="D607" i="17"/>
  <c r="D609" i="17"/>
  <c r="C611" i="17"/>
  <c r="B613" i="17"/>
  <c r="B615" i="17"/>
  <c r="D616" i="17"/>
  <c r="C618" i="17"/>
  <c r="C620" i="17"/>
  <c r="B622" i="17"/>
  <c r="D623" i="17"/>
  <c r="D625" i="17"/>
  <c r="C627" i="17"/>
  <c r="B629" i="17"/>
  <c r="B631" i="17"/>
  <c r="D632" i="17"/>
  <c r="C634" i="17"/>
  <c r="C636" i="17"/>
  <c r="B638" i="17"/>
  <c r="D639" i="17"/>
  <c r="D641" i="17"/>
  <c r="C643" i="17"/>
  <c r="B645" i="17"/>
  <c r="B647" i="17"/>
  <c r="D648" i="17"/>
  <c r="C650" i="17"/>
  <c r="C652" i="17"/>
  <c r="B654" i="17"/>
  <c r="D655" i="17"/>
  <c r="D657" i="17"/>
  <c r="C659" i="17"/>
  <c r="B661" i="17"/>
  <c r="B663" i="17"/>
  <c r="D664" i="17"/>
  <c r="C666" i="17"/>
  <c r="C668" i="17"/>
  <c r="B670" i="17"/>
  <c r="D671" i="17"/>
  <c r="D7" i="17"/>
  <c r="D23" i="17"/>
  <c r="B45" i="17"/>
  <c r="B61" i="17"/>
  <c r="B77" i="17"/>
  <c r="B93" i="17"/>
  <c r="D103" i="17"/>
  <c r="D119" i="17"/>
  <c r="D135" i="17"/>
  <c r="C162" i="17"/>
  <c r="C178" i="17"/>
  <c r="C194" i="17"/>
  <c r="C210" i="17"/>
  <c r="C226" i="17"/>
  <c r="C242" i="17"/>
  <c r="C258" i="17"/>
  <c r="B269" i="17"/>
  <c r="B285" i="17"/>
  <c r="B301" i="17"/>
  <c r="C322" i="17"/>
  <c r="C338" i="17"/>
  <c r="C354" i="17"/>
  <c r="B365" i="17"/>
  <c r="D375" i="17"/>
  <c r="D383" i="17"/>
  <c r="C394" i="17"/>
  <c r="C402" i="17"/>
  <c r="C411" i="17"/>
  <c r="D416" i="17"/>
  <c r="B422" i="17"/>
  <c r="B429" i="17"/>
  <c r="C436" i="17"/>
  <c r="B445" i="17"/>
  <c r="C452" i="17"/>
  <c r="D457" i="17"/>
  <c r="B463" i="17"/>
  <c r="C468" i="17"/>
  <c r="C475" i="17"/>
  <c r="C484" i="17"/>
  <c r="C491" i="17"/>
  <c r="C498" i="17"/>
  <c r="D505" i="17"/>
  <c r="D512" i="17"/>
  <c r="D519" i="17"/>
  <c r="B525" i="17"/>
  <c r="C530" i="17"/>
  <c r="D535" i="17"/>
  <c r="B543" i="17"/>
  <c r="B550" i="17"/>
  <c r="D553" i="17"/>
  <c r="B557" i="17"/>
  <c r="D560" i="17"/>
  <c r="C564" i="17"/>
  <c r="D567" i="17"/>
  <c r="C571" i="17"/>
  <c r="B575" i="17"/>
  <c r="C578" i="17"/>
  <c r="B582" i="17"/>
  <c r="D585" i="17"/>
  <c r="B589" i="17"/>
  <c r="D592" i="17"/>
  <c r="D599" i="17"/>
  <c r="C603" i="17"/>
  <c r="B607" i="17"/>
  <c r="C610" i="17"/>
  <c r="B614" i="17"/>
  <c r="D617" i="17"/>
  <c r="B623" i="17"/>
  <c r="C626" i="17"/>
  <c r="B630" i="17"/>
  <c r="D633" i="17"/>
  <c r="B639" i="17"/>
  <c r="D647" i="17"/>
  <c r="B655" i="17"/>
  <c r="B662" i="17"/>
  <c r="B669" i="17"/>
  <c r="B2" i="17"/>
  <c r="W50" i="9"/>
  <c r="W66" i="9"/>
  <c r="S50" i="9"/>
  <c r="S66" i="9"/>
  <c r="O50" i="9"/>
  <c r="O66" i="9"/>
  <c r="O82" i="9"/>
  <c r="U44" i="9"/>
  <c r="U60" i="9"/>
  <c r="U84" i="9"/>
  <c r="W44" i="9"/>
  <c r="W60" i="9"/>
  <c r="W84" i="9"/>
  <c r="U51" i="9"/>
  <c r="U67" i="9"/>
  <c r="N49" i="9"/>
  <c r="N65" i="9"/>
  <c r="N81" i="9"/>
  <c r="U49" i="9"/>
  <c r="U65" i="9"/>
  <c r="O49" i="9"/>
  <c r="O65" i="9"/>
  <c r="O81" i="9"/>
  <c r="T48" i="9"/>
  <c r="T64" i="9"/>
  <c r="V48" i="9"/>
  <c r="V64" i="9"/>
  <c r="U48" i="9"/>
  <c r="U64" i="9"/>
  <c r="O43" i="9"/>
  <c r="O59" i="9"/>
  <c r="M43" i="9"/>
  <c r="M59" i="9"/>
  <c r="O41" i="9"/>
  <c r="O57" i="9"/>
  <c r="Q41" i="9"/>
  <c r="Q57" i="9"/>
  <c r="P41" i="9"/>
  <c r="P57" i="9"/>
  <c r="N50" i="9"/>
  <c r="N66" i="9"/>
  <c r="N82" i="9"/>
  <c r="M50" i="9"/>
  <c r="M66" i="9"/>
  <c r="M82" i="9"/>
  <c r="P44" i="9"/>
  <c r="P60" i="9"/>
  <c r="T44" i="9"/>
  <c r="T60" i="9"/>
  <c r="T84" i="9"/>
  <c r="N44" i="9"/>
  <c r="N60" i="9"/>
  <c r="T42" i="9"/>
  <c r="T58" i="9"/>
  <c r="T82" i="9"/>
  <c r="P42" i="9"/>
  <c r="P58" i="9"/>
  <c r="P40" i="9"/>
  <c r="P56" i="9"/>
  <c r="T40" i="9"/>
  <c r="T56" i="9"/>
  <c r="T80" i="9"/>
  <c r="W52" i="9"/>
  <c r="W68" i="9"/>
  <c r="Q52" i="9"/>
  <c r="Q68" i="9"/>
  <c r="Q84" i="9"/>
  <c r="R51" i="9"/>
  <c r="R67" i="9"/>
  <c r="R83" i="9"/>
  <c r="P51" i="9"/>
  <c r="P67" i="9"/>
  <c r="P83" i="9"/>
  <c r="O51" i="9"/>
  <c r="O67" i="9"/>
  <c r="O83" i="9"/>
  <c r="R49" i="9"/>
  <c r="R65" i="9"/>
  <c r="R81" i="9"/>
  <c r="S49" i="9"/>
  <c r="S65" i="9"/>
  <c r="V52" i="9"/>
  <c r="V68" i="9"/>
  <c r="S52" i="9"/>
  <c r="S68" i="9"/>
  <c r="M52" i="9"/>
  <c r="M68" i="9"/>
  <c r="M84" i="9"/>
  <c r="N51" i="9"/>
  <c r="N67" i="9"/>
  <c r="N83" i="9"/>
  <c r="W43" i="9"/>
  <c r="W59" i="9"/>
  <c r="W83" i="9"/>
  <c r="U43" i="9"/>
  <c r="U59" i="9"/>
  <c r="U83" i="9"/>
  <c r="T43" i="9"/>
  <c r="T59" i="9"/>
  <c r="T83" i="9"/>
  <c r="W41" i="9"/>
  <c r="W57" i="9"/>
  <c r="W81" i="9"/>
  <c r="N41" i="9"/>
  <c r="N57" i="9"/>
  <c r="R41" i="9"/>
  <c r="R57" i="9"/>
  <c r="T50" i="9"/>
  <c r="T66" i="9"/>
  <c r="V50" i="9"/>
  <c r="V66" i="9"/>
  <c r="U50" i="9"/>
  <c r="U66" i="9"/>
  <c r="Q44" i="9"/>
  <c r="Q60" i="9"/>
  <c r="S44" i="9"/>
  <c r="S60" i="9"/>
  <c r="S84" i="9"/>
  <c r="V44" i="9"/>
  <c r="V60" i="9"/>
  <c r="V84" i="9"/>
  <c r="Q42" i="9"/>
  <c r="Q58" i="9"/>
  <c r="S42" i="9"/>
  <c r="S58" i="9"/>
  <c r="S82" i="9"/>
  <c r="R42" i="9"/>
  <c r="R58" i="9"/>
  <c r="Q40" i="9"/>
  <c r="Q56" i="9"/>
  <c r="S40" i="9"/>
  <c r="S56" i="9"/>
  <c r="S80" i="9"/>
  <c r="R40" i="9"/>
  <c r="R56" i="9"/>
  <c r="T52" i="9"/>
  <c r="T68" i="9"/>
  <c r="R52" i="9"/>
  <c r="R68" i="9"/>
  <c r="R84" i="9"/>
  <c r="O52" i="9"/>
  <c r="O68" i="9"/>
  <c r="O84" i="9"/>
  <c r="Q51" i="9"/>
  <c r="Q67" i="9"/>
  <c r="Q83" i="9"/>
  <c r="W51" i="9"/>
  <c r="W67" i="9"/>
  <c r="M51" i="9"/>
  <c r="M67" i="9"/>
  <c r="M83" i="9"/>
  <c r="T49" i="9"/>
  <c r="T65" i="9"/>
  <c r="M49" i="9"/>
  <c r="M65" i="9"/>
  <c r="M81" i="9"/>
  <c r="Q49" i="9"/>
  <c r="Q65" i="9"/>
  <c r="Q81" i="9"/>
  <c r="P48" i="9"/>
  <c r="P64" i="9"/>
  <c r="P80" i="9"/>
  <c r="R48" i="9"/>
  <c r="R64" i="9"/>
  <c r="R80" i="9"/>
  <c r="Q48" i="9"/>
  <c r="Q64" i="9"/>
  <c r="Q80" i="9"/>
  <c r="R43" i="9"/>
  <c r="R59" i="9"/>
  <c r="N43" i="9"/>
  <c r="N59" i="9"/>
  <c r="V43" i="9"/>
  <c r="V59" i="9"/>
  <c r="V83" i="9"/>
  <c r="V41" i="9"/>
  <c r="V57" i="9"/>
  <c r="V81" i="9"/>
  <c r="M41" i="9"/>
  <c r="M57" i="9"/>
  <c r="U42" i="9"/>
  <c r="U58" i="9"/>
  <c r="U82" i="9"/>
  <c r="W42" i="9"/>
  <c r="W58" i="9"/>
  <c r="W82" i="9"/>
  <c r="V42" i="9"/>
  <c r="V58" i="9"/>
  <c r="V82" i="9"/>
  <c r="U40" i="9"/>
  <c r="U56" i="9"/>
  <c r="U80" i="9"/>
  <c r="W40" i="9"/>
  <c r="W56" i="9"/>
  <c r="W80" i="9"/>
  <c r="V40" i="9"/>
  <c r="V56" i="9"/>
  <c r="V80" i="9"/>
  <c r="V75" i="14"/>
  <c r="V91" i="14"/>
  <c r="V107" i="14"/>
  <c r="V123" i="14"/>
  <c r="O79" i="14"/>
  <c r="O95" i="14"/>
  <c r="O103" i="14"/>
  <c r="O119" i="14"/>
  <c r="N72" i="14"/>
  <c r="N88" i="14"/>
  <c r="M79" i="14"/>
  <c r="M95" i="14"/>
  <c r="M103" i="14"/>
  <c r="M119" i="14"/>
  <c r="P73" i="14"/>
  <c r="P89" i="14"/>
  <c r="T72" i="14"/>
  <c r="T88" i="14"/>
  <c r="T104" i="14"/>
  <c r="T120" i="14"/>
  <c r="T74" i="14"/>
  <c r="T90" i="14"/>
  <c r="T106" i="14"/>
  <c r="T122" i="14"/>
  <c r="L75" i="14"/>
  <c r="L91" i="14"/>
  <c r="L67" i="14"/>
  <c r="U83" i="14"/>
  <c r="U99" i="14"/>
  <c r="S82" i="14"/>
  <c r="S98" i="14"/>
  <c r="S81" i="14"/>
  <c r="S97" i="14"/>
  <c r="R71" i="14"/>
  <c r="R87" i="14"/>
  <c r="R103" i="14"/>
  <c r="R119" i="14"/>
  <c r="O75" i="14"/>
  <c r="O91" i="14"/>
  <c r="N83" i="14"/>
  <c r="N99" i="14"/>
  <c r="N107" i="14"/>
  <c r="N123" i="14"/>
  <c r="M74" i="14"/>
  <c r="M90" i="14"/>
  <c r="U74" i="14"/>
  <c r="U90" i="14"/>
  <c r="U106" i="14"/>
  <c r="U122" i="14"/>
  <c r="S75" i="14"/>
  <c r="S91" i="14"/>
  <c r="S107" i="14"/>
  <c r="S123" i="14"/>
  <c r="N82" i="14"/>
  <c r="N98" i="14"/>
  <c r="N106" i="14"/>
  <c r="N122" i="14"/>
  <c r="Q72" i="14"/>
  <c r="Q88" i="14"/>
  <c r="Q104" i="14"/>
  <c r="Q120" i="14"/>
  <c r="R82" i="14"/>
  <c r="R98" i="14"/>
  <c r="V82" i="14"/>
  <c r="V98" i="14"/>
  <c r="L82" i="14"/>
  <c r="L98" i="14"/>
  <c r="L106" i="14"/>
  <c r="L122" i="14"/>
  <c r="R83" i="14"/>
  <c r="R99" i="14"/>
  <c r="N80" i="14"/>
  <c r="N96" i="14"/>
  <c r="N104" i="14"/>
  <c r="N120" i="14"/>
  <c r="M71" i="14"/>
  <c r="M87" i="14"/>
  <c r="U75" i="14"/>
  <c r="U91" i="14"/>
  <c r="U107" i="14"/>
  <c r="U123" i="14"/>
  <c r="S74" i="14"/>
  <c r="S90" i="14"/>
  <c r="S106" i="14"/>
  <c r="S122" i="14"/>
  <c r="V71" i="14"/>
  <c r="V87" i="14"/>
  <c r="V103" i="14"/>
  <c r="V119" i="14"/>
  <c r="Q81" i="14"/>
  <c r="Q97" i="14"/>
  <c r="O80" i="14"/>
  <c r="O96" i="14"/>
  <c r="O104" i="14"/>
  <c r="O120" i="14"/>
  <c r="O83" i="14"/>
  <c r="O99" i="14"/>
  <c r="O107" i="14"/>
  <c r="O123" i="14"/>
  <c r="N75" i="14"/>
  <c r="N91" i="14"/>
  <c r="M81" i="14"/>
  <c r="M97" i="14"/>
  <c r="M105" i="14"/>
  <c r="M121" i="14"/>
  <c r="P72" i="14"/>
  <c r="P88" i="14"/>
  <c r="P74" i="14"/>
  <c r="P90" i="14"/>
  <c r="T75" i="14"/>
  <c r="T91" i="14"/>
  <c r="T107" i="14"/>
  <c r="T123" i="14"/>
  <c r="L71" i="14"/>
  <c r="L87" i="14"/>
  <c r="U79" i="14"/>
  <c r="U95" i="14"/>
  <c r="S83" i="14"/>
  <c r="S99" i="14"/>
  <c r="R73" i="14"/>
  <c r="R89" i="14"/>
  <c r="R105" i="14"/>
  <c r="R121" i="14"/>
  <c r="Q79" i="14"/>
  <c r="Q95" i="14"/>
  <c r="O81" i="14"/>
  <c r="O97" i="14"/>
  <c r="O105" i="14"/>
  <c r="O121" i="14"/>
  <c r="N74" i="14"/>
  <c r="N90" i="14"/>
  <c r="V73" i="14"/>
  <c r="V89" i="14"/>
  <c r="V105" i="14"/>
  <c r="V121" i="14"/>
  <c r="Q80" i="14"/>
  <c r="Q96" i="14"/>
  <c r="Q82" i="14"/>
  <c r="Q98" i="14"/>
  <c r="O82" i="14"/>
  <c r="O98" i="14"/>
  <c r="O106" i="14"/>
  <c r="O122" i="14"/>
  <c r="N71" i="14"/>
  <c r="N87" i="14"/>
  <c r="M80" i="14"/>
  <c r="M96" i="14"/>
  <c r="M104" i="14"/>
  <c r="M120" i="14"/>
  <c r="M82" i="14"/>
  <c r="M98" i="14"/>
  <c r="M106" i="14"/>
  <c r="M122" i="14"/>
  <c r="P75" i="14"/>
  <c r="P91" i="14"/>
  <c r="T71" i="14"/>
  <c r="T87" i="14"/>
  <c r="T103" i="14"/>
  <c r="T119" i="14"/>
  <c r="L73" i="14"/>
  <c r="L89" i="14"/>
  <c r="U81" i="14"/>
  <c r="U97" i="14"/>
  <c r="S80" i="14"/>
  <c r="S96" i="14"/>
  <c r="S79" i="14"/>
  <c r="S95" i="14"/>
  <c r="R72" i="14"/>
  <c r="R88" i="14"/>
  <c r="R104" i="14"/>
  <c r="R120" i="14"/>
  <c r="R74" i="14"/>
  <c r="R90" i="14"/>
  <c r="R106" i="14"/>
  <c r="R122" i="14"/>
  <c r="V72" i="14"/>
  <c r="V88" i="14"/>
  <c r="V104" i="14"/>
  <c r="V120" i="14"/>
  <c r="V74" i="14"/>
  <c r="V90" i="14"/>
  <c r="V106" i="14"/>
  <c r="V122" i="14"/>
  <c r="Q83" i="14"/>
  <c r="Q99" i="14"/>
  <c r="N73" i="14"/>
  <c r="N89" i="14"/>
  <c r="M83" i="14"/>
  <c r="M99" i="14"/>
  <c r="M107" i="14"/>
  <c r="M123" i="14"/>
  <c r="P71" i="14"/>
  <c r="P87" i="14"/>
  <c r="T73" i="14"/>
  <c r="T89" i="14"/>
  <c r="T105" i="14"/>
  <c r="T121" i="14"/>
  <c r="L72" i="14"/>
  <c r="L88" i="14"/>
  <c r="L74" i="14"/>
  <c r="L90" i="14"/>
  <c r="U80" i="14"/>
  <c r="U96" i="14"/>
  <c r="U82" i="14"/>
  <c r="U98" i="14"/>
  <c r="R75" i="14"/>
  <c r="R91" i="14"/>
  <c r="R107" i="14"/>
  <c r="R123" i="14"/>
  <c r="O71" i="14"/>
  <c r="O87" i="14"/>
  <c r="P81" i="14"/>
  <c r="P97" i="14"/>
  <c r="P105" i="14"/>
  <c r="P121" i="14"/>
  <c r="T80" i="14"/>
  <c r="T96" i="14"/>
  <c r="L83" i="14"/>
  <c r="L99" i="14"/>
  <c r="L107" i="14"/>
  <c r="L123" i="14"/>
  <c r="S73" i="14"/>
  <c r="S89" i="14"/>
  <c r="S105" i="14"/>
  <c r="S121" i="14"/>
  <c r="R79" i="14"/>
  <c r="R95" i="14"/>
  <c r="Q73" i="14"/>
  <c r="Q89" i="14"/>
  <c r="Q105" i="14"/>
  <c r="Q121" i="14"/>
  <c r="O72" i="14"/>
  <c r="O88" i="14"/>
  <c r="M73" i="14"/>
  <c r="M89" i="14"/>
  <c r="L79" i="14"/>
  <c r="L95" i="14"/>
  <c r="L103" i="14"/>
  <c r="L119" i="14"/>
  <c r="U71" i="14"/>
  <c r="U87" i="14"/>
  <c r="U103" i="14"/>
  <c r="U119" i="14"/>
  <c r="Q71" i="14"/>
  <c r="Q87" i="14"/>
  <c r="Q103" i="14"/>
  <c r="Q119" i="14"/>
  <c r="O73" i="14"/>
  <c r="O89" i="14"/>
  <c r="O74" i="14"/>
  <c r="O90" i="14"/>
  <c r="M72" i="14"/>
  <c r="M88" i="14"/>
  <c r="T79" i="14"/>
  <c r="T95" i="14"/>
  <c r="U73" i="14"/>
  <c r="U89" i="14"/>
  <c r="U105" i="14"/>
  <c r="U121" i="14"/>
  <c r="S72" i="14"/>
  <c r="S88" i="14"/>
  <c r="S104" i="14"/>
  <c r="S120" i="14"/>
  <c r="R80" i="14"/>
  <c r="R96" i="14"/>
  <c r="V80" i="14"/>
  <c r="V96" i="14"/>
  <c r="Q75" i="14"/>
  <c r="Q91" i="14"/>
  <c r="Q107" i="14"/>
  <c r="Q123" i="14"/>
  <c r="M75" i="14"/>
  <c r="M91" i="14"/>
  <c r="P79" i="14"/>
  <c r="P95" i="14"/>
  <c r="P103" i="14"/>
  <c r="P119" i="14"/>
  <c r="V83" i="14"/>
  <c r="V99" i="14"/>
  <c r="T82" i="14"/>
  <c r="T98" i="14"/>
  <c r="V79" i="14"/>
  <c r="V95" i="14"/>
  <c r="P80" i="14"/>
  <c r="P96" i="14"/>
  <c r="P104" i="14"/>
  <c r="P120" i="14"/>
  <c r="P82" i="14"/>
  <c r="P98" i="14"/>
  <c r="P106" i="14"/>
  <c r="P122" i="14"/>
  <c r="T83" i="14"/>
  <c r="T99" i="14"/>
  <c r="R81" i="14"/>
  <c r="R97" i="14"/>
  <c r="V81" i="14"/>
  <c r="V97" i="14"/>
  <c r="Q74" i="14"/>
  <c r="Q90" i="14"/>
  <c r="Q106" i="14"/>
  <c r="Q122" i="14"/>
  <c r="N79" i="14"/>
  <c r="N95" i="14"/>
  <c r="N103" i="14"/>
  <c r="N119" i="14"/>
  <c r="P83" i="14"/>
  <c r="P99" i="14"/>
  <c r="P107" i="14"/>
  <c r="P123" i="14"/>
  <c r="L81" i="14"/>
  <c r="L97" i="14"/>
  <c r="L105" i="14"/>
  <c r="L121" i="14"/>
  <c r="S71" i="14"/>
  <c r="S87" i="14"/>
  <c r="S103" i="14"/>
  <c r="S119" i="14"/>
  <c r="N81" i="14"/>
  <c r="N97" i="14"/>
  <c r="N105" i="14"/>
  <c r="N121" i="14"/>
  <c r="T81" i="14"/>
  <c r="T97" i="14"/>
  <c r="L80" i="14"/>
  <c r="L96" i="14"/>
  <c r="L104" i="14"/>
  <c r="L120" i="14"/>
  <c r="U72" i="14"/>
  <c r="U88" i="14"/>
  <c r="U104" i="14"/>
  <c r="U120" i="14"/>
</calcChain>
</file>

<file path=xl/sharedStrings.xml><?xml version="1.0" encoding="utf-8"?>
<sst xmlns="http://schemas.openxmlformats.org/spreadsheetml/2006/main" count="670" uniqueCount="220">
  <si>
    <t>Today</t>
  </si>
  <si>
    <t>Key</t>
  </si>
  <si>
    <t>Payoff</t>
  </si>
  <si>
    <t>Date</t>
  </si>
  <si>
    <t>DateString</t>
  </si>
  <si>
    <t>DIV-S1</t>
  </si>
  <si>
    <t>DIV-S2</t>
  </si>
  <si>
    <t>Corr</t>
  </si>
  <si>
    <t>Model</t>
  </si>
  <si>
    <t>EndTerm</t>
  </si>
  <si>
    <t>Tenor</t>
  </si>
  <si>
    <t>Schedule</t>
  </si>
  <si>
    <t>Npaths</t>
  </si>
  <si>
    <t>Seed</t>
  </si>
  <si>
    <t>RichEx</t>
  </si>
  <si>
    <t>TimeInterp</t>
  </si>
  <si>
    <t>StoreBrownians</t>
  </si>
  <si>
    <t>MC Simulation</t>
  </si>
  <si>
    <t>Simulate</t>
  </si>
  <si>
    <t>DoAdjust</t>
  </si>
  <si>
    <t>AssetAdjuster</t>
  </si>
  <si>
    <t>1y1m</t>
  </si>
  <si>
    <t>1m</t>
  </si>
  <si>
    <t>YCF-DOM</t>
  </si>
  <si>
    <t>1y</t>
  </si>
  <si>
    <t>Term</t>
  </si>
  <si>
    <t>ValuationDate</t>
  </si>
  <si>
    <t>SetValuationDate</t>
  </si>
  <si>
    <t>20Y</t>
  </si>
  <si>
    <t>3m</t>
  </si>
  <si>
    <t>ExpiryDate</t>
  </si>
  <si>
    <t>Strikes</t>
  </si>
  <si>
    <t>6m</t>
  </si>
  <si>
    <t>9m</t>
  </si>
  <si>
    <t>Labels</t>
  </si>
  <si>
    <t>Call Payoffs</t>
  </si>
  <si>
    <t>Put Payoffs</t>
  </si>
  <si>
    <t>Call Script</t>
  </si>
  <si>
    <t>Put Script</t>
  </si>
  <si>
    <t>Call Vols</t>
  </si>
  <si>
    <t>Put Vols</t>
  </si>
  <si>
    <t>Call Price</t>
  </si>
  <si>
    <t>Put Price</t>
  </si>
  <si>
    <t>ATM</t>
  </si>
  <si>
    <t>5D Put EUR</t>
  </si>
  <si>
    <t>10D Put EUR</t>
  </si>
  <si>
    <t>15D Put EUR</t>
  </si>
  <si>
    <t>25D Put EUR</t>
  </si>
  <si>
    <t>35D Put EUR</t>
  </si>
  <si>
    <t>35D Call EUR</t>
  </si>
  <si>
    <t>25D Call EUR</t>
  </si>
  <si>
    <t>15D Call EUR</t>
  </si>
  <si>
    <t>10D Call EUR</t>
  </si>
  <si>
    <t>5D Call EUR</t>
  </si>
  <si>
    <t>Mid</t>
  </si>
  <si>
    <t>1D</t>
  </si>
  <si>
    <t>1W</t>
  </si>
  <si>
    <t>2W</t>
  </si>
  <si>
    <t>3W</t>
  </si>
  <si>
    <t>1M</t>
  </si>
  <si>
    <t>2M</t>
  </si>
  <si>
    <t>3M</t>
  </si>
  <si>
    <t>4M</t>
  </si>
  <si>
    <t>5M</t>
  </si>
  <si>
    <t>6M</t>
  </si>
  <si>
    <t>9M</t>
  </si>
  <si>
    <t>1Y</t>
  </si>
  <si>
    <t>18M</t>
  </si>
  <si>
    <t>2Y</t>
  </si>
  <si>
    <t>3Y</t>
  </si>
  <si>
    <t>4Y</t>
  </si>
  <si>
    <t>5Y</t>
  </si>
  <si>
    <t>6Y</t>
  </si>
  <si>
    <t>7Y</t>
  </si>
  <si>
    <t>10Y</t>
  </si>
  <si>
    <t>15Y</t>
  </si>
  <si>
    <t>25Y</t>
  </si>
  <si>
    <t>Put</t>
  </si>
  <si>
    <t>Call</t>
  </si>
  <si>
    <t>Time</t>
  </si>
  <si>
    <t>SABR</t>
  </si>
  <si>
    <t>Calibration</t>
  </si>
  <si>
    <t>Forward</t>
  </si>
  <si>
    <t>Alpha</t>
  </si>
  <si>
    <t>Beta</t>
  </si>
  <si>
    <t>Rho</t>
  </si>
  <si>
    <t>Nu</t>
  </si>
  <si>
    <t>SmileSection</t>
  </si>
  <si>
    <t>MaxError</t>
  </si>
  <si>
    <t>Mkt Vols</t>
  </si>
  <si>
    <t>1w</t>
  </si>
  <si>
    <t>Vols</t>
  </si>
  <si>
    <t>BVTS</t>
  </si>
  <si>
    <t>VTSF-EURUSD</t>
  </si>
  <si>
    <t>VTSF-GBPUSD</t>
  </si>
  <si>
    <t>Spot-EURUSD (norm.)</t>
  </si>
  <si>
    <t>Spot-GBPUSD (norm.)</t>
  </si>
  <si>
    <t>CCY:</t>
  </si>
  <si>
    <t>multiAsset</t>
  </si>
  <si>
    <t>localCorr</t>
  </si>
  <si>
    <t>corrTermStruct</t>
  </si>
  <si>
    <t>ParticleMethod</t>
  </si>
  <si>
    <t>Error</t>
  </si>
  <si>
    <t>ObjectID</t>
  </si>
  <si>
    <t>CTS</t>
  </si>
  <si>
    <t>BSProcesses</t>
  </si>
  <si>
    <t>G3:G4</t>
  </si>
  <si>
    <t>kernel</t>
  </si>
  <si>
    <t>QuarticKernel</t>
  </si>
  <si>
    <t>proccessToCal</t>
  </si>
  <si>
    <t>numberOfPaths</t>
  </si>
  <si>
    <t>maxTime</t>
  </si>
  <si>
    <t>deltaT</t>
  </si>
  <si>
    <t>tMin</t>
  </si>
  <si>
    <t>kappa</t>
  </si>
  <si>
    <t>sigmaAVR</t>
  </si>
  <si>
    <t>exponentN</t>
  </si>
  <si>
    <t>gridMinQuantile</t>
  </si>
  <si>
    <t>gridMaxQuantile</t>
  </si>
  <si>
    <t>nS1</t>
  </si>
  <si>
    <t>nS2</t>
  </si>
  <si>
    <t>DiscountCurve</t>
  </si>
  <si>
    <t>Aliases</t>
  </si>
  <si>
    <t>localCorrelationTermStructure</t>
  </si>
  <si>
    <t>C17:C18</t>
  </si>
  <si>
    <t>D17:D18</t>
  </si>
  <si>
    <t>Parameter</t>
  </si>
  <si>
    <t>Value</t>
  </si>
  <si>
    <t>Grid1</t>
  </si>
  <si>
    <t>localVol</t>
  </si>
  <si>
    <t>Grid2</t>
  </si>
  <si>
    <t>N</t>
  </si>
  <si>
    <t>t</t>
  </si>
  <si>
    <t>A1</t>
  </si>
  <si>
    <t>A2</t>
  </si>
  <si>
    <t>DIV-S3</t>
  </si>
  <si>
    <t>A3</t>
  </si>
  <si>
    <t>linear</t>
  </si>
  <si>
    <t>localInCross1Y</t>
  </si>
  <si>
    <t>localCorrModel1y</t>
  </si>
  <si>
    <t>multi asset 100000, corr 55%</t>
  </si>
  <si>
    <t>multi asset 100000, corr 54%</t>
  </si>
  <si>
    <t>LCModel</t>
  </si>
  <si>
    <t>Diff</t>
  </si>
  <si>
    <t>Cal/PutVol</t>
  </si>
  <si>
    <t>How to set up a local correlation model using QuantLib</t>
  </si>
  <si>
    <t xml:space="preserve">a. </t>
  </si>
  <si>
    <t xml:space="preserve">b. </t>
  </si>
  <si>
    <t xml:space="preserve">c. </t>
  </si>
  <si>
    <t>for each maturity, parameterize the smile using the SABR model -&gt; we get an interpolatedSmileSection for each maturity</t>
  </si>
  <si>
    <t xml:space="preserve">d. </t>
  </si>
  <si>
    <t>I.</t>
  </si>
  <si>
    <t>II.</t>
  </si>
  <si>
    <t>The following enumeration refers to different tabs of this excel:</t>
  </si>
  <si>
    <t>Retrieve smile data from i.e. Bloomberg as of valuation date -&gt; column B-M contains BS-volatilities per option (dimension: maturity / strike expressed as delta)</t>
  </si>
  <si>
    <t>use the InterpolatedSmileSections to define a Smiled Surface which will deal as our BlackScholesTermStructure (C31)</t>
  </si>
  <si>
    <t xml:space="preserve">e. </t>
  </si>
  <si>
    <t>in "II_Vanillas" a MultiAssetBlackScholesModel can be defined in order to recapture the smile defined in steps a-d using a MonteCarloPricer</t>
  </si>
  <si>
    <t>After calculating the workbook (i.e. Replace "=" by "=" in the whole workbook), the differences between MonteCarloValuation and Interpolation on BlackScholesTermStructure are shown in M80:Q84</t>
  </si>
  <si>
    <t>III.</t>
  </si>
  <si>
    <t>a.</t>
  </si>
  <si>
    <t>b.</t>
  </si>
  <si>
    <t>The InterpolatedBlackScholesStructure is used to define a blackScholesProcess (E17/E18)</t>
  </si>
  <si>
    <t>c.</t>
  </si>
  <si>
    <t>The TermStructures as well as the Particle Method is detailly explained in the following paper:</t>
  </si>
  <si>
    <t>J. Guyon, A NEW CLASS OF LOCAL CORRELATION MODELS, 2013</t>
  </si>
  <si>
    <t>In D49 the localCorrelationModel can now be defined.</t>
  </si>
  <si>
    <t>f.</t>
  </si>
  <si>
    <t>Choose in C52, whether a MonteCarloSimulation should use the localCorrModel or or simple MultiAssetModel (BS) instead.</t>
  </si>
  <si>
    <t>Comment: If a MultiAssetModel is choosen, the correlation matrix in "C11:D12" is used</t>
  </si>
  <si>
    <t xml:space="preserve">g. </t>
  </si>
  <si>
    <t>h.</t>
  </si>
  <si>
    <t>In tab "III_VisualizationLocalCorr" the localCorrelation surface is visualized.</t>
  </si>
  <si>
    <t>In D27 the localCorrelationTermStructure is now calibrated using the Particle Method</t>
  </si>
  <si>
    <t>In cell D17/D18 the BlackScholesTermStructure is used to define an Interpolated BlackScholesTermStructure (otherwise Dupire would have to be called for each call of localVolatility(maturity, strike))</t>
  </si>
  <si>
    <t>GasSummer</t>
  </si>
  <si>
    <t>GasWinter</t>
  </si>
  <si>
    <t>BS-Winter</t>
  </si>
  <si>
    <t>BS-Summer</t>
  </si>
  <si>
    <t>=qlRealMCSimulationSimulate(D35)</t>
  </si>
  <si>
    <t>IndexWeights</t>
  </si>
  <si>
    <t>10Nov2017</t>
  </si>
  <si>
    <t>10Jan2018</t>
  </si>
  <si>
    <t>10Apr2018</t>
  </si>
  <si>
    <t>10Jul2018</t>
  </si>
  <si>
    <t>10Oct2018</t>
  </si>
  <si>
    <t>multi asset 40000, corr 59%</t>
  </si>
  <si>
    <t>0.5, 0.5 index weights</t>
  </si>
  <si>
    <t>0.5 0.5 index weights</t>
  </si>
  <si>
    <t>gas calendar spread</t>
  </si>
  <si>
    <t>multi asset 70000, corr 66%</t>
  </si>
  <si>
    <t>multi asset 40000, corr 71%</t>
  </si>
  <si>
    <t>multi asset 40000, corr 72%</t>
  </si>
  <si>
    <t>Shift</t>
  </si>
  <si>
    <t>In this Excel, we build a local correlation model for gas forward markets in QuantLib.</t>
  </si>
  <si>
    <t>For this purpose, we need to handle the winter and summer futures prices as well as the according calendar spread</t>
  </si>
  <si>
    <t>Define the valuation date and the spot rates as of valuation date.</t>
  </si>
  <si>
    <t>Gas Winter</t>
  </si>
  <si>
    <t>Gas Summer</t>
  </si>
  <si>
    <t>Calendar Spread</t>
  </si>
  <si>
    <t>Set up a BlackScholesTermStructure per asset (three term structures have to be defined):</t>
  </si>
  <si>
    <t>strikes are assumed to be quoted directly by market data provider</t>
  </si>
  <si>
    <t>use cell M1 to choose one of the three assets</t>
  </si>
  <si>
    <t>CalendarSpread</t>
  </si>
  <si>
    <t>BS-Spread</t>
  </si>
  <si>
    <t>Spot-Winter</t>
  </si>
  <si>
    <t>Spot-Summer</t>
  </si>
  <si>
    <t>VTSF-Winter</t>
  </si>
  <si>
    <t>VTSF-Summer</t>
  </si>
  <si>
    <t>VTSF-Spread</t>
  </si>
  <si>
    <t>Using the BlackScholesTermStructures set up a local Correlation Process in tab "III_CalendarSpread"</t>
  </si>
  <si>
    <t>In D24 a localCorrelationTermStructure for the calendar spread dynamics is defined. It needs 2 a summer and a winter futures dynamics provided as an array of blackscholesprocesses plus the calendar spread rate as a blackscholesprocess</t>
  </si>
  <si>
    <t>Comment: Different parameterizations of TermStructures can be chosen, they all start with "qlCTSlocalInIndex"</t>
  </si>
  <si>
    <t xml:space="preserve">Because the calendar spread can be negative, the black vol surface is stored using a shifted SABR model. This is the reason why the ordinary localVol() function in QuantLIb cannot be used anymore. Instead an isolated one is written </t>
  </si>
  <si>
    <t>in ParticleMethodsUtils.cpp</t>
  </si>
  <si>
    <t>Important:</t>
  </si>
  <si>
    <t>After recalculating the workbook (i.e. Replace "=" by "=" in the whole workbook), the differences of directly interpolating the calendar spread smile against a MonteCarloValuation is depicted in cells L119:V123</t>
  </si>
  <si>
    <t>The formula can also be used for indices with negative weights (however Proposition 10 is not well defined for negative weights). A proof is attached below that section 9 in the paper is still valid for negative weights.</t>
  </si>
  <si>
    <t>5d</t>
  </si>
  <si>
    <t>caution with an early simTime (i.e. 0.005). Might lead to negative local vols due to interpolation.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</si>
</sst>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4">
    <numFmt numFmtId="43" formatCode="_-* #,##0.00\ _€_-;\-* #,##0.00\ _€_-;_-* &quot;-&quot;??\ _€_-;_-@_-"/>
    <numFmt numFmtId="164" formatCode="0.000"/>
    <numFmt numFmtId="165" formatCode="0.0%"/>
    <numFmt numFmtId="166" formatCode="0.000%"/>
    <numFmt numFmtId="167" formatCode="&quot;\&quot;#,##0.00;[Red]&quot;\&quot;\-#,##0.00"/>
    <numFmt numFmtId="168" formatCode="0.0000000000000%"/>
    <numFmt numFmtId="169" formatCode="0\ 00\ 000\ 000"/>
    <numFmt numFmtId="170" formatCode="_-* #,##0\ _B_F_-;\-* #,##0\ _B_F_-;_-* &quot;-&quot;\ _B_F_-;_-@_-"/>
    <numFmt numFmtId="171" formatCode="_-* #,##0.00_-;\-* #,##0.00_-;_-* &quot;-&quot;??_-;_-@_-"/>
    <numFmt numFmtId="172" formatCode="_(&quot;$&quot;* #,##0.00_);_(&quot;$&quot;* \(#,##0.00\);_(&quot;$&quot;* &quot;-&quot;??_);_(@_)"/>
    <numFmt numFmtId="173" formatCode="dd\-mmm\-yy_)"/>
    <numFmt numFmtId="174" formatCode="dd\ mmmyy\ hh:mm"/>
    <numFmt numFmtId="175" formatCode="_-[$€-2]* #,##0.00_-;\-[$€-2]* #,##0.00_-;_-[$€-2]* &quot;-&quot;??_-"/>
    <numFmt numFmtId="176" formatCode="0.00000000"/>
    <numFmt numFmtId="177" formatCode="_-* #,##0\ _F_-;\-* #,##0\ _F_-;_-* &quot;-&quot;\ _F_-;_-@_-"/>
    <numFmt numFmtId="178" formatCode="_-* #,##0.00\ _F_-;\-* #,##0.00\ _F_-;_-* &quot;-&quot;??\ _F_-;_-@_-"/>
    <numFmt numFmtId="179" formatCode="_-* #,##0\ &quot;F&quot;_-;\-* #,##0\ &quot;F&quot;_-;_-* &quot;-&quot;\ &quot;F&quot;_-;_-@_-"/>
    <numFmt numFmtId="180" formatCode="_-* #,##0.00\ &quot;F&quot;_-;\-* #,##0.00\ &quot;F&quot;_-;_-* &quot;-&quot;??\ &quot;F&quot;_-;_-@_-"/>
    <numFmt numFmtId="181" formatCode="0.000000%"/>
    <numFmt numFmtId="182" formatCode="0.0&quot; X EBITDA&quot;"/>
    <numFmt numFmtId="183" formatCode="0.00_)"/>
    <numFmt numFmtId="184" formatCode="[Blue]#,##0;[Red]\-#,##0"/>
    <numFmt numFmtId="185" formatCode="#,##0.0000"/>
    <numFmt numFmtId="186" formatCode="\+#,##0.00;\-#,##0.00"/>
    <numFmt numFmtId="187" formatCode="#,##0&quot;  &quot;"/>
    <numFmt numFmtId="188" formatCode="#,##0.0;\-#,##0.0"/>
    <numFmt numFmtId="189" formatCode="&quot;\&quot;#,##0;[Red]&quot;\&quot;\-#,##0"/>
    <numFmt numFmtId="190" formatCode="0.0000%"/>
    <numFmt numFmtId="191" formatCode="0.00000"/>
    <numFmt numFmtId="192" formatCode="dd/mm/yyyy;@"/>
    <numFmt numFmtId="193" formatCode="0.0000000"/>
    <numFmt numFmtId="194" formatCode="0.00000000000000%"/>
    <numFmt numFmtId="195" formatCode="0.000000"/>
    <numFmt numFmtId="196" formatCode="0.000000000"/>
  </numFmts>
  <fonts count="163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rgb="FF00B05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0"/>
      <name val="Calibri"/>
      <family val="2"/>
      <scheme val="minor"/>
    </font>
    <font>
      <sz val="11"/>
      <color indexed="8"/>
      <name val="Calibri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name val="MS P????"/>
      <family val="3"/>
    </font>
    <font>
      <sz val="8"/>
      <name val="Arial"/>
      <family val="2"/>
    </font>
    <font>
      <sz val="10"/>
      <name val="Courier"/>
      <family val="3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0"/>
      <color theme="0"/>
      <name val="Arial"/>
      <family val="2"/>
    </font>
    <font>
      <sz val="10"/>
      <color indexed="10"/>
      <name val="Helv"/>
    </font>
    <font>
      <sz val="11"/>
      <color indexed="9"/>
      <name val="Calibri"/>
      <family val="2"/>
    </font>
    <font>
      <sz val="10"/>
      <name val="MS Sans Serif"/>
      <family val="2"/>
    </font>
    <font>
      <b/>
      <sz val="10"/>
      <color indexed="63"/>
      <name val="Arial"/>
      <family val="2"/>
    </font>
    <font>
      <b/>
      <sz val="10"/>
      <color rgb="FF3F3F3F"/>
      <name val="Arial"/>
      <family val="2"/>
    </font>
    <font>
      <sz val="9"/>
      <name val="Times New Roman"/>
      <family val="1"/>
    </font>
    <font>
      <sz val="10"/>
      <color indexed="10"/>
      <name val="MS Sans Serif"/>
      <family val="2"/>
    </font>
    <font>
      <sz val="9"/>
      <name val="Tahoma"/>
      <family val="2"/>
    </font>
    <font>
      <sz val="11"/>
      <color indexed="20"/>
      <name val="Calibri"/>
      <family val="2"/>
    </font>
    <font>
      <b/>
      <sz val="12"/>
      <color indexed="61"/>
      <name val="Tahoma"/>
      <family val="2"/>
    </font>
    <font>
      <b/>
      <sz val="10"/>
      <color indexed="52"/>
      <name val="Arial"/>
      <family val="2"/>
    </font>
    <font>
      <b/>
      <sz val="10"/>
      <color rgb="FFFA7D00"/>
      <name val="Arial"/>
      <family val="2"/>
    </font>
    <font>
      <sz val="10"/>
      <color indexed="56"/>
      <name val="Arial"/>
      <family val="2"/>
    </font>
    <font>
      <b/>
      <sz val="8"/>
      <color indexed="9"/>
      <name val="Arial"/>
      <family val="2"/>
    </font>
    <font>
      <b/>
      <sz val="9"/>
      <color indexed="12"/>
      <name val="Arial"/>
      <family val="2"/>
    </font>
    <font>
      <sz val="12"/>
      <name val="Tms Rmn"/>
    </font>
    <font>
      <b/>
      <sz val="9"/>
      <color indexed="12"/>
      <name val="Tahoma"/>
      <family val="2"/>
    </font>
    <font>
      <b/>
      <sz val="11"/>
      <color indexed="9"/>
      <name val="Calibri"/>
      <family val="2"/>
    </font>
    <font>
      <sz val="10"/>
      <color indexed="17"/>
      <name val="Arial"/>
      <family val="2"/>
    </font>
    <font>
      <sz val="10"/>
      <name val="Times New Roman"/>
      <family val="1"/>
    </font>
    <font>
      <sz val="8"/>
      <name val="Palatino"/>
      <family val="1"/>
    </font>
    <font>
      <sz val="12"/>
      <color indexed="8"/>
      <name val="Courier"/>
      <family val="3"/>
    </font>
    <font>
      <sz val="10"/>
      <name val="Helv"/>
    </font>
    <font>
      <sz val="8"/>
      <name val="Arial MT"/>
    </font>
    <font>
      <b/>
      <sz val="8"/>
      <name val="Arial"/>
      <family val="2"/>
    </font>
    <font>
      <b/>
      <sz val="9"/>
      <name val="Tahoma"/>
      <family val="2"/>
    </font>
    <font>
      <b/>
      <i/>
      <sz val="10"/>
      <name val="Arial"/>
      <family val="2"/>
    </font>
    <font>
      <sz val="10"/>
      <color indexed="62"/>
      <name val="Arial"/>
      <family val="2"/>
    </font>
    <font>
      <sz val="10"/>
      <color rgb="FF3F3F76"/>
      <name val="Arial"/>
      <family val="2"/>
    </font>
    <font>
      <b/>
      <sz val="10"/>
      <color indexed="8"/>
      <name val="Arial"/>
      <family val="2"/>
    </font>
    <font>
      <i/>
      <sz val="10"/>
      <color indexed="23"/>
      <name val="Arial"/>
      <family val="2"/>
    </font>
    <font>
      <i/>
      <sz val="10"/>
      <color rgb="FF7F7F7F"/>
      <name val="Arial"/>
      <family val="2"/>
    </font>
    <font>
      <sz val="12"/>
      <name val="Times New Roman"/>
      <family val="1"/>
    </font>
    <font>
      <sz val="18"/>
      <name val="Arial"/>
      <family val="2"/>
    </font>
    <font>
      <i/>
      <sz val="12"/>
      <name val="Arial"/>
      <family val="2"/>
    </font>
    <font>
      <sz val="18"/>
      <name val="Times New Roman"/>
      <family val="1"/>
    </font>
    <font>
      <sz val="8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7"/>
      <name val="Palatino"/>
      <family val="1"/>
    </font>
    <font>
      <sz val="11"/>
      <color indexed="17"/>
      <name val="Calibri"/>
      <family val="2"/>
    </font>
    <font>
      <b/>
      <sz val="9"/>
      <color indexed="23"/>
      <name val="Arial"/>
      <family val="2"/>
    </font>
    <font>
      <b/>
      <sz val="10"/>
      <name val="Arial"/>
      <family val="2"/>
    </font>
    <font>
      <sz val="10"/>
      <color rgb="FF006100"/>
      <name val="Arial"/>
      <family val="2"/>
    </font>
    <font>
      <b/>
      <sz val="9"/>
      <color indexed="42"/>
      <name val="Tahoma"/>
      <family val="2"/>
    </font>
    <font>
      <b/>
      <sz val="12"/>
      <name val="Arial"/>
      <family val="2"/>
    </font>
    <font>
      <b/>
      <sz val="10"/>
      <color indexed="8"/>
      <name val="MS Sans Serif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color indexed="22"/>
      <name val="MS Sans Serif"/>
      <family val="2"/>
    </font>
    <font>
      <i/>
      <sz val="10"/>
      <color indexed="11"/>
      <name val="Arial"/>
      <family val="2"/>
    </font>
    <font>
      <b/>
      <i/>
      <sz val="9"/>
      <color indexed="57"/>
      <name val="Verdana"/>
      <family val="2"/>
    </font>
    <font>
      <i/>
      <sz val="10"/>
      <name val="Arial"/>
      <family val="2"/>
    </font>
    <font>
      <b/>
      <i/>
      <sz val="9"/>
      <color indexed="16"/>
      <name val="Verdana"/>
      <family val="2"/>
    </font>
    <font>
      <b/>
      <sz val="9"/>
      <color indexed="9"/>
      <name val="Verdana"/>
      <family val="2"/>
    </font>
    <font>
      <b/>
      <i/>
      <sz val="10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b/>
      <sz val="9"/>
      <color indexed="63"/>
      <name val="Tahoma"/>
      <family val="2"/>
    </font>
    <font>
      <sz val="11"/>
      <color indexed="52"/>
      <name val="Calibri"/>
      <family val="2"/>
    </font>
    <font>
      <sz val="8"/>
      <name val="Helv"/>
    </font>
    <font>
      <b/>
      <sz val="12"/>
      <color indexed="20"/>
      <name val="Tahoma"/>
      <family val="2"/>
    </font>
    <font>
      <sz val="12"/>
      <name val="Arial"/>
      <family val="2"/>
    </font>
    <font>
      <sz val="11"/>
      <color indexed="60"/>
      <name val="Calibri"/>
      <family val="2"/>
    </font>
    <font>
      <sz val="10"/>
      <color rgb="FF9C6500"/>
      <name val="Arial"/>
      <family val="2"/>
    </font>
    <font>
      <b/>
      <sz val="11"/>
      <color indexed="39"/>
      <name val="Arial"/>
      <family val="2"/>
    </font>
    <font>
      <sz val="7"/>
      <name val="Small Fonts"/>
      <family val="2"/>
    </font>
    <font>
      <b/>
      <i/>
      <sz val="16"/>
      <name val="Helv"/>
    </font>
    <font>
      <b/>
      <sz val="9"/>
      <color indexed="52"/>
      <name val="Arial"/>
      <family val="2"/>
    </font>
    <font>
      <b/>
      <sz val="9"/>
      <color indexed="16"/>
      <name val="Verdana"/>
      <family val="2"/>
    </font>
    <font>
      <sz val="10"/>
      <color indexed="16"/>
      <name val="Helvetica-Black"/>
    </font>
    <font>
      <sz val="14"/>
      <color indexed="8"/>
      <name val="Verdana"/>
      <family val="2"/>
    </font>
    <font>
      <i/>
      <sz val="10"/>
      <name val="Bookman Old Style"/>
      <family val="1"/>
    </font>
    <font>
      <i/>
      <sz val="10"/>
      <color indexed="8"/>
      <name val="Bookman Old Style"/>
      <family val="1"/>
    </font>
    <font>
      <b/>
      <sz val="10"/>
      <color indexed="17"/>
      <name val="MS Sans Serif"/>
      <family val="2"/>
    </font>
    <font>
      <b/>
      <sz val="12"/>
      <name val="Helv"/>
    </font>
    <font>
      <sz val="8"/>
      <color indexed="18"/>
      <name val="Helvetica"/>
      <family val="2"/>
    </font>
    <font>
      <sz val="10"/>
      <color indexed="20"/>
      <name val="Arial"/>
      <family val="2"/>
    </font>
    <font>
      <sz val="10"/>
      <color rgb="FF9C0006"/>
      <name val="Arial"/>
      <family val="2"/>
    </font>
    <font>
      <sz val="8.5"/>
      <color indexed="8"/>
      <name val="MS Sans Serif"/>
      <family val="2"/>
    </font>
    <font>
      <b/>
      <sz val="8"/>
      <name val="Tahoma"/>
      <family val="2"/>
    </font>
    <font>
      <b/>
      <sz val="6"/>
      <name val="Helv"/>
    </font>
    <font>
      <b/>
      <sz val="9"/>
      <name val="Times New Roman"/>
      <family val="1"/>
    </font>
    <font>
      <sz val="8"/>
      <color indexed="12"/>
      <name val="MS Sans Serif"/>
      <family val="2"/>
    </font>
    <font>
      <b/>
      <i/>
      <sz val="8"/>
      <name val="Helv"/>
      <family val="2"/>
    </font>
    <font>
      <b/>
      <sz val="8"/>
      <color indexed="12"/>
      <name val="Arial"/>
      <family val="2"/>
    </font>
    <font>
      <b/>
      <sz val="12"/>
      <color indexed="17"/>
      <name val="MS Sans Serif"/>
      <family val="2"/>
    </font>
    <font>
      <sz val="9"/>
      <name val="NewsGoth Dm BT"/>
      <family val="2"/>
    </font>
    <font>
      <sz val="10"/>
      <name val="NewsGoth Dm BT"/>
      <family val="2"/>
    </font>
    <font>
      <b/>
      <sz val="12"/>
      <name val="NewsGoth BT"/>
      <family val="2"/>
    </font>
    <font>
      <sz val="9"/>
      <name val="NewsGoth BT"/>
      <family val="2"/>
    </font>
    <font>
      <sz val="9"/>
      <name val="NewsGoth Lt BT"/>
      <family val="2"/>
    </font>
    <font>
      <sz val="7.5"/>
      <name val="NewsGoth Lt BT"/>
      <family val="2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b/>
      <sz val="11"/>
      <color indexed="10"/>
      <name val="Arial"/>
      <family val="2"/>
    </font>
    <font>
      <b/>
      <sz val="24"/>
      <name val="MS Sans Serif"/>
      <family val="2"/>
    </font>
    <font>
      <b/>
      <i/>
      <sz val="12"/>
      <name val="Galliard BT"/>
      <family val="1"/>
    </font>
    <font>
      <b/>
      <sz val="18"/>
      <color indexed="56"/>
      <name val="Cambria"/>
      <family val="2"/>
    </font>
    <font>
      <b/>
      <sz val="8"/>
      <name val="Helv"/>
    </font>
    <font>
      <b/>
      <sz val="15"/>
      <color indexed="56"/>
      <name val="Arial"/>
      <family val="2"/>
    </font>
    <font>
      <b/>
      <sz val="15"/>
      <color theme="3"/>
      <name val="Arial"/>
      <family val="2"/>
    </font>
    <font>
      <b/>
      <sz val="13"/>
      <color indexed="56"/>
      <name val="Arial"/>
      <family val="2"/>
    </font>
    <font>
      <b/>
      <sz val="13"/>
      <color theme="3"/>
      <name val="Arial"/>
      <family val="2"/>
    </font>
    <font>
      <b/>
      <sz val="11"/>
      <color indexed="56"/>
      <name val="Arial"/>
      <family val="2"/>
    </font>
    <font>
      <b/>
      <sz val="11"/>
      <color theme="3"/>
      <name val="Arial"/>
      <family val="2"/>
    </font>
    <font>
      <b/>
      <sz val="18"/>
      <color indexed="18"/>
      <name val="Cambria"/>
      <family val="2"/>
    </font>
    <font>
      <sz val="8"/>
      <color indexed="10"/>
      <name val="Arial Narrow"/>
      <family val="2"/>
    </font>
    <font>
      <sz val="10"/>
      <color indexed="52"/>
      <name val="Arial"/>
      <family val="2"/>
    </font>
    <font>
      <sz val="10"/>
      <color rgb="FFFA7D00"/>
      <name val="Arial"/>
      <family val="2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0"/>
      <color indexed="9"/>
      <name val="Arial"/>
      <family val="2"/>
    </font>
    <font>
      <b/>
      <sz val="10"/>
      <color theme="0"/>
      <name val="Arial"/>
      <family val="2"/>
    </font>
    <font>
      <u/>
      <sz val="10"/>
      <color indexed="12"/>
      <name val="Arial"/>
      <family val="2"/>
    </font>
    <font>
      <sz val="11"/>
      <name val="ＭＳ Ｐゴシック"/>
      <family val="3"/>
      <charset val="128"/>
    </font>
    <font>
      <u/>
      <sz val="10"/>
      <color indexed="36"/>
      <name val="Arial"/>
      <family val="2"/>
    </font>
    <font>
      <i/>
      <sz val="10"/>
      <color rgb="FF7030A0"/>
      <name val="Calibri"/>
      <family val="2"/>
      <scheme val="minor"/>
    </font>
    <font>
      <b/>
      <sz val="10"/>
      <color indexed="20"/>
      <name val="Arial"/>
      <family val="2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4"/>
      <color theme="1"/>
      <name val="Calibri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8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7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6"/>
        <bgColor indexed="64"/>
      </patternFill>
    </fill>
    <fill>
      <patternFill patternType="lightTrellis">
        <fgColor indexed="57"/>
        <bgColor indexed="53"/>
      </patternFill>
    </fill>
    <fill>
      <patternFill patternType="mediumGray"/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2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59"/>
        <bgColor indexed="64"/>
      </patternFill>
    </fill>
    <fill>
      <patternFill patternType="mediumGray">
        <fgColor indexed="17"/>
      </patternFill>
    </fill>
    <fill>
      <patternFill patternType="solid">
        <fgColor indexed="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indexed="9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lightGray"/>
    </fill>
    <fill>
      <patternFill patternType="solid">
        <fgColor indexed="13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8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14"/>
      </right>
      <top style="medium">
        <color indexed="1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14"/>
      </left>
      <right style="medium">
        <color indexed="14"/>
      </right>
      <top style="medium">
        <color indexed="14"/>
      </top>
      <bottom/>
      <diagonal/>
    </border>
    <border>
      <left/>
      <right/>
      <top/>
      <bottom style="double">
        <color indexed="52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hair">
        <color indexed="22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817">
    <xf numFmtId="0" fontId="0" fillId="0" borderId="0">
      <alignment vertical="top"/>
    </xf>
    <xf numFmtId="9" fontId="3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3" fillId="0" borderId="0"/>
    <xf numFmtId="0" fontId="14" fillId="0" borderId="0"/>
    <xf numFmtId="167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15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/>
    <xf numFmtId="0" fontId="13" fillId="0" borderId="0" applyNumberFormat="0" applyFill="0" applyBorder="0" applyAlignment="0" applyProtection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/>
    <xf numFmtId="0" fontId="13" fillId="0" borderId="0" applyFont="0" applyFill="0" applyBorder="0" applyAlignment="0" applyProtection="0"/>
    <xf numFmtId="0" fontId="16" fillId="0" borderId="0">
      <alignment vertical="center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7" fillId="0" borderId="0">
      <alignment vertical="top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/>
    <xf numFmtId="0" fontId="13" fillId="0" borderId="0"/>
    <xf numFmtId="0" fontId="13" fillId="0" borderId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/>
    <xf numFmtId="0" fontId="13" fillId="0" borderId="0">
      <alignment horizontal="left" wrapText="1"/>
    </xf>
    <xf numFmtId="0" fontId="16" fillId="0" borderId="0">
      <alignment vertical="center"/>
    </xf>
    <xf numFmtId="0" fontId="13" fillId="0" borderId="0"/>
    <xf numFmtId="0" fontId="13" fillId="0" borderId="0">
      <alignment horizontal="left" wrapText="1"/>
    </xf>
    <xf numFmtId="0" fontId="13" fillId="0" borderId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 applyFont="0" applyFill="0" applyBorder="0" applyAlignment="0" applyProtection="0"/>
    <xf numFmtId="0" fontId="16" fillId="0" borderId="0">
      <alignment vertical="center"/>
    </xf>
    <xf numFmtId="0" fontId="17" fillId="34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7" fillId="3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7" fillId="36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7" fillId="37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7" fillId="38" borderId="0" applyNumberFormat="0" applyBorder="0" applyAlignment="0" applyProtection="0"/>
    <xf numFmtId="0" fontId="18" fillId="27" borderId="0" applyNumberFormat="0" applyBorder="0" applyAlignment="0" applyProtection="0"/>
    <xf numFmtId="0" fontId="18" fillId="27" borderId="0" applyNumberFormat="0" applyBorder="0" applyAlignment="0" applyProtection="0"/>
    <xf numFmtId="0" fontId="18" fillId="27" borderId="0" applyNumberFormat="0" applyBorder="0" applyAlignment="0" applyProtection="0"/>
    <xf numFmtId="0" fontId="18" fillId="27" borderId="0" applyNumberFormat="0" applyBorder="0" applyAlignment="0" applyProtection="0"/>
    <xf numFmtId="0" fontId="17" fillId="39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  <xf numFmtId="0" fontId="11" fillId="37" borderId="0" applyNumberFormat="0" applyBorder="0" applyAlignment="0" applyProtection="0"/>
    <xf numFmtId="0" fontId="11" fillId="38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7" fillId="40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7" fillId="41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7" fillId="42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7" fillId="37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7" fillId="40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7" fillId="43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1" fillId="40" borderId="0" applyNumberFormat="0" applyBorder="0" applyAlignment="0" applyProtection="0"/>
    <xf numFmtId="0" fontId="11" fillId="40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37" borderId="0" applyNumberFormat="0" applyBorder="0" applyAlignment="0" applyProtection="0"/>
    <xf numFmtId="0" fontId="11" fillId="37" borderId="0" applyNumberFormat="0" applyBorder="0" applyAlignment="0" applyProtection="0"/>
    <xf numFmtId="0" fontId="11" fillId="40" borderId="0" applyNumberFormat="0" applyBorder="0" applyAlignment="0" applyProtection="0"/>
    <xf numFmtId="0" fontId="11" fillId="40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9" fillId="44" borderId="0" applyNumberFormat="0" applyBorder="0" applyAlignment="0" applyProtection="0"/>
    <xf numFmtId="0" fontId="20" fillId="13" borderId="0" applyNumberFormat="0" applyBorder="0" applyAlignment="0" applyProtection="0"/>
    <xf numFmtId="0" fontId="19" fillId="41" borderId="0" applyNumberFormat="0" applyBorder="0" applyAlignment="0" applyProtection="0"/>
    <xf numFmtId="0" fontId="20" fillId="17" borderId="0" applyNumberFormat="0" applyBorder="0" applyAlignment="0" applyProtection="0"/>
    <xf numFmtId="0" fontId="19" fillId="42" borderId="0" applyNumberFormat="0" applyBorder="0" applyAlignment="0" applyProtection="0"/>
    <xf numFmtId="0" fontId="20" fillId="21" borderId="0" applyNumberFormat="0" applyBorder="0" applyAlignment="0" applyProtection="0"/>
    <xf numFmtId="0" fontId="19" fillId="45" borderId="0" applyNumberFormat="0" applyBorder="0" applyAlignment="0" applyProtection="0"/>
    <xf numFmtId="0" fontId="20" fillId="25" borderId="0" applyNumberFormat="0" applyBorder="0" applyAlignment="0" applyProtection="0"/>
    <xf numFmtId="0" fontId="19" fillId="46" borderId="0" applyNumberFormat="0" applyBorder="0" applyAlignment="0" applyProtection="0"/>
    <xf numFmtId="0" fontId="20" fillId="29" borderId="0" applyNumberFormat="0" applyBorder="0" applyAlignment="0" applyProtection="0"/>
    <xf numFmtId="0" fontId="19" fillId="47" borderId="0" applyNumberFormat="0" applyBorder="0" applyAlignment="0" applyProtection="0"/>
    <xf numFmtId="0" fontId="20" fillId="33" borderId="0" applyNumberFormat="0" applyBorder="0" applyAlignment="0" applyProtection="0"/>
    <xf numFmtId="4" fontId="21" fillId="0" borderId="12">
      <alignment horizontal="center"/>
      <protection locked="0"/>
    </xf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0" borderId="0" applyNumberFormat="0" applyBorder="0" applyAlignment="0" applyProtection="0"/>
    <xf numFmtId="0" fontId="22" fillId="45" borderId="0" applyNumberFormat="0" applyBorder="0" applyAlignment="0" applyProtection="0"/>
    <xf numFmtId="0" fontId="22" fillId="46" borderId="0" applyNumberFormat="0" applyBorder="0" applyAlignment="0" applyProtection="0"/>
    <xf numFmtId="0" fontId="22" fillId="51" borderId="0" applyNumberFormat="0" applyBorder="0" applyAlignment="0" applyProtection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0" fontId="19" fillId="48" borderId="0" applyNumberFormat="0" applyBorder="0" applyAlignment="0" applyProtection="0"/>
    <xf numFmtId="0" fontId="20" fillId="10" borderId="0" applyNumberFormat="0" applyBorder="0" applyAlignment="0" applyProtection="0"/>
    <xf numFmtId="0" fontId="19" fillId="49" borderId="0" applyNumberFormat="0" applyBorder="0" applyAlignment="0" applyProtection="0"/>
    <xf numFmtId="0" fontId="20" fillId="14" borderId="0" applyNumberFormat="0" applyBorder="0" applyAlignment="0" applyProtection="0"/>
    <xf numFmtId="0" fontId="19" fillId="50" borderId="0" applyNumberFormat="0" applyBorder="0" applyAlignment="0" applyProtection="0"/>
    <xf numFmtId="0" fontId="20" fillId="18" borderId="0" applyNumberFormat="0" applyBorder="0" applyAlignment="0" applyProtection="0"/>
    <xf numFmtId="0" fontId="19" fillId="45" borderId="0" applyNumberFormat="0" applyBorder="0" applyAlignment="0" applyProtection="0"/>
    <xf numFmtId="0" fontId="20" fillId="22" borderId="0" applyNumberFormat="0" applyBorder="0" applyAlignment="0" applyProtection="0"/>
    <xf numFmtId="0" fontId="19" fillId="46" borderId="0" applyNumberFormat="0" applyBorder="0" applyAlignment="0" applyProtection="0"/>
    <xf numFmtId="0" fontId="20" fillId="26" borderId="0" applyNumberFormat="0" applyBorder="0" applyAlignment="0" applyProtection="0"/>
    <xf numFmtId="0" fontId="19" fillId="51" borderId="0" applyNumberFormat="0" applyBorder="0" applyAlignment="0" applyProtection="0"/>
    <xf numFmtId="0" fontId="20" fillId="30" borderId="0" applyNumberFormat="0" applyBorder="0" applyAlignment="0" applyProtection="0"/>
    <xf numFmtId="39" fontId="23" fillId="52" borderId="0" applyFont="0" applyFill="0" applyBorder="0" applyAlignment="0" applyProtection="0"/>
    <xf numFmtId="0" fontId="24" fillId="53" borderId="25" applyNumberFormat="0" applyAlignment="0" applyProtection="0"/>
    <xf numFmtId="0" fontId="25" fillId="7" borderId="20" applyNumberFormat="0" applyAlignment="0" applyProtection="0"/>
    <xf numFmtId="0" fontId="26" fillId="0" borderId="0"/>
    <xf numFmtId="0" fontId="27" fillId="54" borderId="0" applyAlignment="0"/>
    <xf numFmtId="0" fontId="28" fillId="55" borderId="0"/>
    <xf numFmtId="0" fontId="29" fillId="35" borderId="0" applyNumberFormat="0" applyBorder="0" applyAlignment="0" applyProtection="0"/>
    <xf numFmtId="0" fontId="30" fillId="56" borderId="0">
      <alignment vertical="center"/>
    </xf>
    <xf numFmtId="0" fontId="13" fillId="52" borderId="0"/>
    <xf numFmtId="0" fontId="31" fillId="53" borderId="26" applyNumberFormat="0" applyAlignment="0" applyProtection="0"/>
    <xf numFmtId="0" fontId="32" fillId="7" borderId="19" applyNumberFormat="0" applyAlignment="0" applyProtection="0"/>
    <xf numFmtId="168" fontId="13" fillId="0" borderId="0" applyFont="0" applyFill="0" applyBorder="0" applyAlignment="0" applyProtection="0"/>
    <xf numFmtId="10" fontId="33" fillId="0" borderId="0" applyNumberFormat="0"/>
    <xf numFmtId="0" fontId="34" fillId="57" borderId="0">
      <alignment horizontal="left"/>
    </xf>
    <xf numFmtId="2" fontId="35" fillId="52" borderId="8" applyProtection="0">
      <alignment horizontal="left"/>
      <protection locked="0"/>
    </xf>
    <xf numFmtId="2" fontId="35" fillId="52" borderId="8" applyProtection="0">
      <alignment horizontal="left"/>
      <protection locked="0"/>
    </xf>
    <xf numFmtId="0" fontId="36" fillId="0" borderId="0" applyNumberFormat="0" applyFill="0" applyBorder="0" applyAlignment="0" applyProtection="0"/>
    <xf numFmtId="0" fontId="37" fillId="58" borderId="0"/>
    <xf numFmtId="0" fontId="38" fillId="59" borderId="27" applyNumberFormat="0" applyAlignment="0" applyProtection="0"/>
    <xf numFmtId="169" fontId="39" fillId="0" borderId="8" applyBorder="0">
      <alignment horizontal="center" vertical="center"/>
    </xf>
    <xf numFmtId="169" fontId="39" fillId="0" borderId="8" applyBorder="0">
      <alignment horizontal="center" vertical="center"/>
    </xf>
    <xf numFmtId="170" fontId="40" fillId="0" borderId="0"/>
    <xf numFmtId="0" fontId="41" fillId="0" borderId="0" applyFont="0" applyFill="0" applyBorder="0" applyAlignment="0" applyProtection="0">
      <alignment horizontal="right"/>
    </xf>
    <xf numFmtId="171" fontId="15" fillId="0" borderId="0" applyFont="0" applyFill="0" applyBorder="0" applyAlignment="0" applyProtection="0"/>
    <xf numFmtId="3" fontId="42" fillId="0" borderId="0">
      <protection locked="0"/>
    </xf>
    <xf numFmtId="0" fontId="43" fillId="0" borderId="28"/>
    <xf numFmtId="0" fontId="42" fillId="0" borderId="0">
      <protection locked="0"/>
    </xf>
    <xf numFmtId="172" fontId="13" fillId="0" borderId="0" applyFont="0" applyFill="0" applyBorder="0" applyAlignment="0" applyProtection="0"/>
    <xf numFmtId="0" fontId="28" fillId="60" borderId="0">
      <protection locked="0"/>
    </xf>
    <xf numFmtId="0" fontId="13" fillId="61" borderId="0" applyNumberFormat="0" applyBorder="0" applyAlignment="0" applyProtection="0"/>
    <xf numFmtId="173" fontId="44" fillId="0" borderId="0"/>
    <xf numFmtId="0" fontId="41" fillId="0" borderId="0" applyFont="0" applyFill="0" applyBorder="0" applyAlignment="0" applyProtection="0"/>
    <xf numFmtId="0" fontId="45" fillId="52" borderId="0">
      <alignment horizontal="left"/>
    </xf>
    <xf numFmtId="173" fontId="44" fillId="0" borderId="0"/>
    <xf numFmtId="14" fontId="13" fillId="0" borderId="0"/>
    <xf numFmtId="174" fontId="46" fillId="58" borderId="0" applyFont="0" applyFill="0" applyBorder="0" applyAlignment="0" applyProtection="0">
      <alignment vertical="center"/>
    </xf>
    <xf numFmtId="15" fontId="47" fillId="0" borderId="0">
      <alignment horizontal="right"/>
    </xf>
    <xf numFmtId="0" fontId="17" fillId="0" borderId="0">
      <alignment horizontal="right"/>
    </xf>
    <xf numFmtId="0" fontId="41" fillId="0" borderId="29" applyNumberFormat="0" applyFont="0" applyFill="0" applyAlignment="0" applyProtection="0"/>
    <xf numFmtId="0" fontId="48" fillId="39" borderId="26" applyNumberFormat="0" applyAlignment="0" applyProtection="0"/>
    <xf numFmtId="0" fontId="49" fillId="6" borderId="19" applyNumberFormat="0" applyAlignment="0" applyProtection="0"/>
    <xf numFmtId="0" fontId="50" fillId="0" borderId="30" applyNumberFormat="0" applyFill="0" applyAlignment="0" applyProtection="0"/>
    <xf numFmtId="0" fontId="12" fillId="0" borderId="24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175" fontId="13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Protection="0"/>
    <xf numFmtId="0" fontId="15" fillId="0" borderId="0" applyProtection="0"/>
    <xf numFmtId="0" fontId="55" fillId="0" borderId="0" applyProtection="0"/>
    <xf numFmtId="0" fontId="53" fillId="0" borderId="0" applyProtection="0"/>
    <xf numFmtId="0" fontId="56" fillId="0" borderId="0" applyProtection="0"/>
    <xf numFmtId="0" fontId="57" fillId="0" borderId="0" applyProtection="0"/>
    <xf numFmtId="0" fontId="58" fillId="0" borderId="0" applyProtection="0"/>
    <xf numFmtId="0" fontId="42" fillId="0" borderId="0">
      <protection locked="0"/>
    </xf>
    <xf numFmtId="2" fontId="59" fillId="0" borderId="31">
      <alignment horizontal="center"/>
    </xf>
    <xf numFmtId="0" fontId="60" fillId="0" borderId="0" applyFill="0" applyBorder="0" applyProtection="0">
      <alignment horizontal="left"/>
    </xf>
    <xf numFmtId="176" fontId="23" fillId="52" borderId="0" applyFont="0" applyFill="0" applyBorder="0" applyAlignment="0" applyProtection="0"/>
    <xf numFmtId="0" fontId="61" fillId="36" borderId="0" applyNumberFormat="0" applyBorder="0" applyAlignment="0" applyProtection="0"/>
    <xf numFmtId="2" fontId="62" fillId="52" borderId="32" applyProtection="0">
      <alignment horizontal="left"/>
      <protection locked="0"/>
    </xf>
    <xf numFmtId="2" fontId="62" fillId="52" borderId="32" applyProtection="0">
      <alignment horizontal="left"/>
      <protection locked="0"/>
    </xf>
    <xf numFmtId="0" fontId="63" fillId="62" borderId="33" applyAlignment="0" applyProtection="0"/>
    <xf numFmtId="0" fontId="39" fillId="36" borderId="0" applyNumberFormat="0" applyBorder="0" applyAlignment="0" applyProtection="0"/>
    <xf numFmtId="0" fontId="64" fillId="3" borderId="0" applyNumberFormat="0" applyBorder="0" applyAlignment="0" applyProtection="0"/>
    <xf numFmtId="0" fontId="65" fillId="63" borderId="0"/>
    <xf numFmtId="0" fontId="66" fillId="0" borderId="34" applyNumberFormat="0" applyAlignment="0" applyProtection="0">
      <alignment horizontal="left" vertical="center"/>
    </xf>
    <xf numFmtId="0" fontId="66" fillId="0" borderId="33">
      <alignment horizontal="left" vertical="center"/>
    </xf>
    <xf numFmtId="0" fontId="67" fillId="55" borderId="0" applyNumberFormat="0" applyBorder="0" applyAlignment="0" applyProtection="0"/>
    <xf numFmtId="0" fontId="68" fillId="0" borderId="35" applyNumberFormat="0" applyFill="0" applyAlignment="0" applyProtection="0"/>
    <xf numFmtId="0" fontId="69" fillId="0" borderId="36" applyNumberFormat="0" applyFill="0" applyAlignment="0" applyProtection="0"/>
    <xf numFmtId="0" fontId="70" fillId="0" borderId="37" applyNumberFormat="0" applyFill="0" applyAlignment="0" applyProtection="0"/>
    <xf numFmtId="0" fontId="70" fillId="0" borderId="0" applyNumberFormat="0" applyFill="0" applyBorder="0" applyAlignment="0" applyProtection="0"/>
    <xf numFmtId="17" fontId="71" fillId="64" borderId="0" applyNumberFormat="0" applyFill="0">
      <alignment horizontal="left"/>
    </xf>
    <xf numFmtId="0" fontId="72" fillId="65" borderId="0" applyNumberFormat="0" applyBorder="0">
      <alignment horizontal="right" vertical="center"/>
    </xf>
    <xf numFmtId="19" fontId="72" fillId="65" borderId="38" applyNumberFormat="0" applyBorder="0">
      <alignment horizontal="left" vertical="center"/>
    </xf>
    <xf numFmtId="2" fontId="73" fillId="66" borderId="0">
      <alignment horizontal="center" vertical="center"/>
    </xf>
    <xf numFmtId="2" fontId="73" fillId="66" borderId="39" applyBorder="0">
      <alignment horizontal="left" vertical="center"/>
    </xf>
    <xf numFmtId="0" fontId="72" fillId="65" borderId="0">
      <alignment horizontal="right" vertical="center"/>
    </xf>
    <xf numFmtId="19" fontId="74" fillId="65" borderId="40" applyNumberFormat="0" applyBorder="0">
      <alignment horizontal="left" vertical="center" indent="1"/>
    </xf>
    <xf numFmtId="2" fontId="75" fillId="66" borderId="7" applyBorder="0">
      <alignment horizontal="left" vertical="center" indent="1"/>
    </xf>
    <xf numFmtId="2" fontId="75" fillId="66" borderId="41" applyBorder="0">
      <alignment horizontal="center" vertical="center"/>
    </xf>
    <xf numFmtId="2" fontId="13" fillId="67" borderId="42" applyBorder="0">
      <alignment horizontal="left" vertical="center" indent="1"/>
    </xf>
    <xf numFmtId="0" fontId="13" fillId="67" borderId="0">
      <alignment horizontal="right" vertical="center"/>
    </xf>
    <xf numFmtId="2" fontId="13" fillId="67" borderId="38" applyNumberFormat="0" applyBorder="0">
      <alignment horizontal="right" vertical="center"/>
    </xf>
    <xf numFmtId="2" fontId="76" fillId="68" borderId="40" applyBorder="0">
      <alignment horizontal="left" vertical="center" indent="1"/>
    </xf>
    <xf numFmtId="2" fontId="76" fillId="68" borderId="0">
      <alignment horizontal="right" vertical="center"/>
    </xf>
    <xf numFmtId="2" fontId="76" fillId="68" borderId="39" applyBorder="0">
      <alignment horizontal="left" vertical="center"/>
    </xf>
    <xf numFmtId="2" fontId="76" fillId="68" borderId="31" applyBorder="0">
      <alignment horizontal="center" vertical="center"/>
    </xf>
    <xf numFmtId="19" fontId="74" fillId="69" borderId="43" applyNumberFormat="0" applyBorder="0">
      <alignment horizontal="left" vertical="center"/>
    </xf>
    <xf numFmtId="15" fontId="74" fillId="69" borderId="41" applyNumberFormat="0" applyBorder="0">
      <alignment horizontal="right" vertical="center"/>
    </xf>
    <xf numFmtId="19" fontId="74" fillId="69" borderId="44" applyNumberFormat="0" applyBorder="0">
      <alignment horizontal="right" vertical="center"/>
    </xf>
    <xf numFmtId="2" fontId="75" fillId="70" borderId="45" applyBorder="0">
      <alignment horizontal="left" vertical="center" indent="1"/>
    </xf>
    <xf numFmtId="2" fontId="75" fillId="70" borderId="39" applyNumberFormat="0">
      <alignment horizontal="center" vertical="center"/>
    </xf>
    <xf numFmtId="2" fontId="75" fillId="70" borderId="39" applyNumberFormat="0" applyBorder="0">
      <alignment horizontal="left" vertical="center"/>
    </xf>
    <xf numFmtId="2" fontId="13" fillId="71" borderId="44" applyNumberFormat="0" applyBorder="0">
      <alignment horizontal="right" vertical="center"/>
    </xf>
    <xf numFmtId="0" fontId="77" fillId="0" borderId="0"/>
    <xf numFmtId="38" fontId="56" fillId="0" borderId="0"/>
    <xf numFmtId="38" fontId="78" fillId="0" borderId="0"/>
    <xf numFmtId="38" fontId="79" fillId="0" borderId="0"/>
    <xf numFmtId="38" fontId="58" fillId="0" borderId="0"/>
    <xf numFmtId="0" fontId="59" fillId="0" borderId="0"/>
    <xf numFmtId="0" fontId="59" fillId="0" borderId="0"/>
    <xf numFmtId="0" fontId="80" fillId="55" borderId="0"/>
    <xf numFmtId="3" fontId="13" fillId="0" borderId="0"/>
    <xf numFmtId="0" fontId="81" fillId="0" borderId="46" applyNumberFormat="0" applyFill="0" applyAlignment="0" applyProtection="0"/>
    <xf numFmtId="0" fontId="82" fillId="72" borderId="0" applyFill="0" applyBorder="0">
      <protection hidden="1"/>
    </xf>
    <xf numFmtId="0" fontId="83" fillId="73" borderId="47">
      <protection locked="0"/>
    </xf>
    <xf numFmtId="0" fontId="15" fillId="0" borderId="0"/>
    <xf numFmtId="0" fontId="15" fillId="55" borderId="0"/>
    <xf numFmtId="177" fontId="84" fillId="0" borderId="0" applyFont="0" applyFill="0" applyBorder="0" applyAlignment="0" applyProtection="0"/>
    <xf numFmtId="178" fontId="84" fillId="0" borderId="0" applyFont="0" applyFill="0" applyBorder="0" applyAlignment="0" applyProtection="0"/>
    <xf numFmtId="179" fontId="84" fillId="0" borderId="0" applyFont="0" applyFill="0" applyBorder="0" applyAlignment="0" applyProtection="0"/>
    <xf numFmtId="180" fontId="84" fillId="0" borderId="0" applyFont="0" applyFill="0" applyBorder="0" applyAlignment="0" applyProtection="0"/>
    <xf numFmtId="181" fontId="13" fillId="0" borderId="0">
      <alignment horizontal="right"/>
    </xf>
    <xf numFmtId="182" fontId="84" fillId="0" borderId="0" applyFont="0">
      <protection locked="0"/>
    </xf>
    <xf numFmtId="0" fontId="85" fillId="74" borderId="0" applyNumberFormat="0" applyBorder="0" applyAlignment="0" applyProtection="0"/>
    <xf numFmtId="0" fontId="86" fillId="5" borderId="0" applyNumberFormat="0" applyBorder="0" applyAlignment="0" applyProtection="0"/>
    <xf numFmtId="0" fontId="87" fillId="55" borderId="48" applyNumberFormat="0" applyFont="0" applyFill="0" applyAlignment="0" applyProtection="0">
      <alignment horizontal="center"/>
    </xf>
    <xf numFmtId="0" fontId="13" fillId="0" borderId="0" applyNumberFormat="0" applyFont="0" applyFill="0" applyBorder="0" applyAlignment="0"/>
    <xf numFmtId="37" fontId="88" fillId="0" borderId="0"/>
    <xf numFmtId="183" fontId="8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3" fillId="0" borderId="0">
      <alignment vertical="top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0" borderId="0"/>
    <xf numFmtId="0" fontId="13" fillId="0" borderId="0"/>
    <xf numFmtId="0" fontId="13" fillId="0" borderId="0"/>
    <xf numFmtId="0" fontId="11" fillId="0" borderId="0"/>
    <xf numFmtId="0" fontId="15" fillId="0" borderId="0"/>
    <xf numFmtId="0" fontId="13" fillId="0" borderId="0">
      <alignment horizontal="left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75" borderId="49" applyNumberFormat="0" applyFont="0" applyAlignment="0" applyProtection="0"/>
    <xf numFmtId="0" fontId="11" fillId="75" borderId="49" applyNumberFormat="0" applyFont="0" applyAlignment="0" applyProtection="0"/>
    <xf numFmtId="0" fontId="2" fillId="9" borderId="23" applyNumberFormat="0" applyFont="0" applyAlignment="0" applyProtection="0"/>
    <xf numFmtId="0" fontId="13" fillId="75" borderId="49" applyNumberFormat="0" applyFont="0" applyAlignment="0" applyProtection="0"/>
    <xf numFmtId="0" fontId="18" fillId="9" borderId="23" applyNumberFormat="0" applyFont="0" applyAlignment="0" applyProtection="0"/>
    <xf numFmtId="0" fontId="18" fillId="9" borderId="23" applyNumberFormat="0" applyFont="0" applyAlignment="0" applyProtection="0"/>
    <xf numFmtId="0" fontId="18" fillId="9" borderId="23" applyNumberFormat="0" applyFont="0" applyAlignment="0" applyProtection="0"/>
    <xf numFmtId="0" fontId="18" fillId="9" borderId="23" applyNumberFormat="0" applyFont="0" applyAlignment="0" applyProtection="0"/>
    <xf numFmtId="37" fontId="13" fillId="0" borderId="0"/>
    <xf numFmtId="0" fontId="63" fillId="76" borderId="50" applyNumberFormat="0" applyBorder="0">
      <alignment horizontal="left" vertical="center"/>
    </xf>
    <xf numFmtId="2" fontId="63" fillId="76" borderId="39" applyNumberFormat="0" applyBorder="0">
      <alignment horizontal="left" vertical="center"/>
    </xf>
    <xf numFmtId="2" fontId="76" fillId="68" borderId="51" applyNumberFormat="0" applyBorder="0">
      <alignment horizontal="left" vertical="center"/>
    </xf>
    <xf numFmtId="2" fontId="76" fillId="68" borderId="39" applyNumberFormat="0" applyBorder="0">
      <alignment horizontal="left" vertical="center"/>
    </xf>
    <xf numFmtId="2" fontId="90" fillId="52" borderId="32">
      <alignment horizontal="left"/>
    </xf>
    <xf numFmtId="2" fontId="90" fillId="52" borderId="32">
      <alignment horizontal="left"/>
    </xf>
    <xf numFmtId="19" fontId="13" fillId="77" borderId="14" applyNumberFormat="0" applyBorder="0">
      <alignment horizontal="left" vertical="center" indent="1"/>
    </xf>
    <xf numFmtId="0" fontId="13" fillId="77" borderId="0">
      <alignment horizontal="right" vertical="center"/>
    </xf>
    <xf numFmtId="19" fontId="13" fillId="77" borderId="44" applyNumberFormat="0" applyBorder="0">
      <alignment horizontal="right" vertical="center"/>
    </xf>
    <xf numFmtId="2" fontId="91" fillId="78" borderId="7" applyBorder="0">
      <alignment horizontal="left" vertical="center" indent="1"/>
    </xf>
    <xf numFmtId="2" fontId="91" fillId="78" borderId="0">
      <alignment horizontal="center" vertical="center"/>
    </xf>
    <xf numFmtId="2" fontId="91" fillId="78" borderId="52">
      <alignment horizontal="left" vertical="center"/>
    </xf>
    <xf numFmtId="1" fontId="92" fillId="0" borderId="0" applyProtection="0">
      <alignment horizontal="right" vertical="center"/>
    </xf>
    <xf numFmtId="0" fontId="13" fillId="79" borderId="0" applyNumberFormat="0" applyFont="0" applyBorder="0" applyAlignment="0" applyProtection="0">
      <protection hidden="1"/>
    </xf>
    <xf numFmtId="0" fontId="93" fillId="56" borderId="31">
      <alignment horizontal="center"/>
    </xf>
    <xf numFmtId="9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94" fillId="61" borderId="0" applyNumberFormat="0" applyBorder="0">
      <alignment horizontal="right" vertical="center"/>
    </xf>
    <xf numFmtId="0" fontId="95" fillId="80" borderId="31" applyNumberFormat="0">
      <alignment horizontal="center" vertical="center"/>
    </xf>
    <xf numFmtId="0" fontId="95" fillId="80" borderId="0" applyNumberFormat="0" applyBorder="0">
      <alignment horizontal="left" vertical="center" indent="1"/>
    </xf>
    <xf numFmtId="184" fontId="13" fillId="0" borderId="0"/>
    <xf numFmtId="0" fontId="74" fillId="52" borderId="7">
      <alignment horizontal="center"/>
    </xf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6" fillId="64" borderId="0" applyNumberFormat="0" applyAlignment="0" applyProtection="0"/>
    <xf numFmtId="0" fontId="46" fillId="58" borderId="0"/>
    <xf numFmtId="38" fontId="97" fillId="0" borderId="0"/>
    <xf numFmtId="3" fontId="98" fillId="0" borderId="53">
      <alignment horizontal="center"/>
      <protection locked="0"/>
    </xf>
    <xf numFmtId="0" fontId="37" fillId="81" borderId="0"/>
    <xf numFmtId="0" fontId="13" fillId="82" borderId="54" applyNumberFormat="0" applyProtection="0">
      <alignment horizontal="left" vertical="center" indent="1"/>
    </xf>
    <xf numFmtId="0" fontId="13" fillId="0" borderId="0" applyNumberFormat="0" applyFont="0" applyFill="0" applyBorder="0" applyAlignment="0" applyProtection="0"/>
    <xf numFmtId="0" fontId="99" fillId="35" borderId="0" applyNumberFormat="0" applyBorder="0" applyAlignment="0" applyProtection="0"/>
    <xf numFmtId="0" fontId="100" fillId="4" borderId="0" applyNumberFormat="0" applyBorder="0" applyAlignment="0" applyProtection="0"/>
    <xf numFmtId="15" fontId="101" fillId="52" borderId="0" applyBorder="0" applyAlignment="0" applyProtection="0">
      <alignment horizontal="right"/>
    </xf>
    <xf numFmtId="0" fontId="102" fillId="0" borderId="0"/>
    <xf numFmtId="185" fontId="103" fillId="0" borderId="0"/>
    <xf numFmtId="38" fontId="104" fillId="0" borderId="0"/>
    <xf numFmtId="186" fontId="105" fillId="83" borderId="0">
      <alignment horizontal="center" vertical="center"/>
      <protection locked="0"/>
    </xf>
    <xf numFmtId="0" fontId="17" fillId="0" borderId="0"/>
    <xf numFmtId="0" fontId="13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3" fillId="0" borderId="0"/>
    <xf numFmtId="0" fontId="13" fillId="0" borderId="0"/>
    <xf numFmtId="0" fontId="18" fillId="0" borderId="0"/>
    <xf numFmtId="0" fontId="18" fillId="0" borderId="0"/>
    <xf numFmtId="0" fontId="23" fillId="0" borderId="0"/>
    <xf numFmtId="0" fontId="13" fillId="0" borderId="0">
      <alignment horizontal="left" wrapText="1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>
      <alignment horizontal="left" wrapText="1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06" fillId="0" borderId="0"/>
    <xf numFmtId="0" fontId="107" fillId="0" borderId="0"/>
    <xf numFmtId="2" fontId="108" fillId="84" borderId="50" applyNumberFormat="0" applyFill="0" applyBorder="0" applyAlignment="0">
      <alignment horizontal="center"/>
      <protection locked="0"/>
    </xf>
    <xf numFmtId="0" fontId="109" fillId="0" borderId="55" applyNumberFormat="0" applyAlignment="0" applyProtection="0">
      <alignment horizontal="left" vertical="top"/>
    </xf>
    <xf numFmtId="0" fontId="109" fillId="0" borderId="0" applyNumberFormat="0" applyProtection="0">
      <alignment horizontal="right" vertical="top"/>
    </xf>
    <xf numFmtId="0" fontId="13" fillId="0" borderId="0" applyNumberFormat="0" applyFont="0" applyAlignment="0" applyProtection="0"/>
    <xf numFmtId="0" fontId="110" fillId="0" borderId="0" applyNumberFormat="0" applyFill="0" applyBorder="0" applyProtection="0"/>
    <xf numFmtId="0" fontId="111" fillId="0" borderId="0" applyNumberFormat="0" applyFill="0" applyBorder="0" applyProtection="0">
      <alignment vertical="top"/>
    </xf>
    <xf numFmtId="0" fontId="112" fillId="0" borderId="33" applyNumberFormat="0" applyProtection="0">
      <alignment horizontal="left" vertical="top"/>
    </xf>
    <xf numFmtId="0" fontId="112" fillId="0" borderId="33" applyNumberFormat="0" applyProtection="0">
      <alignment horizontal="right" vertical="top"/>
    </xf>
    <xf numFmtId="0" fontId="109" fillId="0" borderId="0" applyNumberFormat="0" applyProtection="0">
      <alignment horizontal="left" vertical="top"/>
    </xf>
    <xf numFmtId="0" fontId="113" fillId="0" borderId="0" applyNumberFormat="0" applyProtection="0">
      <alignment horizontal="left" vertical="top"/>
    </xf>
    <xf numFmtId="0" fontId="113" fillId="0" borderId="0" applyNumberFormat="0" applyProtection="0">
      <alignment horizontal="right" vertical="top"/>
    </xf>
    <xf numFmtId="0" fontId="13" fillId="0" borderId="56" applyNumberFormat="0" applyFont="0" applyAlignment="0" applyProtection="0"/>
    <xf numFmtId="0" fontId="13" fillId="0" borderId="57" applyNumberFormat="0" applyFont="0" applyAlignment="0" applyProtection="0"/>
    <xf numFmtId="0" fontId="13" fillId="0" borderId="58" applyNumberFormat="0" applyFont="0" applyAlignment="0" applyProtection="0"/>
    <xf numFmtId="10" fontId="114" fillId="0" borderId="0" applyNumberFormat="0" applyFill="0" applyBorder="0" applyProtection="0">
      <alignment horizontal="right" vertical="top"/>
    </xf>
    <xf numFmtId="0" fontId="109" fillId="0" borderId="33" applyNumberFormat="0" applyFill="0" applyAlignment="0" applyProtection="0"/>
    <xf numFmtId="0" fontId="113" fillId="0" borderId="59" applyNumberFormat="0" applyFont="0" applyFill="0" applyAlignment="0" applyProtection="0">
      <alignment horizontal="left" vertical="top"/>
    </xf>
    <xf numFmtId="0" fontId="109" fillId="0" borderId="10" applyNumberFormat="0" applyFill="0" applyAlignment="0" applyProtection="0">
      <alignment vertical="top"/>
    </xf>
    <xf numFmtId="0" fontId="115" fillId="0" borderId="0" applyBorder="0" applyProtection="0">
      <alignment vertical="center"/>
    </xf>
    <xf numFmtId="0" fontId="115" fillId="0" borderId="10" applyBorder="0" applyProtection="0">
      <alignment horizontal="right" vertical="center"/>
    </xf>
    <xf numFmtId="0" fontId="116" fillId="85" borderId="0" applyBorder="0" applyProtection="0">
      <alignment horizontal="centerContinuous" vertical="center"/>
    </xf>
    <xf numFmtId="0" fontId="116" fillId="86" borderId="10" applyBorder="0" applyProtection="0">
      <alignment horizontal="centerContinuous" vertical="center"/>
    </xf>
    <xf numFmtId="0" fontId="45" fillId="0" borderId="0" applyBorder="0" applyProtection="0">
      <alignment horizontal="left"/>
    </xf>
    <xf numFmtId="0" fontId="117" fillId="0" borderId="0" applyFill="0" applyBorder="0" applyProtection="0">
      <alignment horizontal="left"/>
    </xf>
    <xf numFmtId="0" fontId="60" fillId="0" borderId="7" applyFill="0" applyBorder="0" applyProtection="0">
      <alignment horizontal="left" vertical="top"/>
    </xf>
    <xf numFmtId="2" fontId="13" fillId="63" borderId="39" applyNumberFormat="0" applyBorder="0">
      <alignment horizontal="right" vertical="center"/>
    </xf>
    <xf numFmtId="2" fontId="13" fillId="63" borderId="0">
      <alignment horizontal="right" vertical="center"/>
    </xf>
    <xf numFmtId="2" fontId="76" fillId="87" borderId="31">
      <alignment horizontal="center" vertical="center"/>
    </xf>
    <xf numFmtId="2" fontId="76" fillId="87" borderId="0" applyNumberFormat="0" applyBorder="0">
      <alignment horizontal="left" vertical="center"/>
    </xf>
    <xf numFmtId="2" fontId="76" fillId="87" borderId="31">
      <alignment horizontal="center" vertical="center"/>
    </xf>
    <xf numFmtId="187" fontId="118" fillId="0" borderId="32">
      <alignment vertical="center"/>
    </xf>
    <xf numFmtId="187" fontId="118" fillId="0" borderId="32">
      <alignment vertical="center"/>
    </xf>
    <xf numFmtId="0" fontId="119" fillId="0" borderId="0">
      <alignment horizontal="center"/>
    </xf>
    <xf numFmtId="0" fontId="120" fillId="0" borderId="0"/>
    <xf numFmtId="0" fontId="121" fillId="0" borderId="0" applyNumberFormat="0" applyFill="0" applyBorder="0" applyAlignment="0" applyProtection="0"/>
    <xf numFmtId="38" fontId="122" fillId="88" borderId="60"/>
    <xf numFmtId="38" fontId="122" fillId="88" borderId="60"/>
    <xf numFmtId="0" fontId="121" fillId="0" borderId="0" applyNumberFormat="0" applyFill="0" applyBorder="0" applyAlignment="0" applyProtection="0"/>
    <xf numFmtId="0" fontId="123" fillId="0" borderId="35" applyNumberFormat="0" applyFill="0" applyAlignment="0" applyProtection="0"/>
    <xf numFmtId="0" fontId="124" fillId="0" borderId="16" applyNumberFormat="0" applyFill="0" applyAlignment="0" applyProtection="0"/>
    <xf numFmtId="0" fontId="125" fillId="0" borderId="36" applyNumberFormat="0" applyFill="0" applyAlignment="0" applyProtection="0"/>
    <xf numFmtId="0" fontId="126" fillId="0" borderId="17" applyNumberFormat="0" applyFill="0" applyAlignment="0" applyProtection="0"/>
    <xf numFmtId="0" fontId="127" fillId="0" borderId="37" applyNumberFormat="0" applyFill="0" applyAlignment="0" applyProtection="0"/>
    <xf numFmtId="0" fontId="128" fillId="0" borderId="18" applyNumberFormat="0" applyFill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84" fillId="0" borderId="0"/>
    <xf numFmtId="0" fontId="130" fillId="0" borderId="0">
      <alignment vertical="top"/>
    </xf>
    <xf numFmtId="0" fontId="13" fillId="89" borderId="0" applyNumberFormat="0" applyBorder="0" applyAlignment="0">
      <protection locked="0"/>
    </xf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1" fillId="0" borderId="46" applyNumberFormat="0" applyFill="0" applyAlignment="0" applyProtection="0"/>
    <xf numFmtId="0" fontId="132" fillId="0" borderId="21" applyNumberFormat="0" applyFill="0" applyAlignment="0" applyProtection="0"/>
    <xf numFmtId="0" fontId="13" fillId="55" borderId="0" applyNumberFormat="0" applyFont="0" applyFill="0" applyBorder="0" applyProtection="0">
      <alignment horizontal="center" textRotation="90" wrapText="1"/>
    </xf>
    <xf numFmtId="0" fontId="133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82" borderId="0">
      <alignment horizontal="right"/>
    </xf>
    <xf numFmtId="0" fontId="23" fillId="53" borderId="0" applyNumberFormat="0" applyFont="0" applyBorder="0" applyAlignment="0" applyProtection="0"/>
    <xf numFmtId="0" fontId="136" fillId="55" borderId="0"/>
    <xf numFmtId="14" fontId="40" fillId="0" borderId="0" applyFont="0" applyFill="0" applyBorder="0" applyProtection="0"/>
    <xf numFmtId="188" fontId="13" fillId="0" borderId="0">
      <alignment horizontal="center"/>
    </xf>
    <xf numFmtId="0" fontId="137" fillId="59" borderId="27" applyNumberFormat="0" applyAlignment="0" applyProtection="0"/>
    <xf numFmtId="0" fontId="138" fillId="8" borderId="22" applyNumberFormat="0" applyAlignment="0" applyProtection="0"/>
    <xf numFmtId="9" fontId="13" fillId="0" borderId="0" applyFont="0" applyFill="0" applyBorder="0" applyAlignment="0" applyProtection="0"/>
    <xf numFmtId="0" fontId="139" fillId="0" borderId="0" applyNumberFormat="0" applyFill="0" applyBorder="0" applyAlignment="0" applyProtection="0">
      <alignment vertical="top"/>
      <protection locked="0"/>
    </xf>
    <xf numFmtId="40" fontId="140" fillId="0" borderId="0" applyFont="0" applyFill="0" applyBorder="0" applyAlignment="0" applyProtection="0"/>
    <xf numFmtId="38" fontId="140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0" borderId="0"/>
    <xf numFmtId="0" fontId="141" fillId="0" borderId="0" applyNumberFormat="0" applyFill="0" applyBorder="0" applyAlignment="0" applyProtection="0">
      <alignment vertical="top"/>
      <protection locked="0"/>
    </xf>
    <xf numFmtId="167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60" fillId="13" borderId="0" applyNumberFormat="0" applyBorder="0" applyAlignment="0" applyProtection="0"/>
    <xf numFmtId="0" fontId="160" fillId="17" borderId="0" applyNumberFormat="0" applyBorder="0" applyAlignment="0" applyProtection="0"/>
    <xf numFmtId="0" fontId="160" fillId="21" borderId="0" applyNumberFormat="0" applyBorder="0" applyAlignment="0" applyProtection="0"/>
    <xf numFmtId="0" fontId="160" fillId="25" borderId="0" applyNumberFormat="0" applyBorder="0" applyAlignment="0" applyProtection="0"/>
    <xf numFmtId="0" fontId="160" fillId="29" borderId="0" applyNumberFormat="0" applyBorder="0" applyAlignment="0" applyProtection="0"/>
    <xf numFmtId="0" fontId="160" fillId="33" borderId="0" applyNumberFormat="0" applyBorder="0" applyAlignment="0" applyProtection="0"/>
    <xf numFmtId="0" fontId="160" fillId="10" borderId="0" applyNumberFormat="0" applyBorder="0" applyAlignment="0" applyProtection="0"/>
    <xf numFmtId="0" fontId="160" fillId="14" borderId="0" applyNumberFormat="0" applyBorder="0" applyAlignment="0" applyProtection="0"/>
    <xf numFmtId="0" fontId="160" fillId="18" borderId="0" applyNumberFormat="0" applyBorder="0" applyAlignment="0" applyProtection="0"/>
    <xf numFmtId="0" fontId="160" fillId="22" borderId="0" applyNumberFormat="0" applyBorder="0" applyAlignment="0" applyProtection="0"/>
    <xf numFmtId="0" fontId="160" fillId="26" borderId="0" applyNumberFormat="0" applyBorder="0" applyAlignment="0" applyProtection="0"/>
    <xf numFmtId="0" fontId="160" fillId="30" borderId="0" applyNumberFormat="0" applyBorder="0" applyAlignment="0" applyProtection="0"/>
    <xf numFmtId="0" fontId="150" fillId="4" borderId="0" applyNumberFormat="0" applyBorder="0" applyAlignment="0" applyProtection="0"/>
    <xf numFmtId="0" fontId="154" fillId="7" borderId="19" applyNumberFormat="0" applyAlignment="0" applyProtection="0"/>
    <xf numFmtId="0" fontId="156" fillId="8" borderId="22" applyNumberFormat="0" applyAlignment="0" applyProtection="0"/>
    <xf numFmtId="0" fontId="158" fillId="0" borderId="0" applyNumberFormat="0" applyFill="0" applyBorder="0" applyAlignment="0" applyProtection="0"/>
    <xf numFmtId="0" fontId="149" fillId="3" borderId="0" applyNumberFormat="0" applyBorder="0" applyAlignment="0" applyProtection="0"/>
    <xf numFmtId="0" fontId="146" fillId="0" borderId="16" applyNumberFormat="0" applyFill="0" applyAlignment="0" applyProtection="0"/>
    <xf numFmtId="0" fontId="147" fillId="0" borderId="17" applyNumberFormat="0" applyFill="0" applyAlignment="0" applyProtection="0"/>
    <xf numFmtId="0" fontId="148" fillId="0" borderId="18" applyNumberFormat="0" applyFill="0" applyAlignment="0" applyProtection="0"/>
    <xf numFmtId="0" fontId="148" fillId="0" borderId="0" applyNumberFormat="0" applyFill="0" applyBorder="0" applyAlignment="0" applyProtection="0"/>
    <xf numFmtId="0" fontId="152" fillId="6" borderId="19" applyNumberFormat="0" applyAlignment="0" applyProtection="0"/>
    <xf numFmtId="0" fontId="155" fillId="0" borderId="21" applyNumberFormat="0" applyFill="0" applyAlignment="0" applyProtection="0"/>
    <xf numFmtId="0" fontId="151" fillId="5" borderId="0" applyNumberFormat="0" applyBorder="0" applyAlignment="0" applyProtection="0"/>
    <xf numFmtId="0" fontId="161" fillId="0" borderId="0"/>
    <xf numFmtId="0" fontId="161" fillId="0" borderId="0"/>
    <xf numFmtId="0" fontId="161" fillId="0" borderId="0"/>
    <xf numFmtId="0" fontId="153" fillId="7" borderId="20" applyNumberFormat="0" applyAlignment="0" applyProtection="0"/>
    <xf numFmtId="0" fontId="145" fillId="0" borderId="0" applyNumberFormat="0" applyFill="0" applyBorder="0" applyAlignment="0" applyProtection="0"/>
    <xf numFmtId="0" fontId="159" fillId="0" borderId="24" applyNumberFormat="0" applyFill="0" applyAlignment="0" applyProtection="0"/>
    <xf numFmtId="0" fontId="157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295">
    <xf numFmtId="0" fontId="0" fillId="0" borderId="0" xfId="0">
      <alignment vertical="top"/>
    </xf>
    <xf numFmtId="0" fontId="4" fillId="0" borderId="1" xfId="0" applyFont="1" applyBorder="1">
      <alignment vertical="top"/>
    </xf>
    <xf numFmtId="0" fontId="0" fillId="0" borderId="2" xfId="0" applyBorder="1">
      <alignment vertical="top"/>
    </xf>
    <xf numFmtId="14" fontId="5" fillId="0" borderId="3" xfId="0" applyNumberFormat="1" applyFont="1" applyBorder="1">
      <alignment vertical="top"/>
    </xf>
    <xf numFmtId="0" fontId="4" fillId="0" borderId="4" xfId="0" applyFont="1" applyBorder="1">
      <alignment vertical="top"/>
    </xf>
    <xf numFmtId="10" fontId="6" fillId="0" borderId="5" xfId="1" applyNumberFormat="1" applyFont="1" applyBorder="1" applyAlignment="1">
      <alignment vertical="top"/>
    </xf>
    <xf numFmtId="0" fontId="5" fillId="0" borderId="6" xfId="0" applyFont="1" applyBorder="1" applyAlignment="1">
      <alignment horizontal="right" vertical="top"/>
    </xf>
    <xf numFmtId="0" fontId="4" fillId="0" borderId="7" xfId="0" applyFont="1" applyBorder="1">
      <alignment vertical="top"/>
    </xf>
    <xf numFmtId="10" fontId="6" fillId="0" borderId="0" xfId="1" applyNumberFormat="1" applyFont="1" applyBorder="1" applyAlignment="1">
      <alignment vertical="top"/>
    </xf>
    <xf numFmtId="0" fontId="5" fillId="0" borderId="8" xfId="0" applyFont="1" applyBorder="1" applyAlignment="1">
      <alignment horizontal="right" vertical="top"/>
    </xf>
    <xf numFmtId="0" fontId="4" fillId="0" borderId="9" xfId="0" applyFont="1" applyBorder="1">
      <alignment vertical="top"/>
    </xf>
    <xf numFmtId="10" fontId="6" fillId="0" borderId="10" xfId="1" applyNumberFormat="1" applyFont="1" applyBorder="1" applyAlignment="1">
      <alignment vertical="top"/>
    </xf>
    <xf numFmtId="0" fontId="5" fillId="0" borderId="11" xfId="0" applyFont="1" applyBorder="1" applyAlignment="1">
      <alignment horizontal="right" vertical="top"/>
    </xf>
    <xf numFmtId="0" fontId="4" fillId="0" borderId="4" xfId="0" applyFont="1" applyFill="1" applyBorder="1">
      <alignment vertical="top"/>
    </xf>
    <xf numFmtId="10" fontId="6" fillId="0" borderId="5" xfId="1" applyNumberFormat="1" applyFont="1" applyFill="1" applyBorder="1" applyAlignment="1">
      <alignment vertical="top"/>
    </xf>
    <xf numFmtId="0" fontId="4" fillId="0" borderId="9" xfId="0" applyFont="1" applyFill="1" applyBorder="1">
      <alignment vertical="top"/>
    </xf>
    <xf numFmtId="10" fontId="6" fillId="0" borderId="10" xfId="1" applyNumberFormat="1" applyFont="1" applyFill="1" applyBorder="1" applyAlignment="1">
      <alignment vertical="top"/>
    </xf>
    <xf numFmtId="0" fontId="5" fillId="0" borderId="3" xfId="0" applyFont="1" applyBorder="1" applyAlignment="1">
      <alignment horizontal="right" vertical="top"/>
    </xf>
    <xf numFmtId="0" fontId="4" fillId="0" borderId="12" xfId="0" applyFont="1" applyFill="1" applyBorder="1">
      <alignment vertical="top"/>
    </xf>
    <xf numFmtId="9" fontId="6" fillId="0" borderId="4" xfId="1" applyFont="1" applyFill="1" applyBorder="1" applyAlignment="1">
      <alignment vertical="top"/>
    </xf>
    <xf numFmtId="9" fontId="6" fillId="0" borderId="6" xfId="1" applyFont="1" applyBorder="1" applyAlignment="1">
      <alignment vertical="top"/>
    </xf>
    <xf numFmtId="9" fontId="8" fillId="0" borderId="9" xfId="1" applyFont="1" applyBorder="1" applyAlignment="1">
      <alignment vertical="top"/>
    </xf>
    <xf numFmtId="9" fontId="6" fillId="0" borderId="11" xfId="1" applyFont="1" applyBorder="1" applyAlignment="1">
      <alignment vertical="top"/>
    </xf>
    <xf numFmtId="164" fontId="0" fillId="0" borderId="0" xfId="0" applyNumberFormat="1">
      <alignment vertical="top"/>
    </xf>
    <xf numFmtId="0" fontId="0" fillId="0" borderId="5" xfId="0" applyBorder="1">
      <alignment vertical="top"/>
    </xf>
    <xf numFmtId="2" fontId="6" fillId="0" borderId="6" xfId="0" applyNumberFormat="1" applyFont="1" applyBorder="1">
      <alignment vertical="top"/>
    </xf>
    <xf numFmtId="0" fontId="0" fillId="0" borderId="10" xfId="0" applyBorder="1">
      <alignment vertical="top"/>
    </xf>
    <xf numFmtId="2" fontId="6" fillId="0" borderId="11" xfId="0" applyNumberFormat="1" applyFont="1" applyBorder="1">
      <alignment vertical="top"/>
    </xf>
    <xf numFmtId="0" fontId="9" fillId="0" borderId="5" xfId="0" applyFont="1" applyBorder="1">
      <alignment vertical="top"/>
    </xf>
    <xf numFmtId="0" fontId="9" fillId="0" borderId="10" xfId="0" applyFont="1" applyBorder="1">
      <alignment vertical="top"/>
    </xf>
    <xf numFmtId="0" fontId="6" fillId="0" borderId="6" xfId="0" applyFont="1" applyBorder="1" applyAlignment="1">
      <alignment horizontal="right" vertical="top"/>
    </xf>
    <xf numFmtId="0" fontId="0" fillId="0" borderId="0" xfId="0" applyBorder="1">
      <alignment vertical="top"/>
    </xf>
    <xf numFmtId="0" fontId="6" fillId="0" borderId="8" xfId="0" applyFont="1" applyBorder="1" applyAlignment="1">
      <alignment horizontal="right" vertical="top"/>
    </xf>
    <xf numFmtId="0" fontId="6" fillId="0" borderId="8" xfId="0" applyFont="1" applyBorder="1">
      <alignment vertical="top"/>
    </xf>
    <xf numFmtId="0" fontId="4" fillId="0" borderId="7" xfId="0" applyFont="1" applyFill="1" applyBorder="1">
      <alignment vertical="top"/>
    </xf>
    <xf numFmtId="0" fontId="7" fillId="2" borderId="8" xfId="0" applyFont="1" applyFill="1" applyBorder="1" applyAlignment="1">
      <alignment horizontal="center" vertical="top"/>
    </xf>
    <xf numFmtId="0" fontId="5" fillId="0" borderId="11" xfId="0" quotePrefix="1" applyFont="1" applyBorder="1">
      <alignment vertical="top"/>
    </xf>
    <xf numFmtId="0" fontId="4" fillId="0" borderId="12" xfId="0" applyFont="1" applyBorder="1" applyAlignment="1">
      <alignment horizontal="center" vertical="top"/>
    </xf>
    <xf numFmtId="0" fontId="7" fillId="0" borderId="13" xfId="0" applyFont="1" applyBorder="1">
      <alignment vertical="top"/>
    </xf>
    <xf numFmtId="0" fontId="5" fillId="0" borderId="13" xfId="0" applyFont="1" applyBorder="1">
      <alignment vertical="top"/>
    </xf>
    <xf numFmtId="0" fontId="7" fillId="0" borderId="14" xfId="0" applyFont="1" applyBorder="1">
      <alignment vertical="top"/>
    </xf>
    <xf numFmtId="0" fontId="5" fillId="0" borderId="14" xfId="0" applyFont="1" applyBorder="1">
      <alignment vertical="top"/>
    </xf>
    <xf numFmtId="0" fontId="7" fillId="0" borderId="15" xfId="0" applyFont="1" applyBorder="1">
      <alignment vertical="top"/>
    </xf>
    <xf numFmtId="0" fontId="5" fillId="0" borderId="15" xfId="0" applyFont="1" applyBorder="1">
      <alignment vertical="top"/>
    </xf>
    <xf numFmtId="0" fontId="4" fillId="0" borderId="12" xfId="0" applyFont="1" applyBorder="1">
      <alignment vertical="top"/>
    </xf>
    <xf numFmtId="0" fontId="0" fillId="0" borderId="6" xfId="0" applyBorder="1">
      <alignment vertical="top"/>
    </xf>
    <xf numFmtId="0" fontId="0" fillId="0" borderId="9" xfId="0" applyBorder="1">
      <alignment vertical="top"/>
    </xf>
    <xf numFmtId="0" fontId="0" fillId="0" borderId="11" xfId="0" applyBorder="1">
      <alignment vertical="top"/>
    </xf>
    <xf numFmtId="0" fontId="5" fillId="2" borderId="12" xfId="0" applyFont="1" applyFill="1" applyBorder="1">
      <alignment vertical="top"/>
    </xf>
    <xf numFmtId="165" fontId="0" fillId="0" borderId="0" xfId="0" applyNumberFormat="1">
      <alignment vertical="top"/>
    </xf>
    <xf numFmtId="14" fontId="6" fillId="0" borderId="6" xfId="0" applyNumberFormat="1" applyFont="1" applyBorder="1">
      <alignment vertical="top"/>
    </xf>
    <xf numFmtId="0" fontId="5" fillId="0" borderId="11" xfId="0" applyFont="1" applyBorder="1">
      <alignment vertical="top"/>
    </xf>
    <xf numFmtId="0" fontId="0" fillId="0" borderId="3" xfId="0" applyBorder="1">
      <alignment vertical="top"/>
    </xf>
    <xf numFmtId="0" fontId="8" fillId="0" borderId="0" xfId="0" applyFont="1" applyBorder="1">
      <alignment vertical="top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6" fillId="0" borderId="4" xfId="0" applyFont="1" applyBorder="1" applyAlignment="1">
      <alignment horizontal="center" vertical="top"/>
    </xf>
    <xf numFmtId="0" fontId="8" fillId="0" borderId="6" xfId="0" applyFont="1" applyBorder="1">
      <alignment vertical="top"/>
    </xf>
    <xf numFmtId="0" fontId="6" fillId="0" borderId="7" xfId="0" applyFont="1" applyBorder="1" applyAlignment="1">
      <alignment horizontal="center" vertical="top"/>
    </xf>
    <xf numFmtId="0" fontId="8" fillId="0" borderId="32" xfId="0" applyFont="1" applyBorder="1">
      <alignment vertical="top"/>
    </xf>
    <xf numFmtId="0" fontId="6" fillId="0" borderId="9" xfId="0" applyFont="1" applyBorder="1" applyAlignment="1">
      <alignment horizontal="center" vertical="top"/>
    </xf>
    <xf numFmtId="0" fontId="8" fillId="0" borderId="11" xfId="0" applyFont="1" applyBorder="1">
      <alignment vertical="top"/>
    </xf>
    <xf numFmtId="14" fontId="5" fillId="0" borderId="5" xfId="0" applyNumberFormat="1" applyFont="1" applyBorder="1" applyAlignment="1">
      <alignment horizontal="center" vertical="top"/>
    </xf>
    <xf numFmtId="0" fontId="8" fillId="0" borderId="6" xfId="0" applyFont="1" applyBorder="1" applyAlignment="1">
      <alignment horizontal="center" vertical="top"/>
    </xf>
    <xf numFmtId="14" fontId="5" fillId="0" borderId="0" xfId="0" applyNumberFormat="1" applyFont="1" applyBorder="1" applyAlignment="1">
      <alignment horizontal="center" vertical="top"/>
    </xf>
    <xf numFmtId="0" fontId="8" fillId="0" borderId="32" xfId="0" applyFont="1" applyBorder="1" applyAlignment="1">
      <alignment horizontal="center" vertical="top"/>
    </xf>
    <xf numFmtId="14" fontId="5" fillId="0" borderId="10" xfId="0" applyNumberFormat="1" applyFont="1" applyBorder="1" applyAlignment="1">
      <alignment horizontal="center" vertical="top"/>
    </xf>
    <xf numFmtId="0" fontId="8" fillId="0" borderId="11" xfId="0" applyFont="1" applyBorder="1" applyAlignment="1">
      <alignment horizontal="center" vertical="top"/>
    </xf>
    <xf numFmtId="0" fontId="6" fillId="0" borderId="10" xfId="0" applyFont="1" applyBorder="1" applyAlignment="1">
      <alignment horizontal="center" vertical="top"/>
    </xf>
    <xf numFmtId="0" fontId="6" fillId="0" borderId="11" xfId="0" applyFont="1" applyBorder="1" applyAlignment="1">
      <alignment horizontal="center" vertical="top"/>
    </xf>
    <xf numFmtId="0" fontId="8" fillId="0" borderId="4" xfId="0" applyFont="1" applyBorder="1">
      <alignment vertical="top"/>
    </xf>
    <xf numFmtId="0" fontId="8" fillId="0" borderId="5" xfId="0" applyFont="1" applyBorder="1">
      <alignment vertical="top"/>
    </xf>
    <xf numFmtId="0" fontId="8" fillId="0" borderId="7" xfId="0" applyFont="1" applyBorder="1">
      <alignment vertical="top"/>
    </xf>
    <xf numFmtId="0" fontId="8" fillId="0" borderId="9" xfId="0" applyFont="1" applyBorder="1">
      <alignment vertical="top"/>
    </xf>
    <xf numFmtId="0" fontId="8" fillId="0" borderId="10" xfId="0" applyFont="1" applyBorder="1">
      <alignment vertical="top"/>
    </xf>
    <xf numFmtId="0" fontId="8" fillId="0" borderId="4" xfId="0" applyFont="1" applyBorder="1" applyAlignment="1">
      <alignment horizontal="center" vertical="top"/>
    </xf>
    <xf numFmtId="0" fontId="8" fillId="0" borderId="7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0" xfId="0" applyFont="1" applyBorder="1" applyAlignment="1">
      <alignment horizontal="center" vertical="top"/>
    </xf>
    <xf numFmtId="164" fontId="5" fillId="0" borderId="4" xfId="0" applyNumberFormat="1" applyFont="1" applyBorder="1">
      <alignment vertical="top"/>
    </xf>
    <xf numFmtId="164" fontId="5" fillId="0" borderId="5" xfId="0" applyNumberFormat="1" applyFont="1" applyBorder="1">
      <alignment vertical="top"/>
    </xf>
    <xf numFmtId="164" fontId="5" fillId="0" borderId="6" xfId="0" applyNumberFormat="1" applyFont="1" applyBorder="1">
      <alignment vertical="top"/>
    </xf>
    <xf numFmtId="164" fontId="5" fillId="0" borderId="7" xfId="0" applyNumberFormat="1" applyFont="1" applyBorder="1">
      <alignment vertical="top"/>
    </xf>
    <xf numFmtId="164" fontId="5" fillId="0" borderId="0" xfId="0" applyNumberFormat="1" applyFont="1" applyBorder="1">
      <alignment vertical="top"/>
    </xf>
    <xf numFmtId="164" fontId="5" fillId="0" borderId="32" xfId="0" applyNumberFormat="1" applyFont="1" applyBorder="1">
      <alignment vertical="top"/>
    </xf>
    <xf numFmtId="164" fontId="5" fillId="0" borderId="9" xfId="0" applyNumberFormat="1" applyFont="1" applyBorder="1">
      <alignment vertical="top"/>
    </xf>
    <xf numFmtId="164" fontId="5" fillId="0" borderId="10" xfId="0" applyNumberFormat="1" applyFont="1" applyBorder="1">
      <alignment vertical="top"/>
    </xf>
    <xf numFmtId="164" fontId="5" fillId="0" borderId="11" xfId="0" applyNumberFormat="1" applyFont="1" applyBorder="1">
      <alignment vertical="top"/>
    </xf>
    <xf numFmtId="165" fontId="5" fillId="0" borderId="4" xfId="1" applyNumberFormat="1" applyFont="1" applyBorder="1" applyAlignment="1">
      <alignment vertical="top"/>
    </xf>
    <xf numFmtId="165" fontId="5" fillId="0" borderId="5" xfId="1" applyNumberFormat="1" applyFont="1" applyBorder="1" applyAlignment="1">
      <alignment vertical="top"/>
    </xf>
    <xf numFmtId="165" fontId="5" fillId="0" borderId="6" xfId="1" applyNumberFormat="1" applyFont="1" applyBorder="1" applyAlignment="1">
      <alignment vertical="top"/>
    </xf>
    <xf numFmtId="165" fontId="5" fillId="0" borderId="7" xfId="1" applyNumberFormat="1" applyFont="1" applyBorder="1" applyAlignment="1">
      <alignment vertical="top"/>
    </xf>
    <xf numFmtId="165" fontId="5" fillId="0" borderId="0" xfId="1" applyNumberFormat="1" applyFont="1" applyBorder="1" applyAlignment="1">
      <alignment vertical="top"/>
    </xf>
    <xf numFmtId="165" fontId="5" fillId="0" borderId="32" xfId="1" applyNumberFormat="1" applyFont="1" applyBorder="1" applyAlignment="1">
      <alignment vertical="top"/>
    </xf>
    <xf numFmtId="165" fontId="5" fillId="0" borderId="9" xfId="1" applyNumberFormat="1" applyFont="1" applyBorder="1" applyAlignment="1">
      <alignment vertical="top"/>
    </xf>
    <xf numFmtId="165" fontId="5" fillId="0" borderId="10" xfId="1" applyNumberFormat="1" applyFont="1" applyBorder="1" applyAlignment="1">
      <alignment vertical="top"/>
    </xf>
    <xf numFmtId="165" fontId="5" fillId="0" borderId="11" xfId="1" applyNumberFormat="1" applyFont="1" applyBorder="1" applyAlignment="1">
      <alignment vertical="top"/>
    </xf>
    <xf numFmtId="9" fontId="0" fillId="0" borderId="0" xfId="1" applyFont="1" applyAlignment="1">
      <alignment vertical="top"/>
    </xf>
    <xf numFmtId="0" fontId="7" fillId="2" borderId="6" xfId="0" applyFont="1" applyFill="1" applyBorder="1" applyAlignment="1">
      <alignment horizontal="right" vertical="top"/>
    </xf>
    <xf numFmtId="0" fontId="0" fillId="0" borderId="4" xfId="0" applyBorder="1">
      <alignment vertical="top"/>
    </xf>
    <xf numFmtId="0" fontId="6" fillId="0" borderId="4" xfId="0" applyFont="1" applyBorder="1">
      <alignment vertical="top"/>
    </xf>
    <xf numFmtId="0" fontId="6" fillId="0" borderId="5" xfId="0" applyFont="1" applyBorder="1">
      <alignment vertical="top"/>
    </xf>
    <xf numFmtId="0" fontId="6" fillId="0" borderId="6" xfId="0" applyFont="1" applyBorder="1">
      <alignment vertical="top"/>
    </xf>
    <xf numFmtId="0" fontId="6" fillId="0" borderId="7" xfId="0" applyFont="1" applyBorder="1">
      <alignment vertical="top"/>
    </xf>
    <xf numFmtId="0" fontId="6" fillId="0" borderId="0" xfId="0" applyFont="1" applyBorder="1">
      <alignment vertical="top"/>
    </xf>
    <xf numFmtId="0" fontId="6" fillId="0" borderId="32" xfId="0" applyFont="1" applyBorder="1">
      <alignment vertical="top"/>
    </xf>
    <xf numFmtId="0" fontId="6" fillId="0" borderId="9" xfId="0" applyFont="1" applyBorder="1">
      <alignment vertical="top"/>
    </xf>
    <xf numFmtId="0" fontId="6" fillId="0" borderId="10" xfId="0" applyFont="1" applyBorder="1">
      <alignment vertical="top"/>
    </xf>
    <xf numFmtId="0" fontId="6" fillId="0" borderId="11" xfId="0" applyFont="1" applyBorder="1">
      <alignment vertical="top"/>
    </xf>
    <xf numFmtId="0" fontId="10" fillId="0" borderId="13" xfId="0" applyFont="1" applyBorder="1" applyAlignment="1">
      <alignment horizontal="center" vertical="top"/>
    </xf>
    <xf numFmtId="0" fontId="10" fillId="0" borderId="14" xfId="0" applyFont="1" applyBorder="1" applyAlignment="1">
      <alignment horizontal="center" vertical="top"/>
    </xf>
    <xf numFmtId="0" fontId="10" fillId="0" borderId="15" xfId="0" applyFont="1" applyBorder="1" applyAlignment="1">
      <alignment horizontal="center" vertical="top"/>
    </xf>
    <xf numFmtId="0" fontId="0" fillId="0" borderId="15" xfId="0" applyBorder="1">
      <alignment vertical="top"/>
    </xf>
    <xf numFmtId="0" fontId="4" fillId="0" borderId="0" xfId="0" applyFont="1">
      <alignment vertical="top"/>
    </xf>
    <xf numFmtId="0" fontId="4" fillId="0" borderId="4" xfId="0" applyFont="1" applyBorder="1" applyAlignment="1">
      <alignment horizontal="center" vertical="top"/>
    </xf>
    <xf numFmtId="0" fontId="4" fillId="0" borderId="6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14" fontId="5" fillId="0" borderId="4" xfId="0" applyNumberFormat="1" applyFont="1" applyBorder="1">
      <alignment vertical="top"/>
    </xf>
    <xf numFmtId="14" fontId="5" fillId="0" borderId="7" xfId="0" applyNumberFormat="1" applyFont="1" applyBorder="1">
      <alignment vertical="top"/>
    </xf>
    <xf numFmtId="14" fontId="5" fillId="0" borderId="9" xfId="0" applyNumberFormat="1" applyFont="1" applyBorder="1">
      <alignment vertical="top"/>
    </xf>
    <xf numFmtId="2" fontId="8" fillId="0" borderId="6" xfId="0" applyNumberFormat="1" applyFont="1" applyBorder="1">
      <alignment vertical="top"/>
    </xf>
    <xf numFmtId="2" fontId="8" fillId="0" borderId="32" xfId="0" applyNumberFormat="1" applyFont="1" applyBorder="1">
      <alignment vertical="top"/>
    </xf>
    <xf numFmtId="2" fontId="8" fillId="0" borderId="11" xfId="0" applyNumberFormat="1" applyFont="1" applyBorder="1">
      <alignment vertical="top"/>
    </xf>
    <xf numFmtId="0" fontId="4" fillId="0" borderId="5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  <xf numFmtId="2" fontId="5" fillId="0" borderId="4" xfId="1" applyNumberFormat="1" applyFont="1" applyBorder="1" applyAlignment="1">
      <alignment vertical="top"/>
    </xf>
    <xf numFmtId="2" fontId="5" fillId="0" borderId="5" xfId="1" applyNumberFormat="1" applyFont="1" applyBorder="1" applyAlignment="1">
      <alignment vertical="top"/>
    </xf>
    <xf numFmtId="2" fontId="5" fillId="0" borderId="5" xfId="0" applyNumberFormat="1" applyFont="1" applyBorder="1">
      <alignment vertical="top"/>
    </xf>
    <xf numFmtId="2" fontId="5" fillId="0" borderId="6" xfId="1" applyNumberFormat="1" applyFont="1" applyBorder="1" applyAlignment="1">
      <alignment vertical="top"/>
    </xf>
    <xf numFmtId="2" fontId="5" fillId="0" borderId="7" xfId="1" applyNumberFormat="1" applyFont="1" applyBorder="1" applyAlignment="1">
      <alignment vertical="top"/>
    </xf>
    <xf numFmtId="2" fontId="5" fillId="0" borderId="0" xfId="1" applyNumberFormat="1" applyFont="1" applyBorder="1" applyAlignment="1">
      <alignment vertical="top"/>
    </xf>
    <xf numFmtId="2" fontId="5" fillId="0" borderId="0" xfId="0" applyNumberFormat="1" applyFont="1" applyBorder="1">
      <alignment vertical="top"/>
    </xf>
    <xf numFmtId="2" fontId="5" fillId="0" borderId="32" xfId="1" applyNumberFormat="1" applyFont="1" applyBorder="1" applyAlignment="1">
      <alignment vertical="top"/>
    </xf>
    <xf numFmtId="2" fontId="5" fillId="0" borderId="9" xfId="1" applyNumberFormat="1" applyFont="1" applyBorder="1" applyAlignment="1">
      <alignment vertical="top"/>
    </xf>
    <xf numFmtId="2" fontId="5" fillId="0" borderId="10" xfId="1" applyNumberFormat="1" applyFont="1" applyBorder="1" applyAlignment="1">
      <alignment vertical="top"/>
    </xf>
    <xf numFmtId="2" fontId="5" fillId="0" borderId="10" xfId="0" applyNumberFormat="1" applyFont="1" applyBorder="1">
      <alignment vertical="top"/>
    </xf>
    <xf numFmtId="2" fontId="5" fillId="0" borderId="11" xfId="1" applyNumberFormat="1" applyFont="1" applyBorder="1" applyAlignment="1">
      <alignment vertical="top"/>
    </xf>
    <xf numFmtId="0" fontId="4" fillId="0" borderId="13" xfId="0" applyFont="1" applyBorder="1" applyAlignment="1">
      <alignment horizontal="center" vertical="top"/>
    </xf>
    <xf numFmtId="0" fontId="6" fillId="0" borderId="1" xfId="0" applyFont="1" applyBorder="1">
      <alignment vertical="top"/>
    </xf>
    <xf numFmtId="0" fontId="6" fillId="0" borderId="2" xfId="0" applyFont="1" applyBorder="1">
      <alignment vertical="top"/>
    </xf>
    <xf numFmtId="0" fontId="6" fillId="0" borderId="3" xfId="0" applyFont="1" applyBorder="1">
      <alignment vertical="top"/>
    </xf>
    <xf numFmtId="0" fontId="4" fillId="0" borderId="60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2" fontId="6" fillId="0" borderId="13" xfId="0" applyNumberFormat="1" applyFont="1" applyBorder="1">
      <alignment vertical="top"/>
    </xf>
    <xf numFmtId="2" fontId="6" fillId="0" borderId="14" xfId="0" applyNumberFormat="1" applyFont="1" applyBorder="1">
      <alignment vertical="top"/>
    </xf>
    <xf numFmtId="2" fontId="6" fillId="0" borderId="15" xfId="0" applyNumberFormat="1" applyFont="1" applyBorder="1">
      <alignment vertical="top"/>
    </xf>
    <xf numFmtId="2" fontId="6" fillId="0" borderId="4" xfId="0" applyNumberFormat="1" applyFont="1" applyBorder="1">
      <alignment vertical="top"/>
    </xf>
    <xf numFmtId="2" fontId="6" fillId="0" borderId="5" xfId="0" applyNumberFormat="1" applyFont="1" applyBorder="1">
      <alignment vertical="top"/>
    </xf>
    <xf numFmtId="2" fontId="6" fillId="0" borderId="7" xfId="0" applyNumberFormat="1" applyFont="1" applyBorder="1">
      <alignment vertical="top"/>
    </xf>
    <xf numFmtId="2" fontId="6" fillId="0" borderId="0" xfId="0" applyNumberFormat="1" applyFont="1" applyBorder="1">
      <alignment vertical="top"/>
    </xf>
    <xf numFmtId="2" fontId="6" fillId="0" borderId="32" xfId="0" applyNumberFormat="1" applyFont="1" applyBorder="1">
      <alignment vertical="top"/>
    </xf>
    <xf numFmtId="2" fontId="6" fillId="0" borderId="9" xfId="0" applyNumberFormat="1" applyFont="1" applyBorder="1">
      <alignment vertical="top"/>
    </xf>
    <xf numFmtId="2" fontId="6" fillId="0" borderId="10" xfId="0" applyNumberFormat="1" applyFont="1" applyBorder="1">
      <alignment vertical="top"/>
    </xf>
    <xf numFmtId="0" fontId="5" fillId="0" borderId="0" xfId="0" applyFont="1">
      <alignment vertical="top"/>
    </xf>
    <xf numFmtId="0" fontId="5" fillId="0" borderId="4" xfId="0" applyFont="1" applyBorder="1">
      <alignment vertical="top"/>
    </xf>
    <xf numFmtId="0" fontId="5" fillId="0" borderId="5" xfId="0" applyFont="1" applyBorder="1">
      <alignment vertical="top"/>
    </xf>
    <xf numFmtId="166" fontId="5" fillId="0" borderId="5" xfId="1" applyNumberFormat="1" applyFont="1" applyBorder="1" applyAlignment="1">
      <alignment vertical="top"/>
    </xf>
    <xf numFmtId="9" fontId="5" fillId="0" borderId="5" xfId="1" applyFont="1" applyBorder="1" applyAlignment="1">
      <alignment vertical="top"/>
    </xf>
    <xf numFmtId="2" fontId="5" fillId="0" borderId="6" xfId="0" applyNumberFormat="1" applyFont="1" applyBorder="1">
      <alignment vertical="top"/>
    </xf>
    <xf numFmtId="0" fontId="5" fillId="0" borderId="7" xfId="0" applyFont="1" applyBorder="1">
      <alignment vertical="top"/>
    </xf>
    <xf numFmtId="0" fontId="5" fillId="0" borderId="0" xfId="0" applyFont="1" applyBorder="1">
      <alignment vertical="top"/>
    </xf>
    <xf numFmtId="166" fontId="5" fillId="0" borderId="0" xfId="1" applyNumberFormat="1" applyFont="1" applyBorder="1" applyAlignment="1">
      <alignment vertical="top"/>
    </xf>
    <xf numFmtId="9" fontId="5" fillId="0" borderId="0" xfId="1" applyFont="1" applyBorder="1" applyAlignment="1">
      <alignment vertical="top"/>
    </xf>
    <xf numFmtId="2" fontId="5" fillId="0" borderId="32" xfId="0" applyNumberFormat="1" applyFont="1" applyBorder="1">
      <alignment vertical="top"/>
    </xf>
    <xf numFmtId="0" fontId="5" fillId="0" borderId="9" xfId="0" applyFont="1" applyBorder="1">
      <alignment vertical="top"/>
    </xf>
    <xf numFmtId="0" fontId="5" fillId="0" borderId="10" xfId="0" applyFont="1" applyBorder="1">
      <alignment vertical="top"/>
    </xf>
    <xf numFmtId="166" fontId="5" fillId="0" borderId="10" xfId="1" applyNumberFormat="1" applyFont="1" applyBorder="1" applyAlignment="1">
      <alignment vertical="top"/>
    </xf>
    <xf numFmtId="9" fontId="5" fillId="0" borderId="10" xfId="1" applyFont="1" applyBorder="1" applyAlignment="1">
      <alignment vertical="top"/>
    </xf>
    <xf numFmtId="2" fontId="5" fillId="0" borderId="11" xfId="0" applyNumberFormat="1" applyFont="1" applyBorder="1">
      <alignment vertical="top"/>
    </xf>
    <xf numFmtId="0" fontId="63" fillId="55" borderId="40" xfId="524" applyFont="1" applyFill="1" applyBorder="1" applyAlignment="1">
      <alignment horizontal="left"/>
    </xf>
    <xf numFmtId="0" fontId="143" fillId="90" borderId="61" xfId="524" applyFont="1" applyFill="1" applyBorder="1" applyAlignment="1">
      <alignment horizontal="right"/>
    </xf>
    <xf numFmtId="0" fontId="143" fillId="90" borderId="42" xfId="524" quotePrefix="1" applyFont="1" applyFill="1" applyBorder="1" applyAlignment="1">
      <alignment horizontal="right"/>
    </xf>
    <xf numFmtId="0" fontId="144" fillId="91" borderId="0" xfId="0" applyFont="1" applyFill="1" applyAlignment="1"/>
    <xf numFmtId="0" fontId="63" fillId="55" borderId="14" xfId="524" applyFont="1" applyFill="1" applyBorder="1" applyAlignment="1">
      <alignment horizontal="left"/>
    </xf>
    <xf numFmtId="0" fontId="133" fillId="90" borderId="7" xfId="524" applyFont="1" applyFill="1" applyBorder="1" applyAlignment="1">
      <alignment horizontal="center"/>
    </xf>
    <xf numFmtId="0" fontId="133" fillId="90" borderId="32" xfId="524" applyFont="1" applyFill="1" applyBorder="1" applyAlignment="1">
      <alignment horizontal="center"/>
    </xf>
    <xf numFmtId="0" fontId="144" fillId="91" borderId="61" xfId="0" applyFont="1" applyFill="1" applyBorder="1" applyAlignment="1"/>
    <xf numFmtId="0" fontId="144" fillId="91" borderId="59" xfId="0" applyFont="1" applyFill="1" applyBorder="1" applyAlignment="1"/>
    <xf numFmtId="0" fontId="144" fillId="91" borderId="42" xfId="0" applyFont="1" applyFill="1" applyBorder="1" applyAlignment="1"/>
    <xf numFmtId="0" fontId="144" fillId="91" borderId="7" xfId="0" applyFont="1" applyFill="1" applyBorder="1" applyAlignment="1"/>
    <xf numFmtId="0" fontId="144" fillId="91" borderId="0" xfId="0" applyFont="1" applyFill="1" applyBorder="1" applyAlignment="1"/>
    <xf numFmtId="0" fontId="144" fillId="91" borderId="32" xfId="0" applyFont="1" applyFill="1" applyBorder="1" applyAlignment="1"/>
    <xf numFmtId="0" fontId="144" fillId="91" borderId="9" xfId="0" applyFont="1" applyFill="1" applyBorder="1" applyAlignment="1"/>
    <xf numFmtId="0" fontId="144" fillId="91" borderId="10" xfId="0" applyFont="1" applyFill="1" applyBorder="1" applyAlignment="1"/>
    <xf numFmtId="0" fontId="144" fillId="91" borderId="11" xfId="0" applyFont="1" applyFill="1" applyBorder="1" applyAlignment="1"/>
    <xf numFmtId="0" fontId="63" fillId="55" borderId="15" xfId="524" applyFont="1" applyFill="1" applyBorder="1" applyAlignment="1">
      <alignment horizontal="left"/>
    </xf>
    <xf numFmtId="0" fontId="133" fillId="90" borderId="9" xfId="524" applyFont="1" applyFill="1" applyBorder="1" applyAlignment="1">
      <alignment horizontal="center"/>
    </xf>
    <xf numFmtId="0" fontId="133" fillId="90" borderId="11" xfId="524" applyFont="1" applyFill="1" applyBorder="1" applyAlignment="1">
      <alignment horizontal="center"/>
    </xf>
    <xf numFmtId="0" fontId="0" fillId="91" borderId="32" xfId="0" applyFont="1" applyFill="1" applyBorder="1" applyAlignment="1"/>
    <xf numFmtId="0" fontId="63" fillId="55" borderId="40" xfId="772" applyFont="1" applyFill="1" applyBorder="1" applyAlignment="1">
      <alignment horizontal="left"/>
    </xf>
    <xf numFmtId="0" fontId="11" fillId="0" borderId="0" xfId="2"/>
    <xf numFmtId="0" fontId="144" fillId="91" borderId="61" xfId="2" applyFont="1" applyFill="1" applyBorder="1"/>
    <xf numFmtId="0" fontId="144" fillId="91" borderId="42" xfId="2" applyFont="1" applyFill="1" applyBorder="1"/>
    <xf numFmtId="2" fontId="11" fillId="91" borderId="61" xfId="2" quotePrefix="1" applyNumberFormat="1" applyFill="1" applyBorder="1"/>
    <xf numFmtId="2" fontId="11" fillId="91" borderId="59" xfId="2" quotePrefix="1" applyNumberFormat="1" applyFill="1" applyBorder="1"/>
    <xf numFmtId="2" fontId="11" fillId="91" borderId="59" xfId="2" applyNumberFormat="1" applyFill="1" applyBorder="1"/>
    <xf numFmtId="0" fontId="11" fillId="91" borderId="42" xfId="2" applyFill="1" applyBorder="1"/>
    <xf numFmtId="0" fontId="144" fillId="91" borderId="7" xfId="2" applyFont="1" applyFill="1" applyBorder="1"/>
    <xf numFmtId="0" fontId="144" fillId="91" borderId="32" xfId="2" applyFont="1" applyFill="1" applyBorder="1"/>
    <xf numFmtId="2" fontId="11" fillId="91" borderId="7" xfId="2" quotePrefix="1" applyNumberFormat="1" applyFill="1" applyBorder="1"/>
    <xf numFmtId="2" fontId="11" fillId="91" borderId="0" xfId="2" quotePrefix="1" applyNumberFormat="1" applyFill="1" applyBorder="1"/>
    <xf numFmtId="2" fontId="11" fillId="91" borderId="0" xfId="2" applyNumberFormat="1" applyFill="1" applyBorder="1"/>
    <xf numFmtId="0" fontId="11" fillId="91" borderId="32" xfId="2" applyFill="1" applyBorder="1"/>
    <xf numFmtId="0" fontId="11" fillId="91" borderId="9" xfId="2" applyFill="1" applyBorder="1"/>
    <xf numFmtId="0" fontId="11" fillId="91" borderId="11" xfId="2" applyFill="1" applyBorder="1"/>
    <xf numFmtId="0" fontId="11" fillId="91" borderId="7" xfId="2" applyFill="1" applyBorder="1"/>
    <xf numFmtId="0" fontId="11" fillId="91" borderId="0" xfId="2" applyFill="1" applyBorder="1"/>
    <xf numFmtId="0" fontId="11" fillId="91" borderId="10" xfId="2" applyFill="1" applyBorder="1"/>
    <xf numFmtId="0" fontId="5" fillId="0" borderId="11" xfId="0" quotePrefix="1" applyFont="1" applyBorder="1" applyAlignment="1">
      <alignment horizontal="right" vertical="top"/>
    </xf>
    <xf numFmtId="0" fontId="5" fillId="0" borderId="0" xfId="0" applyFont="1" applyBorder="1" applyAlignment="1">
      <alignment horizontal="right" vertical="top"/>
    </xf>
    <xf numFmtId="14" fontId="5" fillId="0" borderId="0" xfId="0" applyNumberFormat="1" applyFont="1" applyBorder="1">
      <alignment vertical="top"/>
    </xf>
    <xf numFmtId="9" fontId="6" fillId="0" borderId="0" xfId="1" applyFont="1" applyBorder="1" applyAlignment="1">
      <alignment vertical="top"/>
    </xf>
    <xf numFmtId="0" fontId="6" fillId="0" borderId="0" xfId="0" applyFont="1" applyBorder="1" applyAlignment="1">
      <alignment horizontal="right" vertical="top"/>
    </xf>
    <xf numFmtId="0" fontId="5" fillId="0" borderId="0" xfId="0" quotePrefix="1" applyFont="1" applyBorder="1" applyAlignment="1">
      <alignment horizontal="right" vertical="top"/>
    </xf>
    <xf numFmtId="0" fontId="4" fillId="0" borderId="1" xfId="0" applyFont="1" applyFill="1" applyBorder="1">
      <alignment vertical="top"/>
    </xf>
    <xf numFmtId="9" fontId="6" fillId="0" borderId="5" xfId="1" applyFont="1" applyBorder="1" applyAlignment="1">
      <alignment vertical="top"/>
    </xf>
    <xf numFmtId="9" fontId="8" fillId="0" borderId="7" xfId="1" applyFont="1" applyBorder="1" applyAlignment="1">
      <alignment vertical="top"/>
    </xf>
    <xf numFmtId="9" fontId="6" fillId="0" borderId="32" xfId="1" applyFont="1" applyBorder="1" applyAlignment="1">
      <alignment vertical="top"/>
    </xf>
    <xf numFmtId="9" fontId="6" fillId="0" borderId="10" xfId="1" applyFont="1" applyBorder="1" applyAlignment="1">
      <alignment vertical="top"/>
    </xf>
    <xf numFmtId="0" fontId="8" fillId="0" borderId="7" xfId="0" applyFont="1" applyFill="1" applyBorder="1">
      <alignment vertical="top"/>
    </xf>
    <xf numFmtId="14" fontId="0" fillId="0" borderId="0" xfId="0" applyNumberFormat="1">
      <alignment vertical="top"/>
    </xf>
    <xf numFmtId="0" fontId="5" fillId="0" borderId="6" xfId="0" quotePrefix="1" applyFont="1" applyBorder="1">
      <alignment vertical="top"/>
    </xf>
    <xf numFmtId="190" fontId="5" fillId="0" borderId="10" xfId="1" applyNumberFormat="1" applyFont="1" applyBorder="1" applyAlignment="1">
      <alignment vertical="top"/>
    </xf>
    <xf numFmtId="190" fontId="5" fillId="0" borderId="11" xfId="1" applyNumberFormat="1" applyFont="1" applyBorder="1" applyAlignment="1">
      <alignment vertical="top"/>
    </xf>
    <xf numFmtId="191" fontId="0" fillId="0" borderId="0" xfId="0" applyNumberFormat="1">
      <alignment vertical="top"/>
    </xf>
    <xf numFmtId="10" fontId="144" fillId="91" borderId="32" xfId="1" applyNumberFormat="1" applyFont="1" applyFill="1" applyBorder="1" applyAlignment="1"/>
    <xf numFmtId="190" fontId="5" fillId="0" borderId="7" xfId="1" applyNumberFormat="1" applyFont="1" applyBorder="1" applyAlignment="1">
      <alignment vertical="top"/>
    </xf>
    <xf numFmtId="191" fontId="5" fillId="0" borderId="7" xfId="1" applyNumberFormat="1" applyFont="1" applyBorder="1" applyAlignment="1">
      <alignment vertical="top"/>
    </xf>
    <xf numFmtId="0" fontId="4" fillId="0" borderId="63" xfId="0" applyFont="1" applyBorder="1">
      <alignment vertical="top"/>
    </xf>
    <xf numFmtId="0" fontId="4" fillId="0" borderId="62" xfId="0" applyFont="1" applyBorder="1">
      <alignment vertical="top"/>
    </xf>
    <xf numFmtId="0" fontId="5" fillId="0" borderId="3" xfId="0" quotePrefix="1" applyFont="1" applyBorder="1" applyAlignment="1">
      <alignment horizontal="right" vertical="top"/>
    </xf>
    <xf numFmtId="164" fontId="8" fillId="0" borderId="4" xfId="0" applyNumberFormat="1" applyFont="1" applyBorder="1">
      <alignment vertical="top"/>
    </xf>
    <xf numFmtId="164" fontId="8" fillId="0" borderId="5" xfId="0" applyNumberFormat="1" applyFont="1" applyBorder="1">
      <alignment vertical="top"/>
    </xf>
    <xf numFmtId="164" fontId="8" fillId="0" borderId="6" xfId="0" applyNumberFormat="1" applyFont="1" applyBorder="1">
      <alignment vertical="top"/>
    </xf>
    <xf numFmtId="164" fontId="8" fillId="0" borderId="7" xfId="0" applyNumberFormat="1" applyFont="1" applyBorder="1">
      <alignment vertical="top"/>
    </xf>
    <xf numFmtId="164" fontId="8" fillId="0" borderId="0" xfId="0" applyNumberFormat="1" applyFont="1" applyBorder="1">
      <alignment vertical="top"/>
    </xf>
    <xf numFmtId="164" fontId="8" fillId="0" borderId="32" xfId="0" applyNumberFormat="1" applyFont="1" applyBorder="1">
      <alignment vertical="top"/>
    </xf>
    <xf numFmtId="164" fontId="8" fillId="0" borderId="9" xfId="0" applyNumberFormat="1" applyFont="1" applyBorder="1">
      <alignment vertical="top"/>
    </xf>
    <xf numFmtId="164" fontId="8" fillId="0" borderId="10" xfId="0" applyNumberFormat="1" applyFont="1" applyBorder="1">
      <alignment vertical="top"/>
    </xf>
    <xf numFmtId="164" fontId="8" fillId="0" borderId="11" xfId="0" applyNumberFormat="1" applyFont="1" applyBorder="1">
      <alignment vertical="top"/>
    </xf>
    <xf numFmtId="10" fontId="142" fillId="0" borderId="4" xfId="1" applyNumberFormat="1" applyFont="1" applyBorder="1" applyAlignment="1">
      <alignment vertical="top"/>
    </xf>
    <xf numFmtId="10" fontId="142" fillId="0" borderId="5" xfId="1" applyNumberFormat="1" applyFont="1" applyBorder="1" applyAlignment="1">
      <alignment vertical="top"/>
    </xf>
    <xf numFmtId="10" fontId="142" fillId="0" borderId="6" xfId="1" applyNumberFormat="1" applyFont="1" applyBorder="1" applyAlignment="1">
      <alignment vertical="top"/>
    </xf>
    <xf numFmtId="10" fontId="142" fillId="0" borderId="7" xfId="1" applyNumberFormat="1" applyFont="1" applyBorder="1" applyAlignment="1">
      <alignment vertical="top"/>
    </xf>
    <xf numFmtId="10" fontId="142" fillId="0" borderId="0" xfId="1" applyNumberFormat="1" applyFont="1" applyBorder="1" applyAlignment="1">
      <alignment vertical="top"/>
    </xf>
    <xf numFmtId="10" fontId="142" fillId="0" borderId="32" xfId="1" applyNumberFormat="1" applyFont="1" applyBorder="1" applyAlignment="1">
      <alignment vertical="top"/>
    </xf>
    <xf numFmtId="10" fontId="142" fillId="0" borderId="9" xfId="1" applyNumberFormat="1" applyFont="1" applyBorder="1" applyAlignment="1">
      <alignment vertical="top"/>
    </xf>
    <xf numFmtId="10" fontId="142" fillId="0" borderId="10" xfId="1" applyNumberFormat="1" applyFont="1" applyBorder="1" applyAlignment="1">
      <alignment vertical="top"/>
    </xf>
    <xf numFmtId="10" fontId="142" fillId="0" borderId="11" xfId="1" applyNumberFormat="1" applyFont="1" applyBorder="1" applyAlignment="1">
      <alignment vertical="top"/>
    </xf>
    <xf numFmtId="0" fontId="5" fillId="0" borderId="6" xfId="0" quotePrefix="1" applyFont="1" applyBorder="1" applyAlignment="1">
      <alignment horizontal="right" vertical="top"/>
    </xf>
    <xf numFmtId="0" fontId="4" fillId="0" borderId="61" xfId="0" applyFont="1" applyBorder="1">
      <alignment vertical="top"/>
    </xf>
    <xf numFmtId="43" fontId="6" fillId="0" borderId="42" xfId="816" applyFont="1" applyBorder="1" applyAlignment="1">
      <alignment vertical="top"/>
    </xf>
    <xf numFmtId="43" fontId="6" fillId="0" borderId="62" xfId="816" applyFont="1" applyBorder="1" applyAlignment="1">
      <alignment vertical="top"/>
    </xf>
    <xf numFmtId="0" fontId="162" fillId="91" borderId="0" xfId="0" applyFont="1" applyFill="1">
      <alignment vertical="top"/>
    </xf>
    <xf numFmtId="0" fontId="0" fillId="91" borderId="0" xfId="0" applyFill="1">
      <alignment vertical="top"/>
    </xf>
    <xf numFmtId="0" fontId="4" fillId="0" borderId="60" xfId="0" applyFont="1" applyBorder="1">
      <alignment vertical="top"/>
    </xf>
    <xf numFmtId="0" fontId="4" fillId="91" borderId="0" xfId="0" applyFont="1" applyFill="1">
      <alignment vertical="top"/>
    </xf>
    <xf numFmtId="0" fontId="4" fillId="0" borderId="61" xfId="0" applyFont="1" applyFill="1" applyBorder="1">
      <alignment vertical="top"/>
    </xf>
    <xf numFmtId="0" fontId="0" fillId="0" borderId="42" xfId="0" applyBorder="1">
      <alignment vertical="top"/>
    </xf>
    <xf numFmtId="43" fontId="6" fillId="0" borderId="60" xfId="816" applyFont="1" applyBorder="1" applyAlignment="1">
      <alignment vertical="top"/>
    </xf>
    <xf numFmtId="43" fontId="0" fillId="0" borderId="63" xfId="0" applyNumberFormat="1" applyBorder="1">
      <alignment vertical="top"/>
    </xf>
    <xf numFmtId="43" fontId="0" fillId="0" borderId="62" xfId="0" applyNumberFormat="1" applyBorder="1">
      <alignment vertical="top"/>
    </xf>
    <xf numFmtId="0" fontId="6" fillId="0" borderId="0" xfId="0" applyFont="1" applyFill="1" applyBorder="1">
      <alignment vertical="top"/>
    </xf>
    <xf numFmtId="0" fontId="6" fillId="0" borderId="7" xfId="0" applyFont="1" applyFill="1" applyBorder="1">
      <alignment vertical="top"/>
    </xf>
    <xf numFmtId="165" fontId="5" fillId="0" borderId="0" xfId="1" applyNumberFormat="1" applyFont="1" applyFill="1" applyBorder="1" applyAlignment="1">
      <alignment vertical="top"/>
    </xf>
    <xf numFmtId="2" fontId="0" fillId="0" borderId="0" xfId="0" applyNumberFormat="1">
      <alignment vertical="top"/>
    </xf>
    <xf numFmtId="192" fontId="5" fillId="0" borderId="10" xfId="0" applyNumberFormat="1" applyFont="1" applyBorder="1" applyAlignment="1">
      <alignment horizontal="center" vertical="top"/>
    </xf>
    <xf numFmtId="193" fontId="5" fillId="0" borderId="4" xfId="0" applyNumberFormat="1" applyFont="1" applyBorder="1">
      <alignment vertical="top"/>
    </xf>
    <xf numFmtId="193" fontId="5" fillId="0" borderId="5" xfId="0" applyNumberFormat="1" applyFont="1" applyBorder="1">
      <alignment vertical="top"/>
    </xf>
    <xf numFmtId="193" fontId="5" fillId="0" borderId="7" xfId="0" applyNumberFormat="1" applyFont="1" applyBorder="1">
      <alignment vertical="top"/>
    </xf>
    <xf numFmtId="193" fontId="5" fillId="0" borderId="0" xfId="0" applyNumberFormat="1" applyFont="1" applyBorder="1">
      <alignment vertical="top"/>
    </xf>
    <xf numFmtId="193" fontId="5" fillId="0" borderId="9" xfId="0" applyNumberFormat="1" applyFont="1" applyBorder="1">
      <alignment vertical="top"/>
    </xf>
    <xf numFmtId="193" fontId="5" fillId="0" borderId="10" xfId="0" applyNumberFormat="1" applyFont="1" applyBorder="1">
      <alignment vertical="top"/>
    </xf>
    <xf numFmtId="193" fontId="5" fillId="0" borderId="6" xfId="0" applyNumberFormat="1" applyFont="1" applyBorder="1">
      <alignment vertical="top"/>
    </xf>
    <xf numFmtId="193" fontId="5" fillId="0" borderId="32" xfId="0" applyNumberFormat="1" applyFont="1" applyBorder="1">
      <alignment vertical="top"/>
    </xf>
    <xf numFmtId="193" fontId="5" fillId="0" borderId="11" xfId="0" applyNumberFormat="1" applyFont="1" applyBorder="1">
      <alignment vertical="top"/>
    </xf>
    <xf numFmtId="0" fontId="6" fillId="0" borderId="32" xfId="0" applyFont="1" applyFill="1" applyBorder="1">
      <alignment vertical="top"/>
    </xf>
    <xf numFmtId="0" fontId="133" fillId="90" borderId="32" xfId="524" applyFont="1" applyFill="1" applyBorder="1" applyAlignment="1">
      <alignment horizontal="left"/>
    </xf>
    <xf numFmtId="165" fontId="0" fillId="0" borderId="0" xfId="816" applyNumberFormat="1" applyFont="1" applyAlignment="1">
      <alignment vertical="top"/>
    </xf>
    <xf numFmtId="194" fontId="0" fillId="0" borderId="0" xfId="0" applyNumberFormat="1">
      <alignment vertical="top"/>
    </xf>
    <xf numFmtId="10" fontId="0" fillId="0" borderId="0" xfId="1" applyNumberFormat="1" applyFont="1" applyAlignment="1">
      <alignment vertical="top"/>
    </xf>
    <xf numFmtId="195" fontId="5" fillId="0" borderId="5" xfId="0" applyNumberFormat="1" applyFont="1" applyBorder="1">
      <alignment vertical="top"/>
    </xf>
    <xf numFmtId="195" fontId="5" fillId="0" borderId="6" xfId="0" applyNumberFormat="1" applyFont="1" applyBorder="1">
      <alignment vertical="top"/>
    </xf>
    <xf numFmtId="195" fontId="5" fillId="0" borderId="0" xfId="0" applyNumberFormat="1" applyFont="1" applyBorder="1">
      <alignment vertical="top"/>
    </xf>
    <xf numFmtId="195" fontId="5" fillId="0" borderId="32" xfId="0" applyNumberFormat="1" applyFont="1" applyBorder="1">
      <alignment vertical="top"/>
    </xf>
    <xf numFmtId="195" fontId="5" fillId="0" borderId="10" xfId="0" applyNumberFormat="1" applyFont="1" applyBorder="1">
      <alignment vertical="top"/>
    </xf>
    <xf numFmtId="195" fontId="5" fillId="0" borderId="11" xfId="0" applyNumberFormat="1" applyFont="1" applyBorder="1">
      <alignment vertical="top"/>
    </xf>
    <xf numFmtId="196" fontId="0" fillId="0" borderId="0" xfId="0" applyNumberFormat="1">
      <alignment vertical="top"/>
    </xf>
    <xf numFmtId="9" fontId="0" fillId="0" borderId="0" xfId="0" applyNumberFormat="1">
      <alignment vertical="top"/>
    </xf>
    <xf numFmtId="10" fontId="8" fillId="0" borderId="0" xfId="1" applyNumberFormat="1" applyFont="1" applyFill="1" applyBorder="1" applyAlignment="1">
      <alignment horizontal="center" vertical="top"/>
    </xf>
    <xf numFmtId="190" fontId="0" fillId="0" borderId="0" xfId="0" applyNumberFormat="1">
      <alignment vertical="top"/>
    </xf>
    <xf numFmtId="165" fontId="0" fillId="0" borderId="0" xfId="1" applyNumberFormat="1" applyFont="1" applyAlignment="1">
      <alignment vertical="top"/>
    </xf>
    <xf numFmtId="0" fontId="6" fillId="0" borderId="0" xfId="0" applyFont="1" applyBorder="1" applyAlignment="1">
      <alignment horizontal="left" vertical="top"/>
    </xf>
    <xf numFmtId="14" fontId="5" fillId="0" borderId="0" xfId="0" applyNumberFormat="1" applyFont="1" applyAlignment="1">
      <alignment horizontal="center" vertical="top"/>
    </xf>
  </cellXfs>
  <cellStyles count="817">
    <cellStyle name="%" xfId="4"/>
    <cellStyle name="??" xfId="5"/>
    <cellStyle name="?? [0.00]_APPEND" xfId="6"/>
    <cellStyle name="???? [0.00]_APPEND" xfId="7"/>
    <cellStyle name="????_APPEND" xfId="8"/>
    <cellStyle name="??_20080630_JPY_PRDC" xfId="9"/>
    <cellStyle name="_ATM" xfId="10"/>
    <cellStyle name="_AvidBatch" xfId="11"/>
    <cellStyle name="_Basis bidask provision" xfId="12"/>
    <cellStyle name="_Bonds Futures IPV" xfId="13"/>
    <cellStyle name="_Book1" xfId="14"/>
    <cellStyle name="_cap risk for Steve (2)" xfId="15"/>
    <cellStyle name="_CheckPv" xfId="16"/>
    <cellStyle name="_Control" xfId="17"/>
    <cellStyle name="_Control_EURGBP_IPV BasisCEV_7_F4" xfId="18"/>
    <cellStyle name="_Control_YC_MODEL" xfId="19"/>
    <cellStyle name="_Copy of Portfolios to Archeus 6-3-04 (2)" xfId="20"/>
    <cellStyle name="_EUR Berms PVDiff Daily" xfId="21"/>
    <cellStyle name="_EUR_EURCS_YC_02" xfId="22"/>
    <cellStyle name="_EUR_Imply_Sabr_F4" xfId="23"/>
    <cellStyle name="_EUR_Stn_Sub" xfId="24"/>
    <cellStyle name="_EURGBP_IPV BasisCEV_5.9" xfId="25"/>
    <cellStyle name="_EURGBP_IPV BasisCEV_7_F4" xfId="26"/>
    <cellStyle name="_EUROSWAPTION" xfId="27"/>
    <cellStyle name="_EURSWAPTION" xfId="28"/>
    <cellStyle name="_Exclude" xfId="29"/>
    <cellStyle name="_F3 YC Models" xfId="30"/>
    <cellStyle name="_FX_drilldown_POST_TOL_20100226_d" xfId="31"/>
    <cellStyle name="_GBP" xfId="32"/>
    <cellStyle name="_GBPSWAPTIONS" xfId="33"/>
    <cellStyle name="_ICAP FWD PREMIUM" xfId="34"/>
    <cellStyle name="_ICAP FWD PREMIUM_ATM" xfId="35"/>
    <cellStyle name="_ICAP FWD PREMIUM_Cap_Calc" xfId="36"/>
    <cellStyle name="_ICAP FWD PREMIUM_Control" xfId="37"/>
    <cellStyle name="_ICAP FWD PREMIUM_EUR_EURCS_YC_02" xfId="38"/>
    <cellStyle name="_ICAP FWD PREMIUM_EUR_Imply_Sabr_F3" xfId="39"/>
    <cellStyle name="_ICAP FWD PREMIUM_EURSWAPTION" xfId="40"/>
    <cellStyle name="_ICAP FWD PREMIUM_F3 YC Models" xfId="41"/>
    <cellStyle name="_ICAP FWD PREMIUM_GBP_Imply_Sabr_F3" xfId="42"/>
    <cellStyle name="_ICAP FWD PREMIUM_GBPSWAPTIONS" xfId="43"/>
    <cellStyle name="_ICAP FWD PREMIUM_JPY Swaption Submission_4_Final" xfId="44"/>
    <cellStyle name="_ICAP FWD PREMIUM_MktData" xfId="45"/>
    <cellStyle name="_ICAP FWD PREMIUM_Pricing_EUR_Swtn" xfId="46"/>
    <cellStyle name="_ICAP FWD PREMIUM_Rec Totem_LM" xfId="47"/>
    <cellStyle name="_ICAP FWD PREMIUM_Sabr" xfId="48"/>
    <cellStyle name="_ICAP FWD PREMIUM_SABR +sd" xfId="49"/>
    <cellStyle name="_ICAP FWD PREMIUM_SABR_1" xfId="50"/>
    <cellStyle name="_ICAP FWD PREMIUM_SABR_SW" xfId="51"/>
    <cellStyle name="_ICAP FWD PREMIUM_Sheet1" xfId="52"/>
    <cellStyle name="_ICAP FWD PREMIUM_Sheet3" xfId="53"/>
    <cellStyle name="_ICAP FWD PREMIUM_Skew Report for Flow_GBP_F3_Wings" xfId="54"/>
    <cellStyle name="_ICAP FWD PREMIUM_Static" xfId="55"/>
    <cellStyle name="_ICAP FWD PREMIUM_Static Data" xfId="56"/>
    <cellStyle name="_ICAP FWD PREMIUM_Totem Sabr" xfId="57"/>
    <cellStyle name="_ICAP FWD PREMIUM_Totem_Cap_LM" xfId="58"/>
    <cellStyle name="_ICAP FWD PREMIUM_Valuation" xfId="59"/>
    <cellStyle name="_IR Skew" xfId="60"/>
    <cellStyle name="_IRVolData" xfId="61"/>
    <cellStyle name="_JPY_Submission" xfId="62"/>
    <cellStyle name="_Kondor FX Forwards" xfId="63"/>
    <cellStyle name="_local markets 2010 02_2" xfId="64"/>
    <cellStyle name="_Local Markets MM &amp; OIS" xfId="65"/>
    <cellStyle name="_MktData" xfId="66"/>
    <cellStyle name="_Portfolio Default Distribution" xfId="67"/>
    <cellStyle name="_Pricing EUR_Swtn" xfId="68"/>
    <cellStyle name="_Pricing_EUR_Swtn" xfId="69"/>
    <cellStyle name="_Pricing_EUR_Wing" xfId="70"/>
    <cellStyle name="_Pricing_GBP_Swtn" xfId="71"/>
    <cellStyle name="_PricingSwaption" xfId="72"/>
    <cellStyle name="_PV Diffs" xfId="73"/>
    <cellStyle name="_Recalc_GBP_Sw" xfId="74"/>
    <cellStyle name="_Reuters" xfId="75"/>
    <cellStyle name="_Risk" xfId="76"/>
    <cellStyle name="_Risk Data" xfId="77"/>
    <cellStyle name="_Sabr" xfId="78"/>
    <cellStyle name="_SABR +sd" xfId="79"/>
    <cellStyle name="_SABR_1" xfId="80"/>
    <cellStyle name="_Sheet1" xfId="81"/>
    <cellStyle name="_Sheet2" xfId="82"/>
    <cellStyle name="_Sheet3" xfId="83"/>
    <cellStyle name="_Skew Report for Flow_GBP_F3_Wings" xfId="84"/>
    <cellStyle name="_Static Data" xfId="85"/>
    <cellStyle name="_Swaption Pricer_2.1" xfId="86"/>
    <cellStyle name="_Template_Coba_Feb10" xfId="87"/>
    <cellStyle name="_Today YC" xfId="88"/>
    <cellStyle name="_Totem ATM" xfId="89"/>
    <cellStyle name="_Totem Results" xfId="90"/>
    <cellStyle name="_Totem Sabr" xfId="91"/>
    <cellStyle name="_Valuation" xfId="92"/>
    <cellStyle name="_Volatility Cubes Caps" xfId="93"/>
    <cellStyle name="_Volatility Cubes Swpt" xfId="94"/>
    <cellStyle name="_Zero_Spreads" xfId="95"/>
    <cellStyle name="=C:\WINNT35\SYSTEM32\COMMAND.COM" xfId="96"/>
    <cellStyle name="20 % - Akzent1" xfId="97"/>
    <cellStyle name="20 % - Akzent1 2" xfId="98"/>
    <cellStyle name="20 % - Akzent1 3" xfId="99"/>
    <cellStyle name="20 % - Akzent1 4" xfId="100"/>
    <cellStyle name="20 % - Akzent1 5" xfId="101"/>
    <cellStyle name="20 % - Akzent2" xfId="102"/>
    <cellStyle name="20 % - Akzent2 2" xfId="103"/>
    <cellStyle name="20 % - Akzent2 3" xfId="104"/>
    <cellStyle name="20 % - Akzent2 4" xfId="105"/>
    <cellStyle name="20 % - Akzent2 5" xfId="106"/>
    <cellStyle name="20 % - Akzent3" xfId="107"/>
    <cellStyle name="20 % - Akzent3 2" xfId="108"/>
    <cellStyle name="20 % - Akzent3 3" xfId="109"/>
    <cellStyle name="20 % - Akzent3 4" xfId="110"/>
    <cellStyle name="20 % - Akzent3 5" xfId="111"/>
    <cellStyle name="20 % - Akzent4" xfId="112"/>
    <cellStyle name="20 % - Akzent4 2" xfId="113"/>
    <cellStyle name="20 % - Akzent4 3" xfId="114"/>
    <cellStyle name="20 % - Akzent4 4" xfId="115"/>
    <cellStyle name="20 % - Akzent4 5" xfId="116"/>
    <cellStyle name="20 % - Akzent5" xfId="117"/>
    <cellStyle name="20 % - Akzent5 2" xfId="118"/>
    <cellStyle name="20 % - Akzent5 3" xfId="119"/>
    <cellStyle name="20 % - Akzent5 4" xfId="120"/>
    <cellStyle name="20 % - Akzent5 5" xfId="121"/>
    <cellStyle name="20 % - Akzent6" xfId="122"/>
    <cellStyle name="20 % - Akzent6 2" xfId="123"/>
    <cellStyle name="20 % - Akzent6 3" xfId="124"/>
    <cellStyle name="20 % - Akzent6 4" xfId="125"/>
    <cellStyle name="20 % - Akzent6 5" xfId="126"/>
    <cellStyle name="20% - Accent1 2" xfId="127"/>
    <cellStyle name="20% - Accent1 3" xfId="128"/>
    <cellStyle name="20% - Accent1 4" xfId="773"/>
    <cellStyle name="20% - Accent2 2" xfId="129"/>
    <cellStyle name="20% - Accent2 3" xfId="130"/>
    <cellStyle name="20% - Accent2 4" xfId="774"/>
    <cellStyle name="20% - Accent3 2" xfId="131"/>
    <cellStyle name="20% - Accent3 3" xfId="132"/>
    <cellStyle name="20% - Accent3 4" xfId="775"/>
    <cellStyle name="20% - Accent4 2" xfId="133"/>
    <cellStyle name="20% - Accent4 3" xfId="134"/>
    <cellStyle name="20% - Accent4 4" xfId="776"/>
    <cellStyle name="20% - Accent5 2" xfId="135"/>
    <cellStyle name="20% - Accent5 3" xfId="136"/>
    <cellStyle name="20% - Accent5 4" xfId="777"/>
    <cellStyle name="20% - Accent6 2" xfId="137"/>
    <cellStyle name="20% - Accent6 3" xfId="138"/>
    <cellStyle name="20% - Accent6 4" xfId="778"/>
    <cellStyle name="40 % - Akzent1" xfId="139"/>
    <cellStyle name="40 % - Akzent1 2" xfId="140"/>
    <cellStyle name="40 % - Akzent1 3" xfId="141"/>
    <cellStyle name="40 % - Akzent1 4" xfId="142"/>
    <cellStyle name="40 % - Akzent1 5" xfId="143"/>
    <cellStyle name="40 % - Akzent2" xfId="144"/>
    <cellStyle name="40 % - Akzent2 2" xfId="145"/>
    <cellStyle name="40 % - Akzent2 3" xfId="146"/>
    <cellStyle name="40 % - Akzent2 4" xfId="147"/>
    <cellStyle name="40 % - Akzent2 5" xfId="148"/>
    <cellStyle name="40 % - Akzent3" xfId="149"/>
    <cellStyle name="40 % - Akzent3 2" xfId="150"/>
    <cellStyle name="40 % - Akzent3 3" xfId="151"/>
    <cellStyle name="40 % - Akzent3 4" xfId="152"/>
    <cellStyle name="40 % - Akzent3 5" xfId="153"/>
    <cellStyle name="40 % - Akzent4" xfId="154"/>
    <cellStyle name="40 % - Akzent4 2" xfId="155"/>
    <cellStyle name="40 % - Akzent4 3" xfId="156"/>
    <cellStyle name="40 % - Akzent4 4" xfId="157"/>
    <cellStyle name="40 % - Akzent4 5" xfId="158"/>
    <cellStyle name="40 % - Akzent5" xfId="159"/>
    <cellStyle name="40 % - Akzent5 2" xfId="160"/>
    <cellStyle name="40 % - Akzent5 3" xfId="161"/>
    <cellStyle name="40 % - Akzent5 4" xfId="162"/>
    <cellStyle name="40 % - Akzent5 5" xfId="163"/>
    <cellStyle name="40 % - Akzent6" xfId="164"/>
    <cellStyle name="40 % - Akzent6 2" xfId="165"/>
    <cellStyle name="40 % - Akzent6 3" xfId="166"/>
    <cellStyle name="40 % - Akzent6 4" xfId="167"/>
    <cellStyle name="40 % - Akzent6 5" xfId="168"/>
    <cellStyle name="40% - Accent1 2" xfId="169"/>
    <cellStyle name="40% - Accent1 3" xfId="170"/>
    <cellStyle name="40% - Accent1 4" xfId="779"/>
    <cellStyle name="40% - Accent2 2" xfId="171"/>
    <cellStyle name="40% - Accent2 3" xfId="172"/>
    <cellStyle name="40% - Accent2 4" xfId="780"/>
    <cellStyle name="40% - Accent3 2" xfId="173"/>
    <cellStyle name="40% - Accent3 3" xfId="174"/>
    <cellStyle name="40% - Accent3 4" xfId="781"/>
    <cellStyle name="40% - Accent4 2" xfId="175"/>
    <cellStyle name="40% - Accent4 3" xfId="176"/>
    <cellStyle name="40% - Accent4 4" xfId="782"/>
    <cellStyle name="40% - Accent5 2" xfId="177"/>
    <cellStyle name="40% - Accent5 3" xfId="178"/>
    <cellStyle name="40% - Accent5 4" xfId="783"/>
    <cellStyle name="40% - Accent6 2" xfId="179"/>
    <cellStyle name="40% - Accent6 3" xfId="180"/>
    <cellStyle name="40% - Accent6 4" xfId="784"/>
    <cellStyle name="60 % - Akzent1" xfId="181"/>
    <cellStyle name="60 % - Akzent1 2" xfId="182"/>
    <cellStyle name="60 % - Akzent2" xfId="183"/>
    <cellStyle name="60 % - Akzent2 2" xfId="184"/>
    <cellStyle name="60 % - Akzent3" xfId="185"/>
    <cellStyle name="60 % - Akzent3 2" xfId="186"/>
    <cellStyle name="60 % - Akzent4" xfId="187"/>
    <cellStyle name="60 % - Akzent4 2" xfId="188"/>
    <cellStyle name="60 % - Akzent5" xfId="189"/>
    <cellStyle name="60 % - Akzent5 2" xfId="190"/>
    <cellStyle name="60 % - Akzent6" xfId="191"/>
    <cellStyle name="60 % - Akzent6 2" xfId="192"/>
    <cellStyle name="60% - Accent1 2" xfId="785"/>
    <cellStyle name="60% - Accent2 2" xfId="786"/>
    <cellStyle name="60% - Accent3 2" xfId="787"/>
    <cellStyle name="60% - Accent4 2" xfId="788"/>
    <cellStyle name="60% - Accent5 2" xfId="789"/>
    <cellStyle name="60% - Accent6 2" xfId="790"/>
    <cellStyle name="9.86" xfId="193"/>
    <cellStyle name="Accent1 2" xfId="194"/>
    <cellStyle name="Accent1 3" xfId="791"/>
    <cellStyle name="Accent2 2" xfId="195"/>
    <cellStyle name="Accent2 3" xfId="792"/>
    <cellStyle name="Accent3 2" xfId="196"/>
    <cellStyle name="Accent3 3" xfId="793"/>
    <cellStyle name="Accent4 2" xfId="197"/>
    <cellStyle name="Accent4 3" xfId="794"/>
    <cellStyle name="Accent5 2" xfId="198"/>
    <cellStyle name="Accent5 3" xfId="795"/>
    <cellStyle name="Accent6 2" xfId="199"/>
    <cellStyle name="Accent6 3" xfId="796"/>
    <cellStyle name="adam" xfId="200"/>
    <cellStyle name="adam 2" xfId="201"/>
    <cellStyle name="adam 2 10" xfId="202"/>
    <cellStyle name="adam 2 11" xfId="203"/>
    <cellStyle name="adam 2 12" xfId="204"/>
    <cellStyle name="adam 2 13" xfId="205"/>
    <cellStyle name="adam 2 14" xfId="206"/>
    <cellStyle name="adam 2 15" xfId="207"/>
    <cellStyle name="adam 2 16" xfId="208"/>
    <cellStyle name="adam 2 17" xfId="209"/>
    <cellStyle name="adam 2 18" xfId="210"/>
    <cellStyle name="adam 2 19" xfId="211"/>
    <cellStyle name="adam 2 2" xfId="212"/>
    <cellStyle name="adam 2 20" xfId="213"/>
    <cellStyle name="adam 2 21" xfId="214"/>
    <cellStyle name="adam 2 22" xfId="215"/>
    <cellStyle name="adam 2 23" xfId="216"/>
    <cellStyle name="adam 2 24" xfId="217"/>
    <cellStyle name="adam 2 25" xfId="218"/>
    <cellStyle name="adam 2 26" xfId="219"/>
    <cellStyle name="adam 2 27" xfId="220"/>
    <cellStyle name="adam 2 28" xfId="221"/>
    <cellStyle name="adam 2 29" xfId="222"/>
    <cellStyle name="adam 2 3" xfId="223"/>
    <cellStyle name="adam 2 30" xfId="224"/>
    <cellStyle name="adam 2 31" xfId="225"/>
    <cellStyle name="adam 2 32" xfId="226"/>
    <cellStyle name="adam 2 33" xfId="227"/>
    <cellStyle name="adam 2 34" xfId="228"/>
    <cellStyle name="adam 2 35" xfId="229"/>
    <cellStyle name="adam 2 36" xfId="230"/>
    <cellStyle name="adam 2 37" xfId="231"/>
    <cellStyle name="adam 2 38" xfId="232"/>
    <cellStyle name="adam 2 39" xfId="233"/>
    <cellStyle name="adam 2 4" xfId="234"/>
    <cellStyle name="adam 2 40" xfId="235"/>
    <cellStyle name="adam 2 41" xfId="236"/>
    <cellStyle name="adam 2 42" xfId="237"/>
    <cellStyle name="adam 2 43" xfId="238"/>
    <cellStyle name="adam 2 44" xfId="239"/>
    <cellStyle name="adam 2 45" xfId="240"/>
    <cellStyle name="adam 2 46" xfId="241"/>
    <cellStyle name="adam 2 47" xfId="242"/>
    <cellStyle name="adam 2 48" xfId="243"/>
    <cellStyle name="adam 2 49" xfId="244"/>
    <cellStyle name="adam 2 5" xfId="245"/>
    <cellStyle name="adam 2 50" xfId="246"/>
    <cellStyle name="adam 2 51" xfId="247"/>
    <cellStyle name="adam 2 52" xfId="248"/>
    <cellStyle name="adam 2 53" xfId="249"/>
    <cellStyle name="adam 2 54" xfId="250"/>
    <cellStyle name="adam 2 55" xfId="251"/>
    <cellStyle name="adam 2 56" xfId="252"/>
    <cellStyle name="adam 2 57" xfId="253"/>
    <cellStyle name="adam 2 58" xfId="254"/>
    <cellStyle name="adam 2 59" xfId="255"/>
    <cellStyle name="adam 2 6" xfId="256"/>
    <cellStyle name="adam 2 60" xfId="257"/>
    <cellStyle name="adam 2 61" xfId="258"/>
    <cellStyle name="adam 2 62" xfId="259"/>
    <cellStyle name="adam 2 63" xfId="260"/>
    <cellStyle name="adam 2 64" xfId="261"/>
    <cellStyle name="adam 2 65" xfId="262"/>
    <cellStyle name="adam 2 66" xfId="263"/>
    <cellStyle name="adam 2 67" xfId="264"/>
    <cellStyle name="adam 2 68" xfId="265"/>
    <cellStyle name="adam 2 69" xfId="266"/>
    <cellStyle name="adam 2 7" xfId="267"/>
    <cellStyle name="adam 2 70" xfId="268"/>
    <cellStyle name="adam 2 71" xfId="269"/>
    <cellStyle name="adam 2 72" xfId="270"/>
    <cellStyle name="adam 2 73" xfId="271"/>
    <cellStyle name="adam 2 74" xfId="272"/>
    <cellStyle name="adam 2 75" xfId="273"/>
    <cellStyle name="adam 2 76" xfId="274"/>
    <cellStyle name="adam 2 77" xfId="275"/>
    <cellStyle name="adam 2 78" xfId="276"/>
    <cellStyle name="adam 2 79" xfId="277"/>
    <cellStyle name="adam 2 8" xfId="278"/>
    <cellStyle name="adam 2 80" xfId="279"/>
    <cellStyle name="adam 2 81" xfId="280"/>
    <cellStyle name="adam 2 82" xfId="281"/>
    <cellStyle name="adam 2 83" xfId="282"/>
    <cellStyle name="adam 2 84" xfId="283"/>
    <cellStyle name="adam 2 85" xfId="284"/>
    <cellStyle name="adam 2 86" xfId="285"/>
    <cellStyle name="adam 2 87" xfId="286"/>
    <cellStyle name="adam 2 88" xfId="287"/>
    <cellStyle name="adam 2 89" xfId="288"/>
    <cellStyle name="adam 2 9" xfId="289"/>
    <cellStyle name="adam 2 90" xfId="290"/>
    <cellStyle name="adam 2 91" xfId="291"/>
    <cellStyle name="adam 2 92" xfId="292"/>
    <cellStyle name="Akzent1" xfId="293"/>
    <cellStyle name="Akzent1 2" xfId="294"/>
    <cellStyle name="Akzent2" xfId="295"/>
    <cellStyle name="Akzent2 2" xfId="296"/>
    <cellStyle name="Akzent3" xfId="297"/>
    <cellStyle name="Akzent3 2" xfId="298"/>
    <cellStyle name="Akzent4" xfId="299"/>
    <cellStyle name="Akzent4 2" xfId="300"/>
    <cellStyle name="Akzent5" xfId="301"/>
    <cellStyle name="Akzent5 2" xfId="302"/>
    <cellStyle name="Akzent6" xfId="303"/>
    <cellStyle name="Akzent6 2" xfId="304"/>
    <cellStyle name="Amount" xfId="305"/>
    <cellStyle name="Ausgabe" xfId="306"/>
    <cellStyle name="Ausgabe 2" xfId="307"/>
    <cellStyle name="Availability" xfId="308"/>
    <cellStyle name="back" xfId="309"/>
    <cellStyle name="background" xfId="310"/>
    <cellStyle name="Bad 2" xfId="311"/>
    <cellStyle name="Bad 3" xfId="797"/>
    <cellStyle name="banner" xfId="312"/>
    <cellStyle name="Bberg Code" xfId="313"/>
    <cellStyle name="Berechnung" xfId="314"/>
    <cellStyle name="Berechnung 2" xfId="315"/>
    <cellStyle name="BlankedZeros" xfId="316"/>
    <cellStyle name="Blue" xfId="317"/>
    <cellStyle name="blue axis cells" xfId="318"/>
    <cellStyle name="blue text cells" xfId="319"/>
    <cellStyle name="blue text cells 2" xfId="320"/>
    <cellStyle name="Body" xfId="321"/>
    <cellStyle name="calc" xfId="322"/>
    <cellStyle name="Calculation 2" xfId="798"/>
    <cellStyle name="Check Cell 2" xfId="323"/>
    <cellStyle name="Check Cell 3" xfId="799"/>
    <cellStyle name="CodeEingabe" xfId="324"/>
    <cellStyle name="CodeEingabe 2" xfId="325"/>
    <cellStyle name="Comma" xfId="816" builtinId="3"/>
    <cellStyle name="Comma  - Style1" xfId="326"/>
    <cellStyle name="Comma 0" xfId="327"/>
    <cellStyle name="Comma 2" xfId="328"/>
    <cellStyle name="Comma0" xfId="329"/>
    <cellStyle name="Curren - Style2" xfId="330"/>
    <cellStyle name="Currency0" xfId="331"/>
    <cellStyle name="CurrencyOAlarmModule" xfId="332"/>
    <cellStyle name="data_3000" xfId="333"/>
    <cellStyle name="DataFeed" xfId="334"/>
    <cellStyle name="Date" xfId="335"/>
    <cellStyle name="Date Aligned" xfId="336"/>
    <cellStyle name="date title" xfId="337"/>
    <cellStyle name="Date_Black Matrix Pricer" xfId="338"/>
    <cellStyle name="DateFormat" xfId="339"/>
    <cellStyle name="datetime" xfId="340"/>
    <cellStyle name="documentation data" xfId="341"/>
    <cellStyle name="documentation titles" xfId="342"/>
    <cellStyle name="Dotted Line" xfId="343"/>
    <cellStyle name="Eingabe" xfId="344"/>
    <cellStyle name="Eingabe 2" xfId="345"/>
    <cellStyle name="Ergebnis" xfId="346"/>
    <cellStyle name="Ergebnis 2" xfId="347"/>
    <cellStyle name="Erklärender Text" xfId="348"/>
    <cellStyle name="Erklärender Text 2" xfId="349"/>
    <cellStyle name="Euro" xfId="350"/>
    <cellStyle name="Explanatory Text 2" xfId="800"/>
    <cellStyle name="EY House" xfId="351"/>
    <cellStyle name="F2" xfId="352"/>
    <cellStyle name="F3" xfId="353"/>
    <cellStyle name="F4" xfId="354"/>
    <cellStyle name="F5" xfId="355"/>
    <cellStyle name="F6" xfId="356"/>
    <cellStyle name="F7" xfId="357"/>
    <cellStyle name="F8" xfId="358"/>
    <cellStyle name="Fixed" xfId="359"/>
    <cellStyle name="font1" xfId="360"/>
    <cellStyle name="Footnote" xfId="361"/>
    <cellStyle name="FVF" xfId="362"/>
    <cellStyle name="Good 2" xfId="363"/>
    <cellStyle name="Good 3" xfId="801"/>
    <cellStyle name="gray text cells" xfId="364"/>
    <cellStyle name="gray text cells 2" xfId="365"/>
    <cellStyle name="GreybarHeader" xfId="366"/>
    <cellStyle name="Gut" xfId="367"/>
    <cellStyle name="Gut 2" xfId="368"/>
    <cellStyle name="header" xfId="369"/>
    <cellStyle name="Header1" xfId="370"/>
    <cellStyle name="Header2" xfId="371"/>
    <cellStyle name="Heading" xfId="372"/>
    <cellStyle name="Heading 1 2" xfId="373"/>
    <cellStyle name="Heading 1 3" xfId="802"/>
    <cellStyle name="Heading 2 2" xfId="374"/>
    <cellStyle name="Heading 2 3" xfId="803"/>
    <cellStyle name="Heading 3 2" xfId="375"/>
    <cellStyle name="Heading 3 3" xfId="804"/>
    <cellStyle name="Heading 4 2" xfId="376"/>
    <cellStyle name="Heading 4 3" xfId="805"/>
    <cellStyle name="Info" xfId="377"/>
    <cellStyle name="InfoDataColumn" xfId="378"/>
    <cellStyle name="InfoDataRow" xfId="379"/>
    <cellStyle name="InfoLabelColumn" xfId="380"/>
    <cellStyle name="InfoLabelRow" xfId="381"/>
    <cellStyle name="InfolDataColumn" xfId="382"/>
    <cellStyle name="InformationalData" xfId="383"/>
    <cellStyle name="InformationalLabel" xfId="384"/>
    <cellStyle name="InformationalLabelTop" xfId="385"/>
    <cellStyle name="Input 2" xfId="806"/>
    <cellStyle name="InputData" xfId="386"/>
    <cellStyle name="InputDataColumn" xfId="387"/>
    <cellStyle name="InputDataRow" xfId="388"/>
    <cellStyle name="InputLabel" xfId="389"/>
    <cellStyle name="InputLabelColumn" xfId="390"/>
    <cellStyle name="InputLabelRow" xfId="391"/>
    <cellStyle name="InputLabelTop" xfId="392"/>
    <cellStyle name="IntermediateData" xfId="393"/>
    <cellStyle name="IntermediateDataColumn" xfId="394"/>
    <cellStyle name="IntermediateDataRow" xfId="395"/>
    <cellStyle name="IntermediateLabel" xfId="396"/>
    <cellStyle name="IntermediateLabelColumn" xfId="397"/>
    <cellStyle name="IntermediateLabelRow" xfId="398"/>
    <cellStyle name="InvalidCell" xfId="399"/>
    <cellStyle name="ItalicHeader" xfId="400"/>
    <cellStyle name="KPMG Heading 1" xfId="401"/>
    <cellStyle name="KPMG Heading 2" xfId="402"/>
    <cellStyle name="KPMG Heading 3" xfId="403"/>
    <cellStyle name="KPMG Heading 4" xfId="404"/>
    <cellStyle name="KPMG Normal" xfId="405"/>
    <cellStyle name="KPMG Normal Text" xfId="406"/>
    <cellStyle name="label" xfId="407"/>
    <cellStyle name="Lien hypertexte visité" xfId="408"/>
    <cellStyle name="Linked Cell 2" xfId="409"/>
    <cellStyle name="Linked Cell 3" xfId="807"/>
    <cellStyle name="Macro" xfId="410"/>
    <cellStyle name="main_input" xfId="411"/>
    <cellStyle name="McFormBody" xfId="412"/>
    <cellStyle name="Menu" xfId="413"/>
    <cellStyle name="Milliers [0]_book_indice" xfId="414"/>
    <cellStyle name="Milliers_book_indice" xfId="415"/>
    <cellStyle name="Monétaire [0]_book_indice" xfId="416"/>
    <cellStyle name="Monétaire_book_indice" xfId="417"/>
    <cellStyle name="Month" xfId="418"/>
    <cellStyle name="MultipleType" xfId="419"/>
    <cellStyle name="Neutral 2" xfId="420"/>
    <cellStyle name="Neutral 3" xfId="421"/>
    <cellStyle name="Neutral 4" xfId="808"/>
    <cellStyle name="NEW" xfId="422"/>
    <cellStyle name="NewSheet" xfId="423"/>
    <cellStyle name="no dec" xfId="424"/>
    <cellStyle name="Normal" xfId="0" builtinId="0"/>
    <cellStyle name="Normal - Style1" xfId="425"/>
    <cellStyle name="Normal 10" xfId="426"/>
    <cellStyle name="Normal 10 2" xfId="427"/>
    <cellStyle name="Normal 11" xfId="428"/>
    <cellStyle name="Normal 11 2" xfId="429"/>
    <cellStyle name="Normal 12" xfId="430"/>
    <cellStyle name="Normal 13" xfId="431"/>
    <cellStyle name="Normal 14" xfId="432"/>
    <cellStyle name="Normal 15" xfId="809"/>
    <cellStyle name="Normal 16" xfId="810"/>
    <cellStyle name="Normal 17" xfId="811"/>
    <cellStyle name="Normal 2" xfId="2"/>
    <cellStyle name="Normal 2 10" xfId="433"/>
    <cellStyle name="Normal 2 11" xfId="434"/>
    <cellStyle name="Normal 2 12" xfId="435"/>
    <cellStyle name="Normal 2 13" xfId="436"/>
    <cellStyle name="Normal 2 2" xfId="437"/>
    <cellStyle name="Normal 2 3" xfId="438"/>
    <cellStyle name="Normal 2 4" xfId="439"/>
    <cellStyle name="Normal 2 5" xfId="440"/>
    <cellStyle name="Normal 2 6" xfId="441"/>
    <cellStyle name="Normal 2 7" xfId="442"/>
    <cellStyle name="Normal 2 8" xfId="443"/>
    <cellStyle name="Normal 2 9" xfId="444"/>
    <cellStyle name="Normal 2_ATM" xfId="445"/>
    <cellStyle name="Normal 3" xfId="446"/>
    <cellStyle name="Normal 3 2" xfId="447"/>
    <cellStyle name="Normal 3 3" xfId="448"/>
    <cellStyle name="Normal 3_GBPSWAPTIONS" xfId="449"/>
    <cellStyle name="Normal 4" xfId="450"/>
    <cellStyle name="Normal 4 2" xfId="451"/>
    <cellStyle name="Normal 5" xfId="452"/>
    <cellStyle name="Normal 5 2" xfId="453"/>
    <cellStyle name="Normal 5 3" xfId="454"/>
    <cellStyle name="Normal 5 4" xfId="455"/>
    <cellStyle name="Normal 5 5" xfId="456"/>
    <cellStyle name="Normal 6" xfId="457"/>
    <cellStyle name="Normal 6 2" xfId="458"/>
    <cellStyle name="Normal 7" xfId="459"/>
    <cellStyle name="Normal 8" xfId="460"/>
    <cellStyle name="Normal 8 2" xfId="461"/>
    <cellStyle name="Normal 9" xfId="462"/>
    <cellStyle name="Normal 9 2" xfId="463"/>
    <cellStyle name="Note 2" xfId="464"/>
    <cellStyle name="Note 3" xfId="465"/>
    <cellStyle name="Note 4" xfId="466"/>
    <cellStyle name="Notiz" xfId="467"/>
    <cellStyle name="Notiz 2" xfId="468"/>
    <cellStyle name="Notiz 3" xfId="469"/>
    <cellStyle name="Notiz 4" xfId="470"/>
    <cellStyle name="Notiz 5" xfId="471"/>
    <cellStyle name="NumberFormat" xfId="472"/>
    <cellStyle name="ObjectDataColumn" xfId="473"/>
    <cellStyle name="ObjectDataRow" xfId="474"/>
    <cellStyle name="ObjectLabelColumn" xfId="475"/>
    <cellStyle name="ObjectLabelRow" xfId="476"/>
    <cellStyle name="orange text cell" xfId="477"/>
    <cellStyle name="orange text cell 2" xfId="478"/>
    <cellStyle name="Output 2" xfId="812"/>
    <cellStyle name="OutputData" xfId="479"/>
    <cellStyle name="OutputDataColumn" xfId="480"/>
    <cellStyle name="OutputDataRow" xfId="481"/>
    <cellStyle name="OutputLabel" xfId="482"/>
    <cellStyle name="OutputLabelColumn" xfId="483"/>
    <cellStyle name="OutputLabelRow" xfId="484"/>
    <cellStyle name="Page Number" xfId="485"/>
    <cellStyle name="Page1" xfId="486"/>
    <cellStyle name="PanelLabel" xfId="487"/>
    <cellStyle name="Percent" xfId="1" builtinId="5"/>
    <cellStyle name="Percent [0%]" xfId="488"/>
    <cellStyle name="Percent [0.00%]" xfId="489"/>
    <cellStyle name="Percent 2" xfId="3"/>
    <cellStyle name="Percent 2 2" xfId="490"/>
    <cellStyle name="Percent 3" xfId="491"/>
    <cellStyle name="Percent 3 2" xfId="492"/>
    <cellStyle name="Percent 4" xfId="493"/>
    <cellStyle name="Percent 4 2" xfId="494"/>
    <cellStyle name="Percent 5" xfId="495"/>
    <cellStyle name="PersonalDataColumn" xfId="496"/>
    <cellStyle name="PersonalLabelColumn" xfId="497"/>
    <cellStyle name="PersonalLabelRow" xfId="498"/>
    <cellStyle name="Pivot Table" xfId="499"/>
    <cellStyle name="PricingProducts" xfId="500"/>
    <cellStyle name="Prozent 2" xfId="501"/>
    <cellStyle name="Prozent 2 2" xfId="502"/>
    <cellStyle name="Prozent 2 3" xfId="503"/>
    <cellStyle name="Prozent 3" xfId="504"/>
    <cellStyle name="rate entry" xfId="505"/>
    <cellStyle name="realtime" xfId="506"/>
    <cellStyle name="RED_DEBITS" xfId="507"/>
    <cellStyle name="ReserveStyle" xfId="508"/>
    <cellStyle name="result" xfId="509"/>
    <cellStyle name="SAPBEXHLevel2" xfId="510"/>
    <cellStyle name="SAPOutput" xfId="511"/>
    <cellStyle name="Schlecht" xfId="512"/>
    <cellStyle name="Schlecht 2" xfId="513"/>
    <cellStyle name="Small Date" xfId="514"/>
    <cellStyle name="Small Heading" xfId="515"/>
    <cellStyle name="SMALL_NUMBERS" xfId="516"/>
    <cellStyle name="SMALLER_NUMBERS" xfId="517"/>
    <cellStyle name="spreads" xfId="518"/>
    <cellStyle name="Standard 2" xfId="519"/>
    <cellStyle name="Standard 2 2" xfId="520"/>
    <cellStyle name="Standard 2 3" xfId="521"/>
    <cellStyle name="Standard 2 4" xfId="522"/>
    <cellStyle name="Standard 2 5" xfId="523"/>
    <cellStyle name="Standard 2 6" xfId="524"/>
    <cellStyle name="Standard 2 6 2" xfId="772"/>
    <cellStyle name="Standard 3" xfId="525"/>
    <cellStyle name="Standard 4" xfId="526"/>
    <cellStyle name="Standard 5" xfId="527"/>
    <cellStyle name="Standard 6" xfId="528"/>
    <cellStyle name="Standard 7" xfId="529"/>
    <cellStyle name="Standard 8" xfId="530"/>
    <cellStyle name="Standard 9" xfId="531"/>
    <cellStyle name="Standard_21011_ME_20150331_IR_SWAPTIONS_RESULTS_GBP_30" xfId="532"/>
    <cellStyle name="Stil 1" xfId="533"/>
    <cellStyle name="Stil 10" xfId="534"/>
    <cellStyle name="Stil 11" xfId="535"/>
    <cellStyle name="Stil 12" xfId="536"/>
    <cellStyle name="Stil 13" xfId="537"/>
    <cellStyle name="Stil 14" xfId="538"/>
    <cellStyle name="Stil 15" xfId="539"/>
    <cellStyle name="Stil 16" xfId="540"/>
    <cellStyle name="Stil 17" xfId="541"/>
    <cellStyle name="Stil 18" xfId="542"/>
    <cellStyle name="Stil 2" xfId="543"/>
    <cellStyle name="Stil 3" xfId="544"/>
    <cellStyle name="Stil 4" xfId="545"/>
    <cellStyle name="Stil 5" xfId="546"/>
    <cellStyle name="Stil 6" xfId="547"/>
    <cellStyle name="Stil 7" xfId="548"/>
    <cellStyle name="Stil 8" xfId="549"/>
    <cellStyle name="Stil 9" xfId="550"/>
    <cellStyle name="Style 1" xfId="551"/>
    <cellStyle name="Style 10" xfId="552"/>
    <cellStyle name="Style 11" xfId="553"/>
    <cellStyle name="Style 12" xfId="554"/>
    <cellStyle name="Style 13" xfId="555"/>
    <cellStyle name="Style 14" xfId="556"/>
    <cellStyle name="Style 15" xfId="557"/>
    <cellStyle name="Style 16" xfId="558"/>
    <cellStyle name="Style 2" xfId="559"/>
    <cellStyle name="Style 3" xfId="560"/>
    <cellStyle name="Style 4" xfId="561"/>
    <cellStyle name="Style 5" xfId="562"/>
    <cellStyle name="Style 6" xfId="563"/>
    <cellStyle name="Style 7" xfId="564"/>
    <cellStyle name="Style 8" xfId="565"/>
    <cellStyle name="Style 9" xfId="566"/>
    <cellStyle name="Style1" xfId="567"/>
    <cellStyle name="subtitle" xfId="568"/>
    <cellStyle name="swaptn" xfId="569"/>
    <cellStyle name="swpBody01" xfId="570"/>
    <cellStyle name="swpCaption" xfId="571"/>
    <cellStyle name="swpClear" xfId="572"/>
    <cellStyle name="swpHBBookTitle" xfId="573"/>
    <cellStyle name="swpHBChapterTitle" xfId="574"/>
    <cellStyle name="swpHead01" xfId="575"/>
    <cellStyle name="swpHead01R" xfId="576"/>
    <cellStyle name="swpHead02" xfId="577"/>
    <cellStyle name="swpHead03" xfId="578"/>
    <cellStyle name="swpHead03R" xfId="579"/>
    <cellStyle name="swpHeadBraL" xfId="580"/>
    <cellStyle name="swpHeadBraM" xfId="581"/>
    <cellStyle name="swpHeadBraR" xfId="582"/>
    <cellStyle name="swpTag" xfId="583"/>
    <cellStyle name="swpTotals" xfId="584"/>
    <cellStyle name="swpTotalsNo" xfId="585"/>
    <cellStyle name="swpTotalsTotal" xfId="586"/>
    <cellStyle name="Table Head" xfId="587"/>
    <cellStyle name="Table Head Aligned" xfId="588"/>
    <cellStyle name="Table Head Blue" xfId="589"/>
    <cellStyle name="Table Head Green" xfId="590"/>
    <cellStyle name="Table Heading" xfId="591"/>
    <cellStyle name="Table Title" xfId="592"/>
    <cellStyle name="Table Units" xfId="593"/>
    <cellStyle name="TableDataColumn" xfId="594"/>
    <cellStyle name="TableDataRow" xfId="595"/>
    <cellStyle name="TableLabelColumn" xfId="596"/>
    <cellStyle name="TableLabelRow" xfId="597"/>
    <cellStyle name="TableLabelTop" xfId="598"/>
    <cellStyle name="TEST" xfId="599"/>
    <cellStyle name="TEST 2" xfId="600"/>
    <cellStyle name="TIMES" xfId="601"/>
    <cellStyle name="Title 2" xfId="602"/>
    <cellStyle name="Title 3" xfId="603"/>
    <cellStyle name="Title 4" xfId="813"/>
    <cellStyle name="Total 2" xfId="814"/>
    <cellStyle name="TOTALS" xfId="604"/>
    <cellStyle name="TOTALS 2" xfId="605"/>
    <cellStyle name="Überschrift" xfId="606"/>
    <cellStyle name="Überschrift 1" xfId="607"/>
    <cellStyle name="Überschrift 1 2" xfId="608"/>
    <cellStyle name="Überschrift 2" xfId="609"/>
    <cellStyle name="Überschrift 2 2" xfId="610"/>
    <cellStyle name="Überschrift 3" xfId="611"/>
    <cellStyle name="Überschrift 3 2" xfId="612"/>
    <cellStyle name="Überschrift 4" xfId="613"/>
    <cellStyle name="Überschrift 4 2" xfId="614"/>
    <cellStyle name="Überschrift_CapletStripping (AS 2015-05-18)" xfId="615"/>
    <cellStyle name="Undefiniert" xfId="616"/>
    <cellStyle name="Update" xfId="617"/>
    <cellStyle name="UserInput" xfId="618"/>
    <cellStyle name="v" xfId="619"/>
    <cellStyle name="v 10" xfId="620"/>
    <cellStyle name="v 11" xfId="621"/>
    <cellStyle name="v 12" xfId="622"/>
    <cellStyle name="v 13" xfId="623"/>
    <cellStyle name="v 14" xfId="624"/>
    <cellStyle name="v 15" xfId="625"/>
    <cellStyle name="v 16" xfId="626"/>
    <cellStyle name="v 17" xfId="627"/>
    <cellStyle name="v 18" xfId="628"/>
    <cellStyle name="v 19" xfId="629"/>
    <cellStyle name="v 2" xfId="630"/>
    <cellStyle name="v 20" xfId="631"/>
    <cellStyle name="v 21" xfId="632"/>
    <cellStyle name="v 22" xfId="633"/>
    <cellStyle name="v 23" xfId="634"/>
    <cellStyle name="v 24" xfId="635"/>
    <cellStyle name="v 25" xfId="636"/>
    <cellStyle name="v 26" xfId="637"/>
    <cellStyle name="v 27" xfId="638"/>
    <cellStyle name="v 28" xfId="639"/>
    <cellStyle name="v 29" xfId="640"/>
    <cellStyle name="v 3" xfId="641"/>
    <cellStyle name="v 30" xfId="642"/>
    <cellStyle name="v 31" xfId="643"/>
    <cellStyle name="v 32" xfId="644"/>
    <cellStyle name="v 33" xfId="645"/>
    <cellStyle name="v 34" xfId="646"/>
    <cellStyle name="v 35" xfId="647"/>
    <cellStyle name="v 36" xfId="648"/>
    <cellStyle name="v 37" xfId="649"/>
    <cellStyle name="v 38" xfId="650"/>
    <cellStyle name="v 39" xfId="651"/>
    <cellStyle name="v 4" xfId="652"/>
    <cellStyle name="v 40" xfId="653"/>
    <cellStyle name="v 41" xfId="654"/>
    <cellStyle name="v 42" xfId="655"/>
    <cellStyle name="v 43" xfId="656"/>
    <cellStyle name="v 44" xfId="657"/>
    <cellStyle name="v 45" xfId="658"/>
    <cellStyle name="v 46" xfId="659"/>
    <cellStyle name="v 47" xfId="660"/>
    <cellStyle name="v 48" xfId="661"/>
    <cellStyle name="v 49" xfId="662"/>
    <cellStyle name="v 5" xfId="663"/>
    <cellStyle name="v 50" xfId="664"/>
    <cellStyle name="v 51" xfId="665"/>
    <cellStyle name="v 52" xfId="666"/>
    <cellStyle name="v 53" xfId="667"/>
    <cellStyle name="v 54" xfId="668"/>
    <cellStyle name="v 55" xfId="669"/>
    <cellStyle name="v 56" xfId="670"/>
    <cellStyle name="v 57" xfId="671"/>
    <cellStyle name="v 58" xfId="672"/>
    <cellStyle name="v 59" xfId="673"/>
    <cellStyle name="v 6" xfId="674"/>
    <cellStyle name="v 60" xfId="675"/>
    <cellStyle name="v 61" xfId="676"/>
    <cellStyle name="v 62" xfId="677"/>
    <cellStyle name="v 63" xfId="678"/>
    <cellStyle name="v 64" xfId="679"/>
    <cellStyle name="v 65" xfId="680"/>
    <cellStyle name="v 66" xfId="681"/>
    <cellStyle name="v 67" xfId="682"/>
    <cellStyle name="v 68" xfId="683"/>
    <cellStyle name="v 69" xfId="684"/>
    <cellStyle name="v 7" xfId="685"/>
    <cellStyle name="v 70" xfId="686"/>
    <cellStyle name="v 71" xfId="687"/>
    <cellStyle name="v 72" xfId="688"/>
    <cellStyle name="v 73" xfId="689"/>
    <cellStyle name="v 74" xfId="690"/>
    <cellStyle name="v 75" xfId="691"/>
    <cellStyle name="v 76" xfId="692"/>
    <cellStyle name="v 77" xfId="693"/>
    <cellStyle name="v 78" xfId="694"/>
    <cellStyle name="v 79" xfId="695"/>
    <cellStyle name="v 8" xfId="696"/>
    <cellStyle name="v 80" xfId="697"/>
    <cellStyle name="v 81" xfId="698"/>
    <cellStyle name="v 82" xfId="699"/>
    <cellStyle name="v 83" xfId="700"/>
    <cellStyle name="v 84" xfId="701"/>
    <cellStyle name="v 85" xfId="702"/>
    <cellStyle name="v 86" xfId="703"/>
    <cellStyle name="v 87" xfId="704"/>
    <cellStyle name="v 88" xfId="705"/>
    <cellStyle name="v 89" xfId="706"/>
    <cellStyle name="v 9" xfId="707"/>
    <cellStyle name="v 90" xfId="708"/>
    <cellStyle name="v 91" xfId="709"/>
    <cellStyle name="v 92" xfId="710"/>
    <cellStyle name="v 93" xfId="711"/>
    <cellStyle name="Verknüpfte Zelle" xfId="712"/>
    <cellStyle name="Verknüpfte Zelle 2" xfId="713"/>
    <cellStyle name="VerticalText" xfId="714"/>
    <cellStyle name="Warnender Text" xfId="715"/>
    <cellStyle name="Warnender Text 2" xfId="716"/>
    <cellStyle name="Warning Text 2" xfId="815"/>
    <cellStyle name="WASP_PLStyle" xfId="717"/>
    <cellStyle name="working" xfId="718"/>
    <cellStyle name="WorksheetForm" xfId="719"/>
    <cellStyle name="Y2K Compliant Date Fmt" xfId="720"/>
    <cellStyle name="Year" xfId="721"/>
    <cellStyle name="Zelle überprüfen" xfId="722"/>
    <cellStyle name="Zelle überprüfen 2" xfId="723"/>
    <cellStyle name="パーセント 2" xfId="724"/>
    <cellStyle name="ハイパーリンク_Book1" xfId="725"/>
    <cellStyle name="桁区切り [0.00]_amendment" xfId="726"/>
    <cellStyle name="桁区切り_amendment" xfId="727"/>
    <cellStyle name="標準 10" xfId="728"/>
    <cellStyle name="標準 11" xfId="729"/>
    <cellStyle name="標準 12" xfId="730"/>
    <cellStyle name="標準 13" xfId="731"/>
    <cellStyle name="標準 14" xfId="732"/>
    <cellStyle name="標準 14 2" xfId="733"/>
    <cellStyle name="標準 15" xfId="734"/>
    <cellStyle name="標準 16" xfId="735"/>
    <cellStyle name="標準 17" xfId="736"/>
    <cellStyle name="標準 18" xfId="737"/>
    <cellStyle name="標準 18 10" xfId="738"/>
    <cellStyle name="標準 18 2" xfId="739"/>
    <cellStyle name="標準 18 3" xfId="740"/>
    <cellStyle name="標準 18 4" xfId="741"/>
    <cellStyle name="標準 18 5" xfId="742"/>
    <cellStyle name="標準 18 6" xfId="743"/>
    <cellStyle name="標準 18 7" xfId="744"/>
    <cellStyle name="標準 18 8" xfId="745"/>
    <cellStyle name="標準 18 9" xfId="746"/>
    <cellStyle name="標準 19" xfId="747"/>
    <cellStyle name="標準 19 2" xfId="748"/>
    <cellStyle name="標準 2" xfId="749"/>
    <cellStyle name="標準 2 10" xfId="750"/>
    <cellStyle name="標準 2 11" xfId="751"/>
    <cellStyle name="標準 2 12" xfId="752"/>
    <cellStyle name="標準 2 2" xfId="753"/>
    <cellStyle name="標準 2 3" xfId="754"/>
    <cellStyle name="標準 2 4" xfId="755"/>
    <cellStyle name="標準 2 5" xfId="756"/>
    <cellStyle name="標準 2 6" xfId="757"/>
    <cellStyle name="標準 2 7" xfId="758"/>
    <cellStyle name="標準 2 8" xfId="759"/>
    <cellStyle name="標準 2 9" xfId="760"/>
    <cellStyle name="標準 3" xfId="761"/>
    <cellStyle name="標準 4" xfId="762"/>
    <cellStyle name="標準 5" xfId="763"/>
    <cellStyle name="標準 6" xfId="764"/>
    <cellStyle name="標準 7" xfId="765"/>
    <cellStyle name="標準 8" xfId="766"/>
    <cellStyle name="標準 9" xfId="767"/>
    <cellStyle name="標準_10-03-11" xfId="768"/>
    <cellStyle name="表示済みのハイパーリンク_Book1" xfId="769"/>
    <cellStyle name="通貨 [0.00]_amendment" xfId="770"/>
    <cellStyle name="通貨_amendment" xfId="7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sabr</c:v>
          </c:tx>
          <c:marker>
            <c:symbol val="none"/>
          </c:marker>
          <c:xVal>
            <c:numRef>
              <c:f>II_VolSurface_GasSummer!$D$39:$D$139</c:f>
              <c:numCache>
                <c:formatCode>General</c:formatCode>
                <c:ptCount val="101"/>
              </c:numCache>
            </c:numRef>
          </c:xVal>
          <c:yVal>
            <c:numRef>
              <c:f>II_VolSurface_GasSummer!$E$39:$E$139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0-4F02-82EA-67274448E358}"/>
            </c:ext>
          </c:extLst>
        </c:ser>
        <c:ser>
          <c:idx val="1"/>
          <c:order val="1"/>
          <c:tx>
            <c:v>marketdata</c:v>
          </c:tx>
          <c:marker>
            <c:symbol val="none"/>
          </c:marker>
          <c:xVal>
            <c:numRef>
              <c:f>II_VolSurface_GasSummer!$Q$18:$AA$18</c:f>
              <c:numCache>
                <c:formatCode>0.00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xVal>
          <c:yVal>
            <c:numRef>
              <c:f>II_VolSurface_GasSummer!$C$30:$M$30</c:f>
              <c:numCache>
                <c:formatCode>General</c:formatCode>
                <c:ptCount val="11"/>
                <c:pt idx="0">
                  <c:v>0.11900000000000001</c:v>
                </c:pt>
                <c:pt idx="1">
                  <c:v>0.107</c:v>
                </c:pt>
                <c:pt idx="2">
                  <c:v>9.6999999999999989E-2</c:v>
                </c:pt>
                <c:pt idx="3">
                  <c:v>8.9499999999999996E-2</c:v>
                </c:pt>
                <c:pt idx="4">
                  <c:v>8.4499999999999992E-2</c:v>
                </c:pt>
                <c:pt idx="5">
                  <c:v>8.199999999999999E-2</c:v>
                </c:pt>
                <c:pt idx="6">
                  <c:v>8.115E-2</c:v>
                </c:pt>
                <c:pt idx="7">
                  <c:v>8.1460000000000005E-2</c:v>
                </c:pt>
                <c:pt idx="8">
                  <c:v>8.2500000000000004E-2</c:v>
                </c:pt>
                <c:pt idx="9">
                  <c:v>8.5000000000000006E-2</c:v>
                </c:pt>
                <c:pt idx="10">
                  <c:v>8.9380000000000001E-2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D0-4F02-82EA-67274448E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40032"/>
        <c:axId val="44141568"/>
      </c:scatterChart>
      <c:valAx>
        <c:axId val="44140032"/>
        <c:scaling>
          <c:orientation val="minMax"/>
          <c:max val="1.2"/>
          <c:min val="0.8"/>
        </c:scaling>
        <c:delete val="0"/>
        <c:axPos val="b"/>
        <c:numFmt formatCode="General" sourceLinked="1"/>
        <c:majorTickMark val="out"/>
        <c:minorTickMark val="none"/>
        <c:tickLblPos val="nextTo"/>
        <c:crossAx val="44141568"/>
        <c:crosses val="autoZero"/>
        <c:crossBetween val="midCat"/>
      </c:valAx>
      <c:valAx>
        <c:axId val="44141568"/>
        <c:scaling>
          <c:orientation val="minMax"/>
          <c:max val="0.1"/>
          <c:min val="6.0000000000000012E-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140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5115966754155732"/>
          <c:y val="0.54166666666666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II_VolSurface_CalendarSpread!$C$18:$M$18</c:f>
              <c:numCache>
                <c:formatCode>General</c:formatCode>
                <c:ptCount val="11"/>
                <c:pt idx="0">
                  <c:v>46.736239229905912</c:v>
                </c:pt>
                <c:pt idx="1">
                  <c:v>44.917459742726436</c:v>
                </c:pt>
                <c:pt idx="2">
                  <c:v>41.224925839592522</c:v>
                </c:pt>
                <c:pt idx="3">
                  <c:v>41.198312250164101</c:v>
                </c:pt>
                <c:pt idx="4">
                  <c:v>40.539526536563585</c:v>
                </c:pt>
                <c:pt idx="5">
                  <c:v>40.697460398812545</c:v>
                </c:pt>
                <c:pt idx="6">
                  <c:v>38.722324786324776</c:v>
                </c:pt>
                <c:pt idx="7">
                  <c:v>41.321536734870058</c:v>
                </c:pt>
                <c:pt idx="8">
                  <c:v>42.087783821117156</c:v>
                </c:pt>
                <c:pt idx="9">
                  <c:v>43.809029785029786</c:v>
                </c:pt>
                <c:pt idx="10">
                  <c:v>47.143085729085726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C-4B2A-ADA6-3552653AC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881376"/>
        <c:axId val="366882032"/>
      </c:lineChart>
      <c:catAx>
        <c:axId val="36688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82032"/>
        <c:crosses val="autoZero"/>
        <c:auto val="1"/>
        <c:lblAlgn val="ctr"/>
        <c:lblOffset val="100"/>
        <c:noMultiLvlLbl val="0"/>
      </c:catAx>
      <c:valAx>
        <c:axId val="36688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8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Smile</a:t>
            </a:r>
            <a:r>
              <a:rPr lang="de-DE" baseline="0"/>
              <a:t> for 1Y</a:t>
            </a:r>
            <a:endParaRPr lang="de-DE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II_Vanillas!$J$70</c:f>
              <c:strCache>
                <c:ptCount val="1"/>
                <c:pt idx="0">
                  <c:v>Mkt Vols</c:v>
                </c:pt>
              </c:strCache>
            </c:strRef>
          </c:tx>
          <c:marker>
            <c:symbol val="none"/>
          </c:marker>
          <c:cat>
            <c:strRef>
              <c:f>II_VolSurface_GasWinter!$C$5:$M$5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II_Vanillas!$M$76:$W$76</c:f>
              <c:numCache>
                <c:formatCode>0.0%</c:formatCode>
                <c:ptCount val="11"/>
                <c:pt idx="0">
                  <c:v>8.748989925588907E-2</c:v>
                </c:pt>
                <c:pt idx="1">
                  <c:v>8.1347465198777905E-2</c:v>
                </c:pt>
                <c:pt idx="2">
                  <c:v>7.8222116068633288E-2</c:v>
                </c:pt>
                <c:pt idx="3">
                  <c:v>7.5539635414897527E-2</c:v>
                </c:pt>
                <c:pt idx="4">
                  <c:v>7.4623736257026757E-2</c:v>
                </c:pt>
                <c:pt idx="5">
                  <c:v>7.4953945487623908E-2</c:v>
                </c:pt>
                <c:pt idx="6">
                  <c:v>7.7459702460831531E-2</c:v>
                </c:pt>
                <c:pt idx="7">
                  <c:v>8.0596609501685346E-2</c:v>
                </c:pt>
                <c:pt idx="8">
                  <c:v>8.6092548706499489E-2</c:v>
                </c:pt>
                <c:pt idx="9">
                  <c:v>9.1108872049926556E-2</c:v>
                </c:pt>
                <c:pt idx="10">
                  <c:v>9.9269341828349109E-2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C-4B20-9104-F6E8B3ACF9CF}"/>
            </c:ext>
          </c:extLst>
        </c:ser>
        <c:ser>
          <c:idx val="2"/>
          <c:order val="1"/>
          <c:tx>
            <c:strRef>
              <c:f>II_Vanillas!$J$54</c:f>
              <c:strCache>
                <c:ptCount val="1"/>
                <c:pt idx="0">
                  <c:v>Call Vols</c:v>
                </c:pt>
              </c:strCache>
            </c:strRef>
          </c:tx>
          <c:marker>
            <c:symbol val="none"/>
          </c:marker>
          <c:cat>
            <c:strRef>
              <c:f>II_VolSurface_GasWinter!$C$5:$M$5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II_Vanillas!$M$60:$W$60</c:f>
              <c:numCache>
                <c:formatCode>0.0%</c:formatCode>
                <c:ptCount val="11"/>
                <c:pt idx="0">
                  <c:v>0</c:v>
                </c:pt>
                <c:pt idx="1">
                  <c:v>1.4389763029513038E-2</c:v>
                </c:pt>
                <c:pt idx="2">
                  <c:v>1.1937958899426363E-2</c:v>
                </c:pt>
                <c:pt idx="3">
                  <c:v>7.0419973983038564E-3</c:v>
                </c:pt>
                <c:pt idx="4">
                  <c:v>3.9369976709623953E-3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C-4B20-9104-F6E8B3ACF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11584"/>
        <c:axId val="43813120"/>
      </c:lineChart>
      <c:catAx>
        <c:axId val="43811584"/>
        <c:scaling>
          <c:orientation val="minMax"/>
        </c:scaling>
        <c:delete val="0"/>
        <c:axPos val="b"/>
        <c:numFmt formatCode="#,##0.00" sourceLinked="0"/>
        <c:majorTickMark val="out"/>
        <c:minorTickMark val="none"/>
        <c:tickLblPos val="nextTo"/>
        <c:crossAx val="43813120"/>
        <c:crosses val="autoZero"/>
        <c:auto val="1"/>
        <c:lblAlgn val="ctr"/>
        <c:lblOffset val="100"/>
        <c:noMultiLvlLbl val="0"/>
      </c:catAx>
      <c:valAx>
        <c:axId val="43813120"/>
        <c:scaling>
          <c:orientation val="minMax"/>
          <c:max val="0.12000000000000001"/>
          <c:min val="6.0000000000000012E-2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438115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III_CalendarSpread!$AN$53</c:f>
              <c:strCache>
                <c:ptCount val="1"/>
                <c:pt idx="0">
                  <c:v>multi asset 40000, corr 72%</c:v>
                </c:pt>
              </c:strCache>
            </c:strRef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III_CalendarSpread!$AQ$59:$BA$59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5-4696-8123-91BDC0C50C79}"/>
            </c:ext>
          </c:extLst>
        </c:ser>
        <c:ser>
          <c:idx val="3"/>
          <c:order val="1"/>
          <c:tx>
            <c:strRef>
              <c:f>III_CalendarSpread!$BC$53</c:f>
              <c:strCache>
                <c:ptCount val="1"/>
                <c:pt idx="0">
                  <c:v>multi asset 40000, corr 71%</c:v>
                </c:pt>
              </c:strCache>
            </c:strRef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III_CalendarSpread!$BD$59:$BN$59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5-4696-8123-91BDC0C50C79}"/>
            </c:ext>
          </c:extLst>
        </c:ser>
        <c:ser>
          <c:idx val="4"/>
          <c:order val="2"/>
          <c:tx>
            <c:strRef>
              <c:f>III_CalendarSpread!$BP$53</c:f>
              <c:strCache>
                <c:ptCount val="1"/>
                <c:pt idx="0">
                  <c:v>multi asset 70000, corr 66%</c:v>
                </c:pt>
              </c:strCache>
            </c:strRef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III_CalendarSpread!$BQ$59:$CA$59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65-4696-8123-91BDC0C50C79}"/>
            </c:ext>
          </c:extLst>
        </c:ser>
        <c:ser>
          <c:idx val="6"/>
          <c:order val="3"/>
          <c:tx>
            <c:v>localCorr</c:v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III_CalendarSpread!$L$107:$V$107</c:f>
              <c:numCache>
                <c:formatCode>0.0%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65-4696-8123-91BDC0C50C79}"/>
            </c:ext>
          </c:extLst>
        </c:ser>
        <c:ser>
          <c:idx val="0"/>
          <c:order val="4"/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III_CalendarSpread!$L$115:$V$115</c:f>
              <c:numCache>
                <c:formatCode>0.0%</c:formatCode>
                <c:ptCount val="11"/>
                <c:pt idx="0">
                  <c:v>0.47853067614909678</c:v>
                </c:pt>
                <c:pt idx="1">
                  <c:v>0.44427434064670207</c:v>
                </c:pt>
                <c:pt idx="2">
                  <c:v>0.41925949460625755</c:v>
                </c:pt>
                <c:pt idx="3">
                  <c:v>0.40363152590071222</c:v>
                </c:pt>
                <c:pt idx="4">
                  <c:v>0.39711286451181177</c:v>
                </c:pt>
                <c:pt idx="5">
                  <c:v>0.39839457646714649</c:v>
                </c:pt>
                <c:pt idx="6">
                  <c:v>0.40536091140198249</c:v>
                </c:pt>
                <c:pt idx="7">
                  <c:v>0.41587073294276078</c:v>
                </c:pt>
                <c:pt idx="8">
                  <c:v>0.42828551947334209</c:v>
                </c:pt>
                <c:pt idx="9">
                  <c:v>0.44153840542213496</c:v>
                </c:pt>
                <c:pt idx="10">
                  <c:v>0.45499378385863815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65-4696-8123-91BDC0C50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74304"/>
        <c:axId val="45075840"/>
      </c:lineChart>
      <c:catAx>
        <c:axId val="4507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075840"/>
        <c:crosses val="autoZero"/>
        <c:auto val="1"/>
        <c:lblAlgn val="ctr"/>
        <c:lblOffset val="100"/>
        <c:noMultiLvlLbl val="0"/>
      </c:catAx>
      <c:valAx>
        <c:axId val="45075840"/>
        <c:scaling>
          <c:orientation val="minMax"/>
          <c:min val="5.000000000000001E-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074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33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tx>
            <c:strRef>
              <c:f>III_VisualizationLocalCorr!$D$2</c:f>
              <c:strCache>
                <c:ptCount val="1"/>
                <c:pt idx="0">
                  <c:v>16.50335775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III_VisualizationLocalCorr!$E$2:$O$2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9-4C9C-BB55-4E29122EEA23}"/>
            </c:ext>
          </c:extLst>
        </c:ser>
        <c:ser>
          <c:idx val="1"/>
          <c:order val="1"/>
          <c:tx>
            <c:strRef>
              <c:f>III_VisualizationLocalCorr!$D$3</c:f>
              <c:strCache>
                <c:ptCount val="1"/>
                <c:pt idx="0">
                  <c:v>17.16227654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III_VisualizationLocalCorr!$E$3:$O$3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9-4C9C-BB55-4E29122EEA23}"/>
            </c:ext>
          </c:extLst>
        </c:ser>
        <c:ser>
          <c:idx val="2"/>
          <c:order val="2"/>
          <c:tx>
            <c:strRef>
              <c:f>III_VisualizationLocalCorr!$D$4</c:f>
              <c:strCache>
                <c:ptCount val="1"/>
                <c:pt idx="0">
                  <c:v>17.58289843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III_VisualizationLocalCorr!$E$4:$O$4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9-4C9C-BB55-4E29122EEA23}"/>
            </c:ext>
          </c:extLst>
        </c:ser>
        <c:ser>
          <c:idx val="3"/>
          <c:order val="3"/>
          <c:tx>
            <c:strRef>
              <c:f>III_VisualizationLocalCorr!$D$5</c:f>
              <c:strCache>
                <c:ptCount val="1"/>
                <c:pt idx="0">
                  <c:v>18.10928938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III_VisualizationLocalCorr!$E$5:$O$5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D9-4C9C-BB55-4E29122EEA23}"/>
            </c:ext>
          </c:extLst>
        </c:ser>
        <c:ser>
          <c:idx val="4"/>
          <c:order val="4"/>
          <c:tx>
            <c:strRef>
              <c:f>III_VisualizationLocalCorr!$D$6</c:f>
              <c:strCache>
                <c:ptCount val="1"/>
                <c:pt idx="0">
                  <c:v>18.51456044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III_VisualizationLocalCorr!$E$6:$O$6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D9-4C9C-BB55-4E29122EEA23}"/>
            </c:ext>
          </c:extLst>
        </c:ser>
        <c:ser>
          <c:idx val="5"/>
          <c:order val="5"/>
          <c:tx>
            <c:strRef>
              <c:f>III_VisualizationLocalCorr!$D$7</c:f>
              <c:strCache>
                <c:ptCount val="1"/>
                <c:pt idx="0">
                  <c:v>19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III_VisualizationLocalCorr!$E$7:$O$7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D9-4C9C-BB55-4E29122EEA23}"/>
            </c:ext>
          </c:extLst>
        </c:ser>
        <c:ser>
          <c:idx val="6"/>
          <c:order val="6"/>
          <c:tx>
            <c:strRef>
              <c:f>III_VisualizationLocalCorr!$D$8</c:f>
              <c:strCache>
                <c:ptCount val="1"/>
                <c:pt idx="0">
                  <c:v>19.63518194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III_VisualizationLocalCorr!$E$8:$O$8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D9-4C9C-BB55-4E29122EEA23}"/>
            </c:ext>
          </c:extLst>
        </c:ser>
        <c:ser>
          <c:idx val="7"/>
          <c:order val="7"/>
          <c:tx>
            <c:strRef>
              <c:f>III_VisualizationLocalCorr!$D$9</c:f>
              <c:strCache>
                <c:ptCount val="1"/>
                <c:pt idx="0">
                  <c:v>20.13437801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III_VisualizationLocalCorr!$E$9:$O$9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D9-4C9C-BB55-4E29122EEA23}"/>
            </c:ext>
          </c:extLst>
        </c:ser>
        <c:ser>
          <c:idx val="8"/>
          <c:order val="8"/>
          <c:tx>
            <c:strRef>
              <c:f>III_VisualizationLocalCorr!$D$10</c:f>
              <c:strCache>
                <c:ptCount val="1"/>
                <c:pt idx="0">
                  <c:v>20.85293608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III_VisualizationLocalCorr!$E$10:$O$10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D9-4C9C-BB55-4E29122EEA23}"/>
            </c:ext>
          </c:extLst>
        </c:ser>
        <c:ser>
          <c:idx val="9"/>
          <c:order val="9"/>
          <c:tx>
            <c:strRef>
              <c:f>III_VisualizationLocalCorr!$D$11</c:f>
              <c:strCache>
                <c:ptCount val="1"/>
                <c:pt idx="0">
                  <c:v>21.45584108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III_VisualizationLocalCorr!$E$11:$O$11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D9-4C9C-BB55-4E29122EEA23}"/>
            </c:ext>
          </c:extLst>
        </c:ser>
        <c:ser>
          <c:idx val="10"/>
          <c:order val="10"/>
          <c:tx>
            <c:strRef>
              <c:f>III_VisualizationLocalCorr!$D$12</c:f>
              <c:strCache>
                <c:ptCount val="1"/>
                <c:pt idx="0">
                  <c:v>22.41754973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III_VisualizationLocalCorr!$E$12:$O$12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D9-4C9C-BB55-4E29122EEA23}"/>
            </c:ext>
          </c:extLst>
        </c:ser>
        <c:bandFmts>
          <c:bandFmt>
            <c:idx val="0"/>
          </c:bandFmt>
          <c:bandFmt>
            <c:idx val="1"/>
          </c:bandFmt>
          <c:bandFmt>
            <c:idx val="2"/>
          </c:bandFmt>
          <c:bandFmt>
            <c:idx val="3"/>
          </c:bandFmt>
          <c:bandFmt>
            <c:idx val="4"/>
          </c:bandFmt>
        </c:bandFmts>
        <c:axId val="45258624"/>
        <c:axId val="45260160"/>
        <c:axId val="45254848"/>
      </c:surface3DChart>
      <c:catAx>
        <c:axId val="4525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260160"/>
        <c:crosses val="autoZero"/>
        <c:auto val="1"/>
        <c:lblAlgn val="ctr"/>
        <c:lblOffset val="100"/>
        <c:noMultiLvlLbl val="0"/>
      </c:catAx>
      <c:valAx>
        <c:axId val="452601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5258624"/>
        <c:crosses val="min"/>
        <c:crossBetween val="midCat"/>
      </c:valAx>
      <c:serAx>
        <c:axId val="452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666699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3366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45260160"/>
        <c:crosses val="autoZero"/>
        <c:tickLblSkip val="3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/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de-DE"/>
          </a:p>
        </c:txPr>
      </c:legendEntry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III_Simulation!$B$4</c:f>
              <c:strCache>
                <c:ptCount val="1"/>
                <c:pt idx="0">
                  <c:v>A1</c:v>
                </c:pt>
              </c:strCache>
            </c:strRef>
          </c:tx>
          <c:marker>
            <c:symbol val="none"/>
          </c:marker>
          <c:cat>
            <c:numRef>
              <c:f>III_Simulation!$A$5:$A$370</c:f>
              <c:numCache>
                <c:formatCode>General</c:formatCode>
                <c:ptCount val="366"/>
                <c:pt idx="0">
                  <c:v>0</c:v>
                </c:pt>
                <c:pt idx="1">
                  <c:v>1.3698630136986301E-2</c:v>
                </c:pt>
                <c:pt idx="2">
                  <c:v>2.7397260273972601E-2</c:v>
                </c:pt>
                <c:pt idx="3">
                  <c:v>4.1095890410958902E-2</c:v>
                </c:pt>
                <c:pt idx="4">
                  <c:v>5.4794520547945202E-2</c:v>
                </c:pt>
                <c:pt idx="5">
                  <c:v>6.8493150684931503E-2</c:v>
                </c:pt>
                <c:pt idx="6">
                  <c:v>8.2191780821917804E-2</c:v>
                </c:pt>
                <c:pt idx="7">
                  <c:v>9.5890410958904104E-2</c:v>
                </c:pt>
                <c:pt idx="8">
                  <c:v>0.1095890410958904</c:v>
                </c:pt>
                <c:pt idx="9">
                  <c:v>0.12328767123287671</c:v>
                </c:pt>
                <c:pt idx="10">
                  <c:v>0.13698630136986301</c:v>
                </c:pt>
                <c:pt idx="11">
                  <c:v>0.15068493150684931</c:v>
                </c:pt>
                <c:pt idx="12">
                  <c:v>0.16438356164383561</c:v>
                </c:pt>
                <c:pt idx="13">
                  <c:v>0.17808219178082191</c:v>
                </c:pt>
                <c:pt idx="14">
                  <c:v>0.19178082191780821</c:v>
                </c:pt>
                <c:pt idx="15">
                  <c:v>0.20547945205479451</c:v>
                </c:pt>
                <c:pt idx="16">
                  <c:v>0.21917808219178081</c:v>
                </c:pt>
                <c:pt idx="17">
                  <c:v>0.23287671232876711</c:v>
                </c:pt>
                <c:pt idx="18">
                  <c:v>0.24657534246575341</c:v>
                </c:pt>
                <c:pt idx="19">
                  <c:v>0.26027397260273971</c:v>
                </c:pt>
                <c:pt idx="20">
                  <c:v>0.27397260273972601</c:v>
                </c:pt>
                <c:pt idx="21">
                  <c:v>0.28767123287671231</c:v>
                </c:pt>
                <c:pt idx="22">
                  <c:v>0.30136986301369861</c:v>
                </c:pt>
                <c:pt idx="23">
                  <c:v>0.31506849315068491</c:v>
                </c:pt>
                <c:pt idx="24">
                  <c:v>0.32876712328767121</c:v>
                </c:pt>
                <c:pt idx="25">
                  <c:v>0.34246575342465752</c:v>
                </c:pt>
                <c:pt idx="26">
                  <c:v>0.35616438356164382</c:v>
                </c:pt>
                <c:pt idx="27">
                  <c:v>0.36986301369863012</c:v>
                </c:pt>
                <c:pt idx="28">
                  <c:v>0.38356164383561642</c:v>
                </c:pt>
                <c:pt idx="29">
                  <c:v>0.39726027397260272</c:v>
                </c:pt>
                <c:pt idx="30">
                  <c:v>0.41095890410958902</c:v>
                </c:pt>
                <c:pt idx="31">
                  <c:v>0.42465753424657532</c:v>
                </c:pt>
                <c:pt idx="32">
                  <c:v>0.43835616438356162</c:v>
                </c:pt>
                <c:pt idx="33">
                  <c:v>0.45205479452054792</c:v>
                </c:pt>
                <c:pt idx="34">
                  <c:v>0.46575342465753422</c:v>
                </c:pt>
                <c:pt idx="35">
                  <c:v>0.47945205479452052</c:v>
                </c:pt>
                <c:pt idx="36">
                  <c:v>0.49315068493150682</c:v>
                </c:pt>
                <c:pt idx="37">
                  <c:v>0.50684931506849318</c:v>
                </c:pt>
                <c:pt idx="38">
                  <c:v>0.52054794520547942</c:v>
                </c:pt>
                <c:pt idx="39">
                  <c:v>0.53424657534246578</c:v>
                </c:pt>
                <c:pt idx="40">
                  <c:v>0.54794520547945202</c:v>
                </c:pt>
                <c:pt idx="41">
                  <c:v>0.56164383561643838</c:v>
                </c:pt>
                <c:pt idx="42">
                  <c:v>0.57534246575342463</c:v>
                </c:pt>
                <c:pt idx="43">
                  <c:v>0.58904109589041098</c:v>
                </c:pt>
                <c:pt idx="44">
                  <c:v>0.60273972602739723</c:v>
                </c:pt>
                <c:pt idx="45">
                  <c:v>0.61643835616438358</c:v>
                </c:pt>
                <c:pt idx="46">
                  <c:v>0.63013698630136983</c:v>
                </c:pt>
                <c:pt idx="47">
                  <c:v>0.64383561643835618</c:v>
                </c:pt>
                <c:pt idx="48">
                  <c:v>0.65753424657534243</c:v>
                </c:pt>
                <c:pt idx="49">
                  <c:v>0.67123287671232879</c:v>
                </c:pt>
                <c:pt idx="50">
                  <c:v>0.68493150684931503</c:v>
                </c:pt>
                <c:pt idx="51">
                  <c:v>0.69863013698630139</c:v>
                </c:pt>
                <c:pt idx="52">
                  <c:v>0.71232876712328763</c:v>
                </c:pt>
                <c:pt idx="53">
                  <c:v>0.72602739726027399</c:v>
                </c:pt>
                <c:pt idx="54">
                  <c:v>0.73972602739726023</c:v>
                </c:pt>
                <c:pt idx="55">
                  <c:v>0.75342465753424659</c:v>
                </c:pt>
                <c:pt idx="56">
                  <c:v>0.76712328767123283</c:v>
                </c:pt>
                <c:pt idx="57">
                  <c:v>0.78082191780821919</c:v>
                </c:pt>
                <c:pt idx="58">
                  <c:v>0.79452054794520544</c:v>
                </c:pt>
                <c:pt idx="59">
                  <c:v>0.80821917808219179</c:v>
                </c:pt>
                <c:pt idx="60">
                  <c:v>0.82191780821917804</c:v>
                </c:pt>
                <c:pt idx="61">
                  <c:v>0.83561643835616439</c:v>
                </c:pt>
                <c:pt idx="62">
                  <c:v>0.84931506849315064</c:v>
                </c:pt>
                <c:pt idx="63">
                  <c:v>0.86301369863013699</c:v>
                </c:pt>
                <c:pt idx="64">
                  <c:v>0.87671232876712324</c:v>
                </c:pt>
                <c:pt idx="65">
                  <c:v>0.8904109589041096</c:v>
                </c:pt>
                <c:pt idx="66">
                  <c:v>0.90410958904109584</c:v>
                </c:pt>
                <c:pt idx="67">
                  <c:v>0.9178082191780822</c:v>
                </c:pt>
                <c:pt idx="68">
                  <c:v>0.93150684931506844</c:v>
                </c:pt>
                <c:pt idx="69">
                  <c:v>0.9452054794520548</c:v>
                </c:pt>
                <c:pt idx="70">
                  <c:v>0.95890410958904104</c:v>
                </c:pt>
                <c:pt idx="71">
                  <c:v>0.9726027397260274</c:v>
                </c:pt>
                <c:pt idx="72">
                  <c:v>0.98630136986301364</c:v>
                </c:pt>
                <c:pt idx="73">
                  <c:v>1</c:v>
                </c:pt>
                <c:pt idx="74">
                  <c:v>1.0136986301369864</c:v>
                </c:pt>
                <c:pt idx="75">
                  <c:v>1.0273972602739727</c:v>
                </c:pt>
                <c:pt idx="76">
                  <c:v>1.0410958904109588</c:v>
                </c:pt>
                <c:pt idx="77">
                  <c:v>1.0547945205479452</c:v>
                </c:pt>
                <c:pt idx="78">
                  <c:v>1.0684931506849316</c:v>
                </c:pt>
                <c:pt idx="79">
                  <c:v>1.0821917808219179</c:v>
                </c:pt>
                <c:pt idx="80">
                  <c:v>1.0849315068493151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cat>
          <c:val>
            <c:numRef>
              <c:f>III_Simulation!$B$5:$B$370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5B-47F2-8A57-FF802A7E14FB}"/>
            </c:ext>
          </c:extLst>
        </c:ser>
        <c:ser>
          <c:idx val="2"/>
          <c:order val="1"/>
          <c:tx>
            <c:strRef>
              <c:f>III_Simulation!$C$4</c:f>
              <c:strCache>
                <c:ptCount val="1"/>
                <c:pt idx="0">
                  <c:v>A2</c:v>
                </c:pt>
              </c:strCache>
            </c:strRef>
          </c:tx>
          <c:marker>
            <c:symbol val="none"/>
          </c:marker>
          <c:cat>
            <c:numRef>
              <c:f>III_Simulation!$A$5:$A$370</c:f>
              <c:numCache>
                <c:formatCode>General</c:formatCode>
                <c:ptCount val="366"/>
                <c:pt idx="0">
                  <c:v>0</c:v>
                </c:pt>
                <c:pt idx="1">
                  <c:v>1.3698630136986301E-2</c:v>
                </c:pt>
                <c:pt idx="2">
                  <c:v>2.7397260273972601E-2</c:v>
                </c:pt>
                <c:pt idx="3">
                  <c:v>4.1095890410958902E-2</c:v>
                </c:pt>
                <c:pt idx="4">
                  <c:v>5.4794520547945202E-2</c:v>
                </c:pt>
                <c:pt idx="5">
                  <c:v>6.8493150684931503E-2</c:v>
                </c:pt>
                <c:pt idx="6">
                  <c:v>8.2191780821917804E-2</c:v>
                </c:pt>
                <c:pt idx="7">
                  <c:v>9.5890410958904104E-2</c:v>
                </c:pt>
                <c:pt idx="8">
                  <c:v>0.1095890410958904</c:v>
                </c:pt>
                <c:pt idx="9">
                  <c:v>0.12328767123287671</c:v>
                </c:pt>
                <c:pt idx="10">
                  <c:v>0.13698630136986301</c:v>
                </c:pt>
                <c:pt idx="11">
                  <c:v>0.15068493150684931</c:v>
                </c:pt>
                <c:pt idx="12">
                  <c:v>0.16438356164383561</c:v>
                </c:pt>
                <c:pt idx="13">
                  <c:v>0.17808219178082191</c:v>
                </c:pt>
                <c:pt idx="14">
                  <c:v>0.19178082191780821</c:v>
                </c:pt>
                <c:pt idx="15">
                  <c:v>0.20547945205479451</c:v>
                </c:pt>
                <c:pt idx="16">
                  <c:v>0.21917808219178081</c:v>
                </c:pt>
                <c:pt idx="17">
                  <c:v>0.23287671232876711</c:v>
                </c:pt>
                <c:pt idx="18">
                  <c:v>0.24657534246575341</c:v>
                </c:pt>
                <c:pt idx="19">
                  <c:v>0.26027397260273971</c:v>
                </c:pt>
                <c:pt idx="20">
                  <c:v>0.27397260273972601</c:v>
                </c:pt>
                <c:pt idx="21">
                  <c:v>0.28767123287671231</c:v>
                </c:pt>
                <c:pt idx="22">
                  <c:v>0.30136986301369861</c:v>
                </c:pt>
                <c:pt idx="23">
                  <c:v>0.31506849315068491</c:v>
                </c:pt>
                <c:pt idx="24">
                  <c:v>0.32876712328767121</c:v>
                </c:pt>
                <c:pt idx="25">
                  <c:v>0.34246575342465752</c:v>
                </c:pt>
                <c:pt idx="26">
                  <c:v>0.35616438356164382</c:v>
                </c:pt>
                <c:pt idx="27">
                  <c:v>0.36986301369863012</c:v>
                </c:pt>
                <c:pt idx="28">
                  <c:v>0.38356164383561642</c:v>
                </c:pt>
                <c:pt idx="29">
                  <c:v>0.39726027397260272</c:v>
                </c:pt>
                <c:pt idx="30">
                  <c:v>0.41095890410958902</c:v>
                </c:pt>
                <c:pt idx="31">
                  <c:v>0.42465753424657532</c:v>
                </c:pt>
                <c:pt idx="32">
                  <c:v>0.43835616438356162</c:v>
                </c:pt>
                <c:pt idx="33">
                  <c:v>0.45205479452054792</c:v>
                </c:pt>
                <c:pt idx="34">
                  <c:v>0.46575342465753422</c:v>
                </c:pt>
                <c:pt idx="35">
                  <c:v>0.47945205479452052</c:v>
                </c:pt>
                <c:pt idx="36">
                  <c:v>0.49315068493150682</c:v>
                </c:pt>
                <c:pt idx="37">
                  <c:v>0.50684931506849318</c:v>
                </c:pt>
                <c:pt idx="38">
                  <c:v>0.52054794520547942</c:v>
                </c:pt>
                <c:pt idx="39">
                  <c:v>0.53424657534246578</c:v>
                </c:pt>
                <c:pt idx="40">
                  <c:v>0.54794520547945202</c:v>
                </c:pt>
                <c:pt idx="41">
                  <c:v>0.56164383561643838</c:v>
                </c:pt>
                <c:pt idx="42">
                  <c:v>0.57534246575342463</c:v>
                </c:pt>
                <c:pt idx="43">
                  <c:v>0.58904109589041098</c:v>
                </c:pt>
                <c:pt idx="44">
                  <c:v>0.60273972602739723</c:v>
                </c:pt>
                <c:pt idx="45">
                  <c:v>0.61643835616438358</c:v>
                </c:pt>
                <c:pt idx="46">
                  <c:v>0.63013698630136983</c:v>
                </c:pt>
                <c:pt idx="47">
                  <c:v>0.64383561643835618</c:v>
                </c:pt>
                <c:pt idx="48">
                  <c:v>0.65753424657534243</c:v>
                </c:pt>
                <c:pt idx="49">
                  <c:v>0.67123287671232879</c:v>
                </c:pt>
                <c:pt idx="50">
                  <c:v>0.68493150684931503</c:v>
                </c:pt>
                <c:pt idx="51">
                  <c:v>0.69863013698630139</c:v>
                </c:pt>
                <c:pt idx="52">
                  <c:v>0.71232876712328763</c:v>
                </c:pt>
                <c:pt idx="53">
                  <c:v>0.72602739726027399</c:v>
                </c:pt>
                <c:pt idx="54">
                  <c:v>0.73972602739726023</c:v>
                </c:pt>
                <c:pt idx="55">
                  <c:v>0.75342465753424659</c:v>
                </c:pt>
                <c:pt idx="56">
                  <c:v>0.76712328767123283</c:v>
                </c:pt>
                <c:pt idx="57">
                  <c:v>0.78082191780821919</c:v>
                </c:pt>
                <c:pt idx="58">
                  <c:v>0.79452054794520544</c:v>
                </c:pt>
                <c:pt idx="59">
                  <c:v>0.80821917808219179</c:v>
                </c:pt>
                <c:pt idx="60">
                  <c:v>0.82191780821917804</c:v>
                </c:pt>
                <c:pt idx="61">
                  <c:v>0.83561643835616439</c:v>
                </c:pt>
                <c:pt idx="62">
                  <c:v>0.84931506849315064</c:v>
                </c:pt>
                <c:pt idx="63">
                  <c:v>0.86301369863013699</c:v>
                </c:pt>
                <c:pt idx="64">
                  <c:v>0.87671232876712324</c:v>
                </c:pt>
                <c:pt idx="65">
                  <c:v>0.8904109589041096</c:v>
                </c:pt>
                <c:pt idx="66">
                  <c:v>0.90410958904109584</c:v>
                </c:pt>
                <c:pt idx="67">
                  <c:v>0.9178082191780822</c:v>
                </c:pt>
                <c:pt idx="68">
                  <c:v>0.93150684931506844</c:v>
                </c:pt>
                <c:pt idx="69">
                  <c:v>0.9452054794520548</c:v>
                </c:pt>
                <c:pt idx="70">
                  <c:v>0.95890410958904104</c:v>
                </c:pt>
                <c:pt idx="71">
                  <c:v>0.9726027397260274</c:v>
                </c:pt>
                <c:pt idx="72">
                  <c:v>0.98630136986301364</c:v>
                </c:pt>
                <c:pt idx="73">
                  <c:v>1</c:v>
                </c:pt>
                <c:pt idx="74">
                  <c:v>1.0136986301369864</c:v>
                </c:pt>
                <c:pt idx="75">
                  <c:v>1.0273972602739727</c:v>
                </c:pt>
                <c:pt idx="76">
                  <c:v>1.0410958904109588</c:v>
                </c:pt>
                <c:pt idx="77">
                  <c:v>1.0547945205479452</c:v>
                </c:pt>
                <c:pt idx="78">
                  <c:v>1.0684931506849316</c:v>
                </c:pt>
                <c:pt idx="79">
                  <c:v>1.0821917808219179</c:v>
                </c:pt>
                <c:pt idx="80">
                  <c:v>1.0849315068493151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cat>
          <c:val>
            <c:numRef>
              <c:f>III_Simulation!$C$5:$C$370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5B-47F2-8A57-FF802A7E1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13088"/>
        <c:axId val="44714624"/>
      </c:lineChart>
      <c:catAx>
        <c:axId val="4471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714624"/>
        <c:crosses val="autoZero"/>
        <c:auto val="1"/>
        <c:lblAlgn val="ctr"/>
        <c:lblOffset val="100"/>
        <c:noMultiLvlLbl val="0"/>
      </c:catAx>
      <c:valAx>
        <c:axId val="44714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13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135255</xdr:colOff>
      <xdr:row>36</xdr:row>
      <xdr:rowOff>100965</xdr:rowOff>
    </xdr:from>
    <xdr:to>
      <xdr:col>11</xdr:col>
      <xdr:colOff>573405</xdr:colOff>
      <xdr:row>93</xdr:row>
      <xdr:rowOff>169545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744980" y="8663940"/>
          <a:ext cx="10058400" cy="5657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315686</xdr:colOff>
      <xdr:row>34</xdr:row>
      <xdr:rowOff>103415</xdr:rowOff>
    </xdr:from>
    <xdr:to>
      <xdr:col>29</xdr:col>
      <xdr:colOff>468085</xdr:colOff>
      <xdr:row>70</xdr:row>
      <xdr:rowOff>54430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283028</xdr:colOff>
      <xdr:row>20</xdr:row>
      <xdr:rowOff>157842</xdr:rowOff>
    </xdr:from>
    <xdr:to>
      <xdr:col>20</xdr:col>
      <xdr:colOff>32656</xdr:colOff>
      <xdr:row>36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340659</xdr:colOff>
      <xdr:row>86</xdr:row>
      <xdr:rowOff>89647</xdr:rowOff>
    </xdr:from>
    <xdr:to>
      <xdr:col>24</xdr:col>
      <xdr:colOff>0</xdr:colOff>
      <xdr:row>123</xdr:row>
      <xdr:rowOff>67236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2277037</xdr:colOff>
      <xdr:row>124</xdr:row>
      <xdr:rowOff>108919</xdr:rowOff>
    </xdr:from>
    <xdr:to>
      <xdr:col>22</xdr:col>
      <xdr:colOff>233083</xdr:colOff>
      <xdr:row>155</xdr:row>
      <xdr:rowOff>98612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22</xdr:row>
      <xdr:rowOff>137160</xdr:rowOff>
    </xdr:from>
    <xdr:to>
      <xdr:col>13</xdr:col>
      <xdr:colOff>106680</xdr:colOff>
      <xdr:row>40</xdr:row>
      <xdr:rowOff>167640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21</xdr:col>
      <xdr:colOff>45720</xdr:colOff>
      <xdr:row>28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alCor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L Curve"/>
      <sheetName val="EURUSDLocalVol"/>
      <sheetName val="GBPUSDLocalVol"/>
      <sheetName val="EURGBPLocalVol"/>
      <sheetName val="Model"/>
      <sheetName val="MCSimulation"/>
      <sheetName val="PhoenixAutocall"/>
      <sheetName val="FitOfSmile"/>
      <sheetName val="FitOfSmileCheckAsset1"/>
      <sheetName val="VisualizationLocalCorr"/>
    </sheetNames>
    <sheetDataSet>
      <sheetData sheetId="0">
        <row r="6">
          <cell r="D6">
            <v>43069</v>
          </cell>
        </row>
      </sheetData>
      <sheetData sheetId="1">
        <row r="7">
          <cell r="G7" t="str">
            <v>Target</v>
          </cell>
        </row>
        <row r="8">
          <cell r="G8" t="str">
            <v>Modified Following</v>
          </cell>
        </row>
        <row r="11">
          <cell r="G11" t="str">
            <v>Act/365 (Fixed)</v>
          </cell>
        </row>
        <row r="12">
          <cell r="G12">
            <v>1.1903999999999999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d-fine">
      <a:dk1>
        <a:srgbClr val="001E4B"/>
      </a:dk1>
      <a:lt1>
        <a:srgbClr val="FFFFFF"/>
      </a:lt1>
      <a:dk2>
        <a:srgbClr val="001E4B"/>
      </a:dk2>
      <a:lt2>
        <a:srgbClr val="EB6E0A"/>
      </a:lt2>
      <a:accent1>
        <a:srgbClr val="3B5281"/>
      </a:accent1>
      <a:accent2>
        <a:srgbClr val="F5C378"/>
      </a:accent2>
      <a:accent3>
        <a:srgbClr val="6E87B4"/>
      </a:accent3>
      <a:accent4>
        <a:srgbClr val="FDE6AD"/>
      </a:accent4>
      <a:accent5>
        <a:srgbClr val="B5C2DD"/>
      </a:accent5>
      <a:accent6>
        <a:srgbClr val="808080"/>
      </a:accent6>
      <a:hlink>
        <a:srgbClr val="001E4B"/>
      </a:hlink>
      <a:folHlink>
        <a:srgbClr val="001E4B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workbookViewId="0">
      <selection activeCell="U3" sqref="U3"/>
    </sheetView>
  </sheetViews>
  <sheetFormatPr defaultRowHeight="13.8"/>
  <cols>
    <col min="1" max="1" width="2.21875" style="255" customWidth="1"/>
    <col min="2" max="2" width="2.44140625" style="255" customWidth="1"/>
    <col min="3" max="3" width="5" style="255" bestFit="1" customWidth="1"/>
    <col min="4" max="16384" width="8.88671875" style="255"/>
  </cols>
  <sheetData>
    <row r="1" spans="1:3" ht="18">
      <c r="A1" s="254" t="s">
        <v>145</v>
      </c>
    </row>
    <row r="3" spans="1:3">
      <c r="A3" s="255" t="s">
        <v>194</v>
      </c>
    </row>
    <row r="4" spans="1:3">
      <c r="A4" s="255" t="s">
        <v>195</v>
      </c>
    </row>
    <row r="6" spans="1:3">
      <c r="A6" s="255" t="s">
        <v>153</v>
      </c>
    </row>
    <row r="8" spans="1:3">
      <c r="A8" s="255" t="s">
        <v>151</v>
      </c>
      <c r="B8" s="255" t="s">
        <v>196</v>
      </c>
    </row>
    <row r="10" spans="1:3">
      <c r="A10" s="255" t="s">
        <v>152</v>
      </c>
      <c r="B10" s="255" t="s">
        <v>200</v>
      </c>
    </row>
    <row r="11" spans="1:3">
      <c r="B11" s="255" t="s">
        <v>146</v>
      </c>
      <c r="C11" s="255" t="s">
        <v>154</v>
      </c>
    </row>
    <row r="12" spans="1:3">
      <c r="B12" s="255" t="s">
        <v>147</v>
      </c>
      <c r="C12" s="255" t="s">
        <v>201</v>
      </c>
    </row>
    <row r="13" spans="1:3">
      <c r="B13" s="255" t="s">
        <v>148</v>
      </c>
      <c r="C13" s="255" t="s">
        <v>149</v>
      </c>
    </row>
    <row r="14" spans="1:3">
      <c r="B14" s="255" t="s">
        <v>150</v>
      </c>
      <c r="C14" s="255" t="s">
        <v>155</v>
      </c>
    </row>
    <row r="16" spans="1:3">
      <c r="B16" s="255" t="s">
        <v>156</v>
      </c>
      <c r="C16" s="255" t="s">
        <v>157</v>
      </c>
    </row>
    <row r="17" spans="1:4">
      <c r="C17" s="255" t="s">
        <v>202</v>
      </c>
    </row>
    <row r="18" spans="1:4">
      <c r="C18" s="255" t="s">
        <v>158</v>
      </c>
    </row>
    <row r="20" spans="1:4">
      <c r="A20" s="255" t="s">
        <v>159</v>
      </c>
      <c r="B20" s="255" t="s">
        <v>210</v>
      </c>
    </row>
    <row r="21" spans="1:4">
      <c r="B21" s="255" t="s">
        <v>160</v>
      </c>
      <c r="C21" s="255" t="s">
        <v>174</v>
      </c>
    </row>
    <row r="22" spans="1:4">
      <c r="B22" s="255" t="s">
        <v>161</v>
      </c>
      <c r="C22" s="255" t="s">
        <v>162</v>
      </c>
    </row>
    <row r="23" spans="1:4">
      <c r="B23" s="255" t="s">
        <v>163</v>
      </c>
      <c r="C23" s="255" t="s">
        <v>211</v>
      </c>
    </row>
    <row r="24" spans="1:4">
      <c r="D24" s="255" t="s">
        <v>212</v>
      </c>
    </row>
    <row r="25" spans="1:4">
      <c r="B25" s="255" t="s">
        <v>150</v>
      </c>
      <c r="C25" s="255" t="s">
        <v>173</v>
      </c>
    </row>
    <row r="26" spans="1:4">
      <c r="D26" s="255" t="s">
        <v>164</v>
      </c>
    </row>
    <row r="27" spans="1:4">
      <c r="D27" s="257" t="s">
        <v>165</v>
      </c>
    </row>
    <row r="28" spans="1:4">
      <c r="D28" s="255" t="s">
        <v>217</v>
      </c>
    </row>
    <row r="29" spans="1:4">
      <c r="D29" s="257" t="s">
        <v>215</v>
      </c>
    </row>
    <row r="30" spans="1:4">
      <c r="D30" s="255" t="s">
        <v>213</v>
      </c>
    </row>
    <row r="31" spans="1:4">
      <c r="D31" s="255" t="s">
        <v>214</v>
      </c>
    </row>
    <row r="32" spans="1:4">
      <c r="B32" s="255" t="s">
        <v>156</v>
      </c>
      <c r="C32" s="255" t="s">
        <v>166</v>
      </c>
    </row>
    <row r="33" spans="2:4">
      <c r="B33" s="255" t="s">
        <v>167</v>
      </c>
      <c r="C33" s="255" t="s">
        <v>168</v>
      </c>
    </row>
    <row r="34" spans="2:4">
      <c r="D34" s="255" t="s">
        <v>169</v>
      </c>
    </row>
    <row r="35" spans="2:4">
      <c r="B35" s="255" t="s">
        <v>170</v>
      </c>
      <c r="C35" s="255" t="s">
        <v>216</v>
      </c>
    </row>
    <row r="36" spans="2:4">
      <c r="B36" s="255" t="s">
        <v>171</v>
      </c>
      <c r="C36" s="255" t="s">
        <v>172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B2:C10"/>
  <sheetViews>
    <sheetView showGridLines="0" workbookViewId="0">
      <selection activeCell="B13" sqref="B13"/>
    </sheetView>
  </sheetViews>
  <sheetFormatPr defaultRowHeight="13.8"/>
  <cols>
    <col min="2" max="2" width="15.44140625" customWidth="1"/>
    <col min="3" max="3" width="14.77734375" customWidth="1"/>
  </cols>
  <sheetData>
    <row r="2" spans="2:3">
      <c r="B2" s="4" t="s">
        <v>26</v>
      </c>
      <c r="C2" s="50">
        <v>43018</v>
      </c>
    </row>
    <row r="3" spans="2:3">
      <c r="B3" s="10" t="s">
        <v>27</v>
      </c>
      <c r="C3" s="51" t="b">
        <f>_xll.qlSettingsSetEvaluationDate(C2)</f>
        <v>1</v>
      </c>
    </row>
    <row r="5" spans="2:3">
      <c r="B5" s="251" t="s">
        <v>197</v>
      </c>
      <c r="C5" s="252">
        <v>19</v>
      </c>
    </row>
    <row r="6" spans="2:3">
      <c r="B6" s="229" t="s">
        <v>198</v>
      </c>
      <c r="C6" s="253">
        <v>18</v>
      </c>
    </row>
    <row r="7" spans="2:3">
      <c r="B7" s="229" t="s">
        <v>199</v>
      </c>
      <c r="C7" s="253">
        <f>C5*B10+C6*C10</f>
        <v>1</v>
      </c>
    </row>
    <row r="9" spans="2:3">
      <c r="B9" s="258" t="s">
        <v>180</v>
      </c>
      <c r="C9" s="259"/>
    </row>
    <row r="10" spans="2:3">
      <c r="B10" s="260">
        <v>1</v>
      </c>
      <c r="C10" s="253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2:AR31"/>
  <sheetViews>
    <sheetView showGridLines="0" zoomScale="70" zoomScaleNormal="70" workbookViewId="0">
      <selection activeCell="B18" sqref="B18"/>
    </sheetView>
  </sheetViews>
  <sheetFormatPr defaultRowHeight="13.8"/>
  <cols>
    <col min="3" max="13" width="7.109375" customWidth="1"/>
    <col min="15" max="15" width="9.88671875" bestFit="1" customWidth="1"/>
    <col min="34" max="34" width="12" bestFit="1" customWidth="1"/>
  </cols>
  <sheetData>
    <row r="2" spans="2:44">
      <c r="B2" s="113" t="s">
        <v>0</v>
      </c>
      <c r="C2" s="294">
        <f>_xll.qlSettingsEvaluationDate()</f>
        <v>43018</v>
      </c>
      <c r="D2" s="294"/>
      <c r="V2" s="97"/>
    </row>
    <row r="5" spans="2:44">
      <c r="B5" s="138" t="s">
        <v>91</v>
      </c>
      <c r="C5" s="99" t="s">
        <v>44</v>
      </c>
      <c r="D5" s="24" t="s">
        <v>45</v>
      </c>
      <c r="E5" s="24" t="s">
        <v>46</v>
      </c>
      <c r="F5" s="24" t="s">
        <v>47</v>
      </c>
      <c r="G5" s="24" t="s">
        <v>48</v>
      </c>
      <c r="H5" s="24" t="s">
        <v>43</v>
      </c>
      <c r="I5" s="24" t="s">
        <v>49</v>
      </c>
      <c r="J5" s="24" t="s">
        <v>50</v>
      </c>
      <c r="K5" s="24" t="s">
        <v>51</v>
      </c>
      <c r="L5" s="24" t="s">
        <v>52</v>
      </c>
      <c r="M5" s="45" t="s">
        <v>53</v>
      </c>
      <c r="O5" s="114" t="s">
        <v>31</v>
      </c>
      <c r="P5" s="115"/>
      <c r="Q5" s="114" t="s">
        <v>77</v>
      </c>
      <c r="R5" s="124" t="s">
        <v>77</v>
      </c>
      <c r="S5" s="124" t="s">
        <v>77</v>
      </c>
      <c r="T5" s="124" t="s">
        <v>77</v>
      </c>
      <c r="U5" s="124" t="s">
        <v>77</v>
      </c>
      <c r="V5" s="124" t="s">
        <v>78</v>
      </c>
      <c r="W5" s="124" t="s">
        <v>78</v>
      </c>
      <c r="X5" s="124" t="s">
        <v>78</v>
      </c>
      <c r="Y5" s="124" t="s">
        <v>78</v>
      </c>
      <c r="Z5" s="124" t="s">
        <v>78</v>
      </c>
      <c r="AA5" s="115" t="s">
        <v>78</v>
      </c>
      <c r="AC5" s="142" t="s">
        <v>80</v>
      </c>
      <c r="AD5" s="139" t="b">
        <v>0</v>
      </c>
      <c r="AE5" s="140" t="b">
        <v>1</v>
      </c>
      <c r="AF5" s="140" t="b">
        <v>0</v>
      </c>
      <c r="AG5" s="141" t="b">
        <v>0</v>
      </c>
      <c r="AH5" s="4" t="s">
        <v>81</v>
      </c>
      <c r="AI5" s="24"/>
      <c r="AJ5" s="24"/>
      <c r="AK5" s="24"/>
      <c r="AL5" s="24"/>
      <c r="AM5" s="45"/>
      <c r="AN5" s="138" t="s">
        <v>91</v>
      </c>
    </row>
    <row r="6" spans="2:44">
      <c r="B6" s="112"/>
      <c r="C6" s="46" t="s">
        <v>54</v>
      </c>
      <c r="D6" s="26" t="s">
        <v>54</v>
      </c>
      <c r="E6" s="26" t="s">
        <v>54</v>
      </c>
      <c r="F6" s="26" t="s">
        <v>54</v>
      </c>
      <c r="G6" s="26" t="s">
        <v>54</v>
      </c>
      <c r="H6" s="26" t="s">
        <v>54</v>
      </c>
      <c r="I6" s="26" t="s">
        <v>54</v>
      </c>
      <c r="J6" s="26" t="s">
        <v>54</v>
      </c>
      <c r="K6" s="26" t="s">
        <v>54</v>
      </c>
      <c r="L6" s="26" t="s">
        <v>54</v>
      </c>
      <c r="M6" s="47" t="s">
        <v>54</v>
      </c>
      <c r="O6" s="116" t="s">
        <v>3</v>
      </c>
      <c r="P6" s="117" t="s">
        <v>79</v>
      </c>
      <c r="Q6" s="116">
        <v>-0.05</v>
      </c>
      <c r="R6" s="125">
        <v>-0.1</v>
      </c>
      <c r="S6" s="125">
        <v>-0.15</v>
      </c>
      <c r="T6" s="125">
        <v>-0.25</v>
      </c>
      <c r="U6" s="125">
        <v>-0.35</v>
      </c>
      <c r="V6" s="125" t="s">
        <v>43</v>
      </c>
      <c r="W6" s="125">
        <v>0.35</v>
      </c>
      <c r="X6" s="125">
        <v>0.25</v>
      </c>
      <c r="Y6" s="125">
        <v>0.15</v>
      </c>
      <c r="Z6" s="125">
        <v>0.1</v>
      </c>
      <c r="AA6" s="117">
        <v>0.05</v>
      </c>
      <c r="AC6" s="142" t="s">
        <v>82</v>
      </c>
      <c r="AD6" s="54" t="s">
        <v>83</v>
      </c>
      <c r="AE6" s="55" t="s">
        <v>84</v>
      </c>
      <c r="AF6" s="55" t="s">
        <v>85</v>
      </c>
      <c r="AG6" s="143" t="s">
        <v>86</v>
      </c>
      <c r="AH6" s="116" t="s">
        <v>87</v>
      </c>
      <c r="AI6" s="125" t="s">
        <v>88</v>
      </c>
      <c r="AJ6" s="125" t="s">
        <v>83</v>
      </c>
      <c r="AK6" s="125" t="s">
        <v>84</v>
      </c>
      <c r="AL6" s="125" t="s">
        <v>85</v>
      </c>
      <c r="AM6" s="117" t="s">
        <v>86</v>
      </c>
      <c r="AN6" s="112"/>
      <c r="AR6" t="s">
        <v>137</v>
      </c>
    </row>
    <row r="7" spans="2:44">
      <c r="B7" s="109" t="s">
        <v>55</v>
      </c>
      <c r="C7" s="100">
        <v>7.5419999999999998</v>
      </c>
      <c r="D7" s="101">
        <v>7.4180000000000001</v>
      </c>
      <c r="E7" s="101">
        <v>7.3310000000000004</v>
      </c>
      <c r="F7" s="101">
        <v>7.2519999999999998</v>
      </c>
      <c r="G7" s="101">
        <v>7.2560000000000002</v>
      </c>
      <c r="H7" s="101">
        <v>7.36</v>
      </c>
      <c r="I7" s="101">
        <v>7.5490000000000004</v>
      </c>
      <c r="J7" s="101">
        <v>7.7519999999999998</v>
      </c>
      <c r="K7" s="101">
        <v>8.0329999999999995</v>
      </c>
      <c r="L7" s="101">
        <v>8.25</v>
      </c>
      <c r="M7" s="102">
        <v>8.4939999999999998</v>
      </c>
      <c r="O7" s="118">
        <f>_xll.qlCalendarAdvance("NullCalendar",$C$2,B7)</f>
        <v>43019</v>
      </c>
      <c r="P7" s="121">
        <f>(O7-$C$2)/365</f>
        <v>2.7397260273972603E-3</v>
      </c>
      <c r="Q7" s="126">
        <f>_xll.qlBlackDeltaCalculatorStrikeFromDelta(_xll.qlBlackDeltaCalculator(,Q$5,"Spot",I_ValuationDate!$C$5,1,1,C7%*SQRT($P7)),Q$6)</f>
        <v>18.87717354153666</v>
      </c>
      <c r="R7" s="127">
        <f>_xll.qlBlackDeltaCalculatorStrikeFromDelta(_xll.qlBlackDeltaCalculator(,R$5,"Spot",I_ValuationDate!$C$5,1,1,D7%*SQRT($P7)),R$6)</f>
        <v>18.905834188293316</v>
      </c>
      <c r="S7" s="127">
        <f>_xll.qlBlackDeltaCalculatorStrikeFromDelta(_xll.qlBlackDeltaCalculator(,S$5,"Spot",I_ValuationDate!$C$5,1,1,E7%*SQRT($P7)),S$6)</f>
        <v>18.92472593457201</v>
      </c>
      <c r="T7" s="127">
        <f>_xll.qlBlackDeltaCalculatorStrikeFromDelta(_xll.qlBlackDeltaCalculator(,T$5,"Spot",I_ValuationDate!$C$5,1,1,F7%*SQRT($P7)),T$6)</f>
        <v>18.951553515547495</v>
      </c>
      <c r="U7" s="127">
        <f>_xll.qlBlackDeltaCalculatorStrikeFromDelta(_xll.qlBlackDeltaCalculator(,U$5,"Spot",I_ValuationDate!$C$5,1,1,G7%*SQRT($P7)),U$6)</f>
        <v>18.972351936971233</v>
      </c>
      <c r="V7" s="128">
        <f>_xll.qlBlackDeltaCalculatorAtmStrike(_xll.qlBlackDeltaCalculator(,V$5,"Spot",I_ValuationDate!$C$5,1,1,H7%*SQRT($P7)),"AtmFwd")</f>
        <v>19</v>
      </c>
      <c r="W7" s="127">
        <f>_xll.qlBlackDeltaCalculatorStrikeFromDelta(_xll.qlBlackDeltaCalculator(,W$5,"Spot",I_ValuationDate!$C$5,1,1,I7%*SQRT($P7)),W$6)</f>
        <v>19.029098600459921</v>
      </c>
      <c r="X7" s="127">
        <f>_xll.qlBlackDeltaCalculatorStrikeFromDelta(_xll.qlBlackDeltaCalculator(,X$5,"Spot",I_ValuationDate!$C$5,1,1,J7%*SQRT($P7)),X$6)</f>
        <v>19.052227212679266</v>
      </c>
      <c r="Y7" s="127">
        <f>_xll.qlBlackDeltaCalculatorStrikeFromDelta(_xll.qlBlackDeltaCalculator(,Y$5,"Spot",I_ValuationDate!$C$5,1,1,K7%*SQRT($P7)),Y$6)</f>
        <v>19.08314859899577</v>
      </c>
      <c r="Z7" s="127">
        <f>_xll.qlBlackDeltaCalculatorStrikeFromDelta(_xll.qlBlackDeltaCalculator(,Z$5,"Spot",I_ValuationDate!$C$5,1,1,L7%*SQRT($P7)),Z$6)</f>
        <v>19.105616691803899</v>
      </c>
      <c r="AA7" s="129">
        <f>_xll.qlBlackDeltaCalculatorStrikeFromDelta(_xll.qlBlackDeltaCalculator(,AA$5,"Spot",I_ValuationDate!$C$5,1,1,M7%*SQRT($P7)),AA$6)</f>
        <v>19.139644658873035</v>
      </c>
      <c r="AC7" s="144">
        <f>I_ValuationDate!$C$5</f>
        <v>19</v>
      </c>
      <c r="AD7" s="147">
        <v>7.2584415373479858E-2</v>
      </c>
      <c r="AE7" s="148">
        <v>0.7</v>
      </c>
      <c r="AF7" s="148">
        <v>0.19296159463819762</v>
      </c>
      <c r="AG7" s="25">
        <v>8.6031562540046327</v>
      </c>
      <c r="AH7" s="155" t="str">
        <f t="array" ref="AH7">_xll.qlSabrInterpolatedSmileSection(,O7,AC7,Q7:AA7,FALSE,H7%,C7:M7%,AD7,AE7,AG7,AF7,AD$5,AE$5,AG$5,AF$5,TRUE,,,"Actual/365 (Fixed)",0,FALSE)</f>
        <v>obj_0000c#0001</v>
      </c>
      <c r="AI7" s="156">
        <f>_xll.qlSabrInterpolatedSmileSectionMaxError(AH7)</f>
        <v>1.2188265651527641E-3</v>
      </c>
      <c r="AJ7" s="157">
        <f>_xll.qlSabrInterpolatedSmileSectionAlpha(AH7)</f>
        <v>0.17557774138894183</v>
      </c>
      <c r="AK7" s="156">
        <f>_xll.qlSabrInterpolatedSmileSectionBeta(AH7)</f>
        <v>0.7</v>
      </c>
      <c r="AL7" s="158">
        <f>_xll.qlSabrInterpolatedSmileSectionRho(AH7)</f>
        <v>0.19296157824965474</v>
      </c>
      <c r="AM7" s="159">
        <f>_xll.qlSabrInterpolatedSmileSectionNu(AH7)</f>
        <v>8.6031575329847954</v>
      </c>
      <c r="AN7" s="109" t="s">
        <v>55</v>
      </c>
      <c r="AO7" t="str">
        <f t="array" ref="AO7">_xll.qlInterpolatedSmileSection(,O7,Q7:AA7,C7:M7*(SQRT(P7)/100),I_ValuationDate!$C$5)</f>
        <v>obj_0000d#0001</v>
      </c>
    </row>
    <row r="8" spans="2:44">
      <c r="B8" s="110" t="s">
        <v>56</v>
      </c>
      <c r="C8" s="103">
        <v>6.81</v>
      </c>
      <c r="D8" s="104">
        <v>6.7119999999999997</v>
      </c>
      <c r="E8" s="104">
        <v>6.6479999999999997</v>
      </c>
      <c r="F8" s="104">
        <v>6.59</v>
      </c>
      <c r="G8" s="104">
        <v>6.5880000000000001</v>
      </c>
      <c r="H8" s="104">
        <v>6.6829999999999998</v>
      </c>
      <c r="I8" s="104">
        <v>6.8879999999999999</v>
      </c>
      <c r="J8" s="104">
        <v>7.1029999999999998</v>
      </c>
      <c r="K8" s="104">
        <v>7.34</v>
      </c>
      <c r="L8" s="104">
        <v>7.5940000000000003</v>
      </c>
      <c r="M8" s="105">
        <v>7.85</v>
      </c>
      <c r="O8" s="119">
        <f>_xll.qlCalendarAdvance("NullCalendar",$C$2,B8)</f>
        <v>43025</v>
      </c>
      <c r="P8" s="122">
        <f>(O8-$C$2)/365</f>
        <v>1.9178082191780823E-2</v>
      </c>
      <c r="Q8" s="130">
        <f>_xll.qlBlackDeltaCalculatorStrikeFromDelta(_xll.qlBlackDeltaCalculator(,Q$5,"Spot",I_ValuationDate!$C$5,1,1,C8%*SQRT($P8)),Q$6)</f>
        <v>18.708371962896909</v>
      </c>
      <c r="R8" s="131">
        <f>_xll.qlBlackDeltaCalculatorStrikeFromDelta(_xll.qlBlackDeltaCalculator(,R$5,"Spot",I_ValuationDate!$C$5,1,1,D8%*SQRT($P8)),R$6)</f>
        <v>18.775822705460964</v>
      </c>
      <c r="S8" s="131">
        <f>_xll.qlBlackDeltaCalculatorStrikeFromDelta(_xll.qlBlackDeltaCalculator(,S$5,"Spot",I_ValuationDate!$C$5,1,1,E8%*SQRT($P8)),S$6)</f>
        <v>18.820363637926764</v>
      </c>
      <c r="T8" s="131">
        <f>_xll.qlBlackDeltaCalculatorStrikeFromDelta(_xll.qlBlackDeltaCalculator(,T$5,"Spot",I_ValuationDate!$C$5,1,1,F8%*SQRT($P8)),T$6)</f>
        <v>18.884191098868897</v>
      </c>
      <c r="U8" s="131">
        <f>_xll.qlBlackDeltaCalculatorStrikeFromDelta(_xll.qlBlackDeltaCalculator(,U$5,"Spot",I_ValuationDate!$C$5,1,1,G8%*SQRT($P8)),U$6)</f>
        <v>18.934112112003401</v>
      </c>
      <c r="V8" s="132">
        <f>_xll.qlBlackDeltaCalculatorAtmStrike(_xll.qlBlackDeltaCalculator(,V$5,"Spot",I_ValuationDate!$C$5,1,1,H8%*SQRT($P8)),"AtmFwd")</f>
        <v>19</v>
      </c>
      <c r="W8" s="131">
        <f>_xll.qlBlackDeltaCalculatorStrikeFromDelta(_xll.qlBlackDeltaCalculator(,W$5,"Spot",I_ValuationDate!$C$5,1,1,I8%*SQRT($P8)),W$6)</f>
        <v>19.07083082114686</v>
      </c>
      <c r="X8" s="131">
        <f>_xll.qlBlackDeltaCalculatorStrikeFromDelta(_xll.qlBlackDeltaCalculator(,X$5,"Spot",I_ValuationDate!$C$5,1,1,J8%*SQRT($P8)),X$6)</f>
        <v>19.127403307497108</v>
      </c>
      <c r="Y8" s="131">
        <f>_xll.qlBlackDeltaCalculatorStrikeFromDelta(_xll.qlBlackDeltaCalculator(,Y$5,"Spot",I_ValuationDate!$C$5,1,1,K8%*SQRT($P8)),Y$6)</f>
        <v>19.202217635518078</v>
      </c>
      <c r="Z8" s="131">
        <f>_xll.qlBlackDeltaCalculatorStrikeFromDelta(_xll.qlBlackDeltaCalculator(,Z$5,"Spot",I_ValuationDate!$C$5,1,1,L8%*SQRT($P8)),Z$6)</f>
        <v>19.258870806898972</v>
      </c>
      <c r="AA8" s="133">
        <f>_xll.qlBlackDeltaCalculatorStrikeFromDelta(_xll.qlBlackDeltaCalculator(,AA$5,"Spot",I_ValuationDate!$C$5,1,1,M8%*SQRT($P8)),AA$6)</f>
        <v>19.34394375347955</v>
      </c>
      <c r="AC8" s="145">
        <f>I_ValuationDate!$C$5</f>
        <v>19</v>
      </c>
      <c r="AD8" s="149">
        <v>6.5991427497833252E-2</v>
      </c>
      <c r="AE8" s="150">
        <v>0.7</v>
      </c>
      <c r="AF8" s="150">
        <v>0.21663960044818401</v>
      </c>
      <c r="AG8" s="151">
        <v>3.3392516749698067</v>
      </c>
      <c r="AH8" s="160" t="str">
        <f t="array" ref="AH8">_xll.qlSabrInterpolatedSmileSection(,O8,AC8,Q8:AA8,FALSE,H8%,C8:M8%,AD8,AE8,AG8,AF8,AD$5,AE$5,AG$5,AF$5,TRUE,,,"Actual/365 (Fixed)",0,FALSE)</f>
        <v>obj_00019#0001</v>
      </c>
      <c r="AI8" s="161">
        <f>_xll.qlSabrInterpolatedSmileSectionMaxError(AH8)</f>
        <v>9.8915995496418052E-4</v>
      </c>
      <c r="AJ8" s="162">
        <f>_xll.qlSabrInterpolatedSmileSectionAlpha(AH8)</f>
        <v>0.15962965955922237</v>
      </c>
      <c r="AK8" s="161">
        <f>_xll.qlSabrInterpolatedSmileSectionBeta(AH8)</f>
        <v>0.7</v>
      </c>
      <c r="AL8" s="163">
        <f>_xll.qlSabrInterpolatedSmileSectionRho(AH8)</f>
        <v>0.21663934459071174</v>
      </c>
      <c r="AM8" s="164">
        <f>_xll.qlSabrInterpolatedSmileSectionNu(AH8)</f>
        <v>3.3392529661905201</v>
      </c>
      <c r="AN8" s="110" t="s">
        <v>56</v>
      </c>
      <c r="AO8" t="str">
        <f t="array" ref="AO8">_xll.qlInterpolatedSmileSection(,O8,Q8:AA8,C8:M8*(SQRT(P8)/100),I_ValuationDate!$C$5)</f>
        <v>obj_0001a#0001</v>
      </c>
    </row>
    <row r="9" spans="2:44">
      <c r="B9" s="110" t="s">
        <v>57</v>
      </c>
      <c r="C9" s="103">
        <v>7.9710000000000001</v>
      </c>
      <c r="D9" s="104">
        <v>7.867</v>
      </c>
      <c r="E9" s="104">
        <v>7.8040000000000003</v>
      </c>
      <c r="F9" s="104">
        <v>7.7469999999999999</v>
      </c>
      <c r="G9" s="104">
        <v>7.7590000000000003</v>
      </c>
      <c r="H9" s="104">
        <v>7.8769999999999998</v>
      </c>
      <c r="I9" s="104">
        <v>8.1020000000000003</v>
      </c>
      <c r="J9" s="104">
        <v>8.327</v>
      </c>
      <c r="K9" s="104">
        <v>8.6</v>
      </c>
      <c r="L9" s="104">
        <v>8.8469999999999995</v>
      </c>
      <c r="M9" s="105">
        <v>9.1229999999999993</v>
      </c>
      <c r="O9" s="119">
        <f>_xll.qlCalendarAdvance("NullCalendar",$C$2,B9)</f>
        <v>43032</v>
      </c>
      <c r="P9" s="122">
        <f>(O9-$C$2)/365</f>
        <v>3.8356164383561646E-2</v>
      </c>
      <c r="Q9" s="130">
        <f>_xll.qlBlackDeltaCalculatorStrikeFromDelta(_xll.qlBlackDeltaCalculator(,Q$5,"Spot",I_ValuationDate!$C$5,1,1,C9%*SQRT($P9)),Q$6)</f>
        <v>18.520589147863479</v>
      </c>
      <c r="R9" s="131">
        <f>_xll.qlBlackDeltaCalculatorStrikeFromDelta(_xll.qlBlackDeltaCalculator(,R$5,"Spot",I_ValuationDate!$C$5,1,1,D9%*SQRT($P9)),R$6)</f>
        <v>18.630730845815389</v>
      </c>
      <c r="S9" s="131">
        <f>_xll.qlBlackDeltaCalculatorStrikeFromDelta(_xll.qlBlackDeltaCalculator(,S$5,"Spot",I_ValuationDate!$C$5,1,1,E9%*SQRT($P9)),S$6)</f>
        <v>18.703581133489383</v>
      </c>
      <c r="T9" s="131">
        <f>_xll.qlBlackDeltaCalculatorStrikeFromDelta(_xll.qlBlackDeltaCalculator(,T$5,"Spot",I_ValuationDate!$C$5,1,1,F9%*SQRT($P9)),T$6)</f>
        <v>18.808718721570536</v>
      </c>
      <c r="U9" s="131">
        <f>_xll.qlBlackDeltaCalculatorStrikeFromDelta(_xll.qlBlackDeltaCalculator(,U$5,"Spot",I_ValuationDate!$C$5,1,1,G9%*SQRT($P9)),U$6)</f>
        <v>18.891256303808202</v>
      </c>
      <c r="V9" s="132">
        <f>_xll.qlBlackDeltaCalculatorAtmStrike(_xll.qlBlackDeltaCalculator(,V$5,"Spot",I_ValuationDate!$C$5,1,1,H9%*SQRT($P9)),"AtmFwd")</f>
        <v>19</v>
      </c>
      <c r="W9" s="131">
        <f>_xll.qlBlackDeltaCalculatorStrikeFromDelta(_xll.qlBlackDeltaCalculator(,W$5,"Spot",I_ValuationDate!$C$5,1,1,I9%*SQRT($P9)),W$6)</f>
        <v>19.118930306673853</v>
      </c>
      <c r="X9" s="131">
        <f>_xll.qlBlackDeltaCalculatorStrikeFromDelta(_xll.qlBlackDeltaCalculator(,X$5,"Spot",I_ValuationDate!$C$5,1,1,J9%*SQRT($P9)),X$6)</f>
        <v>19.212702998200925</v>
      </c>
      <c r="Y9" s="131">
        <f>_xll.qlBlackDeltaCalculatorStrikeFromDelta(_xll.qlBlackDeltaCalculator(,Y$5,"Spot",I_ValuationDate!$C$5,1,1,K9%*SQRT($P9)),Y$6)</f>
        <v>19.337328183672678</v>
      </c>
      <c r="Z9" s="131">
        <f>_xll.qlBlackDeltaCalculatorStrikeFromDelta(_xll.qlBlackDeltaCalculator(,Z$5,"Spot",I_ValuationDate!$C$5,1,1,L9%*SQRT($P9)),Z$6)</f>
        <v>19.429529144795708</v>
      </c>
      <c r="AA9" s="133">
        <f>_xll.qlBlackDeltaCalculatorStrikeFromDelta(_xll.qlBlackDeltaCalculator(,AA$5,"Spot",I_ValuationDate!$C$5,1,1,M9%*SQRT($P9)),AA$6)</f>
        <v>19.56979765036824</v>
      </c>
      <c r="AC9" s="145">
        <f>I_ValuationDate!$C$5</f>
        <v>19</v>
      </c>
      <c r="AD9" s="149">
        <v>7.7832109384568943E-2</v>
      </c>
      <c r="AE9" s="150">
        <v>0.7</v>
      </c>
      <c r="AF9" s="150">
        <v>0.22444692024285942</v>
      </c>
      <c r="AG9" s="151">
        <v>2.22722244952103</v>
      </c>
      <c r="AH9" s="160" t="str">
        <f t="array" ref="AH9">_xll.qlSabrInterpolatedSmileSection(,O9,AC9,Q9:AA9,FALSE,H9%,C9:M9%,AD9,AE9,AG9,AF9,AD$5,AE$5,AG$5,AF$5,TRUE,,,"Actual/365 (Fixed)",0,FALSE)</f>
        <v>obj_00026#0001</v>
      </c>
      <c r="AI9" s="161">
        <f>_xll.qlSabrInterpolatedSmileSectionMaxError(AH9)</f>
        <v>1.1183334629296243E-3</v>
      </c>
      <c r="AJ9" s="162">
        <f>_xll.qlSabrInterpolatedSmileSectionAlpha(AH9)</f>
        <v>0.18827161426444158</v>
      </c>
      <c r="AK9" s="161">
        <f>_xll.qlSabrInterpolatedSmileSectionBeta(AH9)</f>
        <v>0.7</v>
      </c>
      <c r="AL9" s="163">
        <f>_xll.qlSabrInterpolatedSmileSectionRho(AH9)</f>
        <v>0.22444653339226131</v>
      </c>
      <c r="AM9" s="164">
        <f>_xll.qlSabrInterpolatedSmileSectionNu(AH9)</f>
        <v>2.227224654744016</v>
      </c>
      <c r="AN9" s="110" t="s">
        <v>57</v>
      </c>
      <c r="AO9" t="str">
        <f t="array" ref="AO9">_xll.qlInterpolatedSmileSection(,O9,Q9:AA9,C9:M9*(SQRT(P9)/100),I_ValuationDate!$C$5)</f>
        <v>obj_00027#0001</v>
      </c>
    </row>
    <row r="10" spans="2:44">
      <c r="B10" s="110" t="s">
        <v>58</v>
      </c>
      <c r="C10" s="103">
        <v>7.5919999999999996</v>
      </c>
      <c r="D10" s="104">
        <v>7.5030000000000001</v>
      </c>
      <c r="E10" s="104">
        <v>7.44</v>
      </c>
      <c r="F10" s="104">
        <v>7.4039999999999999</v>
      </c>
      <c r="G10" s="104">
        <v>7.4160000000000004</v>
      </c>
      <c r="H10" s="104">
        <v>7.5049999999999999</v>
      </c>
      <c r="I10" s="104">
        <v>7.7460000000000004</v>
      </c>
      <c r="J10" s="104">
        <v>7.9809999999999999</v>
      </c>
      <c r="K10" s="104">
        <v>8.25</v>
      </c>
      <c r="L10" s="104">
        <v>8.4949999999999992</v>
      </c>
      <c r="M10" s="105">
        <v>8.77</v>
      </c>
      <c r="O10" s="119">
        <f>_xll.qlCalendarAdvance("NullCalendar",$C$2,B10)</f>
        <v>43039</v>
      </c>
      <c r="P10" s="122">
        <f>(O10-$C$2)/365</f>
        <v>5.7534246575342465E-2</v>
      </c>
      <c r="Q10" s="130">
        <f>_xll.qlBlackDeltaCalculatorStrikeFromDelta(_xll.qlBlackDeltaCalculator(,Q$5,"Spot",I_ValuationDate!$C$5,1,1,C10%*SQRT($P10)),Q$6)</f>
        <v>18.442381361618917</v>
      </c>
      <c r="R10" s="131">
        <f>_xll.qlBlackDeltaCalculatorStrikeFromDelta(_xll.qlBlackDeltaCalculator(,R$5,"Spot",I_ValuationDate!$C$5,1,1,D10%*SQRT($P10)),R$6)</f>
        <v>18.569806291324344</v>
      </c>
      <c r="S10" s="131">
        <f>_xll.qlBlackDeltaCalculatorStrikeFromDelta(_xll.qlBlackDeltaCalculator(,S$5,"Spot",I_ValuationDate!$C$5,1,1,E10%*SQRT($P10)),S$6)</f>
        <v>18.654776521370618</v>
      </c>
      <c r="T10" s="131">
        <f>_xll.qlBlackDeltaCalculatorStrikeFromDelta(_xll.qlBlackDeltaCalculator(,T$5,"Spot",I_ValuationDate!$C$5,1,1,F10%*SQRT($P10)),T$6)</f>
        <v>18.77672569908837</v>
      </c>
      <c r="U10" s="131">
        <f>_xll.qlBlackDeltaCalculatorStrikeFromDelta(_xll.qlBlackDeltaCalculator(,U$5,"Spot",I_ValuationDate!$C$5,1,1,G10%*SQRT($P10)),U$6)</f>
        <v>18.873201722950299</v>
      </c>
      <c r="V10" s="132">
        <f>_xll.qlBlackDeltaCalculatorAtmStrike(_xll.qlBlackDeltaCalculator(,V$5,"Spot",I_ValuationDate!$C$5,1,1,H10%*SQRT($P10)),"AtmFwd")</f>
        <v>19</v>
      </c>
      <c r="W10" s="131">
        <f>_xll.qlBlackDeltaCalculatorStrikeFromDelta(_xll.qlBlackDeltaCalculator(,W$5,"Spot",I_ValuationDate!$C$5,1,1,I10%*SQRT($P10)),W$6)</f>
        <v>19.139815666892353</v>
      </c>
      <c r="X10" s="131">
        <f>_xll.qlBlackDeltaCalculatorStrikeFromDelta(_xll.qlBlackDeltaCalculator(,X$5,"Spot",I_ValuationDate!$C$5,1,1,J10%*SQRT($P10)),X$6)</f>
        <v>19.250447082444296</v>
      </c>
      <c r="Y10" s="131">
        <f>_xll.qlBlackDeltaCalculatorStrikeFromDelta(_xll.qlBlackDeltaCalculator(,Y$5,"Spot",I_ValuationDate!$C$5,1,1,K10%*SQRT($P10)),Y$6)</f>
        <v>19.397504816139051</v>
      </c>
      <c r="Z10" s="131">
        <f>_xll.qlBlackDeltaCalculatorStrikeFromDelta(_xll.qlBlackDeltaCalculator(,Z$5,"Spot",I_ValuationDate!$C$5,1,1,L10%*SQRT($P10)),Z$6)</f>
        <v>19.506737775090144</v>
      </c>
      <c r="AA10" s="133">
        <f>_xll.qlBlackDeltaCalculatorStrikeFromDelta(_xll.qlBlackDeltaCalculator(,AA$5,"Spot",I_ValuationDate!$C$5,1,1,M10%*SQRT($P10)),AA$6)</f>
        <v>19.673279571907536</v>
      </c>
      <c r="AC10" s="145">
        <f>I_ValuationDate!$C$5</f>
        <v>19</v>
      </c>
      <c r="AD10" s="149">
        <v>7.4314957473345475E-2</v>
      </c>
      <c r="AE10" s="150">
        <v>0.7</v>
      </c>
      <c r="AF10" s="150">
        <v>0.23375987515216165</v>
      </c>
      <c r="AG10" s="151">
        <v>1.8500106427823144</v>
      </c>
      <c r="AH10" s="160" t="str">
        <f t="array" ref="AH10">_xll.qlSabrInterpolatedSmileSection(,O10,AC10,Q10:AA10,FALSE,H10%,C10:M10%,AD10,AE10,AG10,AF10,AD$5,AE$5,AG$5,AF$5,TRUE,,,"Actual/365 (Fixed)",0,FALSE)</f>
        <v>obj_00033#0001</v>
      </c>
      <c r="AI10" s="161">
        <f>_xll.qlSabrInterpolatedSmileSectionMaxError(AH10)</f>
        <v>1.1006057919449308E-3</v>
      </c>
      <c r="AJ10" s="162">
        <f>_xll.qlSabrInterpolatedSmileSectionAlpha(AH10)</f>
        <v>0.17976382301686089</v>
      </c>
      <c r="AK10" s="161">
        <f>_xll.qlSabrInterpolatedSmileSectionBeta(AH10)</f>
        <v>0.7</v>
      </c>
      <c r="AL10" s="163">
        <f>_xll.qlSabrInterpolatedSmileSectionRho(AH10)</f>
        <v>0.23375959750906355</v>
      </c>
      <c r="AM10" s="164">
        <f>_xll.qlSabrInterpolatedSmileSectionNu(AH10)</f>
        <v>1.8500115561810797</v>
      </c>
      <c r="AN10" s="110" t="s">
        <v>58</v>
      </c>
      <c r="AO10" t="str">
        <f t="array" ref="AO10">_xll.qlInterpolatedSmileSection(,O10,Q10:AA10,C10:M10*(SQRT(P10)/100),I_ValuationDate!$C$5)</f>
        <v>obj_00034#0001</v>
      </c>
      <c r="AR10" t="str">
        <f>AO7</f>
        <v>obj_0000d#0001</v>
      </c>
    </row>
    <row r="11" spans="2:44">
      <c r="B11" s="110" t="s">
        <v>59</v>
      </c>
      <c r="C11" s="103">
        <v>6.73</v>
      </c>
      <c r="D11" s="104">
        <v>6.6</v>
      </c>
      <c r="E11" s="104">
        <v>6.5389999999999997</v>
      </c>
      <c r="F11" s="104">
        <v>6.4850000000000003</v>
      </c>
      <c r="G11" s="104">
        <v>6.492</v>
      </c>
      <c r="H11" s="104">
        <v>6.5880000000000001</v>
      </c>
      <c r="I11" s="104">
        <v>6.82</v>
      </c>
      <c r="J11" s="104">
        <v>7.0570000000000004</v>
      </c>
      <c r="K11" s="104">
        <v>7.3</v>
      </c>
      <c r="L11" s="104">
        <v>7.59</v>
      </c>
      <c r="M11" s="105">
        <v>7.9</v>
      </c>
      <c r="O11" s="119">
        <f>_xll.qlCalendarAdvance("NullCalendar",$C$2,B11)</f>
        <v>43049</v>
      </c>
      <c r="P11" s="122">
        <f>(O11-$C$2)/365</f>
        <v>8.4931506849315067E-2</v>
      </c>
      <c r="Q11" s="130">
        <f>_xll.qlBlackDeltaCalculatorStrikeFromDelta(_xll.qlBlackDeltaCalculator(,Q$5,"Spot",I_ValuationDate!$C$5,1,1,C11%*SQRT($P11)),Q$6)</f>
        <v>18.400363131786797</v>
      </c>
      <c r="R11" s="131">
        <f>_xll.qlBlackDeltaCalculatorStrikeFromDelta(_xll.qlBlackDeltaCalculator(,R$5,"Spot",I_ValuationDate!$C$5,1,1,D11%*SQRT($P11)),R$6)</f>
        <v>18.540807269318982</v>
      </c>
      <c r="S11" s="131">
        <f>_xll.qlBlackDeltaCalculatorStrikeFromDelta(_xll.qlBlackDeltaCalculator(,S$5,"Spot",I_ValuationDate!$C$5,1,1,E11%*SQRT($P11)),S$6)</f>
        <v>18.63179713829674</v>
      </c>
      <c r="T11" s="131">
        <f>_xll.qlBlackDeltaCalculatorStrikeFromDelta(_xll.qlBlackDeltaCalculator(,T$5,"Spot",I_ValuationDate!$C$5,1,1,F11%*SQRT($P11)),T$6)</f>
        <v>18.762688143930536</v>
      </c>
      <c r="U11" s="131">
        <f>_xll.qlBlackDeltaCalculatorStrikeFromDelta(_xll.qlBlackDeltaCalculator(,U$5,"Spot",I_ValuationDate!$C$5,1,1,G11%*SQRT($P11)),U$6)</f>
        <v>18.865367431835978</v>
      </c>
      <c r="V11" s="132">
        <f>_xll.qlBlackDeltaCalculatorAtmStrike(_xll.qlBlackDeltaCalculator(,V$5,"Spot",I_ValuationDate!$C$5,1,1,H11%*SQRT($P11)),"AtmFwd")</f>
        <v>19</v>
      </c>
      <c r="W11" s="131">
        <f>_xll.qlBlackDeltaCalculatorStrikeFromDelta(_xll.qlBlackDeltaCalculator(,W$5,"Spot",I_ValuationDate!$C$5,1,1,I11%*SQRT($P11)),W$6)</f>
        <v>19.149851237431371</v>
      </c>
      <c r="X11" s="131">
        <f>_xll.qlBlackDeltaCalculatorStrikeFromDelta(_xll.qlBlackDeltaCalculator(,X$5,"Spot",I_ValuationDate!$C$5,1,1,J11%*SQRT($P11)),X$6)</f>
        <v>19.269473701884575</v>
      </c>
      <c r="Y11" s="131">
        <f>_xll.qlBlackDeltaCalculatorStrikeFromDelta(_xll.qlBlackDeltaCalculator(,Y$5,"Spot",I_ValuationDate!$C$5,1,1,K11%*SQRT($P11)),Y$6)</f>
        <v>19.427989331821276</v>
      </c>
      <c r="Z11" s="131">
        <f>_xll.qlBlackDeltaCalculatorStrikeFromDelta(_xll.qlBlackDeltaCalculator(,Z$5,"Spot",I_ValuationDate!$C$5,1,1,L11%*SQRT($P11)),Z$6)</f>
        <v>19.551088328954712</v>
      </c>
      <c r="AA11" s="133">
        <f>_xll.qlBlackDeltaCalculatorStrikeFromDelta(_xll.qlBlackDeltaCalculator(,AA$5,"Spot",I_ValuationDate!$C$5,1,1,M11%*SQRT($P11)),AA$6)</f>
        <v>19.738547256676142</v>
      </c>
      <c r="AC11" s="145">
        <f>I_ValuationDate!$C$5</f>
        <v>19</v>
      </c>
      <c r="AD11" s="149">
        <v>6.4987701435258338E-2</v>
      </c>
      <c r="AE11" s="150">
        <v>0.7</v>
      </c>
      <c r="AF11" s="150">
        <v>0.23622746263824057</v>
      </c>
      <c r="AG11" s="151">
        <v>1.666236479944659</v>
      </c>
      <c r="AH11" s="160" t="str">
        <f t="array" ref="AH11">_xll.qlSabrInterpolatedSmileSection(,O11,AC11,Q11:AA11,FALSE,H11%,C11:M11%,AD11,AE11,AG11,AF11,AD$5,AE$5,AG$5,AF$5,TRUE,,,"Actual/365 (Fixed)",0,FALSE)</f>
        <v>obj_00040#0001</v>
      </c>
      <c r="AI11" s="161">
        <f>_xll.qlSabrInterpolatedSmileSectionMaxError(AH11)</f>
        <v>8.8758821322150461E-4</v>
      </c>
      <c r="AJ11" s="162">
        <f>_xll.qlSabrInterpolatedSmileSectionAlpha(AH11)</f>
        <v>0.15720170668466121</v>
      </c>
      <c r="AK11" s="161">
        <f>_xll.qlSabrInterpolatedSmileSectionBeta(AH11)</f>
        <v>0.7</v>
      </c>
      <c r="AL11" s="163">
        <f>_xll.qlSabrInterpolatedSmileSectionRho(AH11)</f>
        <v>0.23622747238244257</v>
      </c>
      <c r="AM11" s="164">
        <f>_xll.qlSabrInterpolatedSmileSectionNu(AH11)</f>
        <v>1.6662364882495801</v>
      </c>
      <c r="AN11" s="110" t="s">
        <v>59</v>
      </c>
      <c r="AO11" t="str">
        <f t="array" ref="AO11">_xll.qlInterpolatedSmileSection(,O11,Q11:AA11,C11:M11*(SQRT(P11)/100),I_ValuationDate!$C$5)</f>
        <v>obj_00041#0001</v>
      </c>
      <c r="AR11" t="str">
        <f>AO11</f>
        <v>obj_00041#0001</v>
      </c>
    </row>
    <row r="12" spans="2:44">
      <c r="B12" s="110" t="s">
        <v>60</v>
      </c>
      <c r="C12" s="103">
        <v>6.9420000000000002</v>
      </c>
      <c r="D12" s="104">
        <v>6.8150000000000004</v>
      </c>
      <c r="E12" s="104">
        <v>6.72</v>
      </c>
      <c r="F12" s="104">
        <v>6.6589999999999998</v>
      </c>
      <c r="G12" s="104">
        <v>6.65</v>
      </c>
      <c r="H12" s="104">
        <v>6.7549999999999999</v>
      </c>
      <c r="I12" s="104">
        <v>6.9930000000000003</v>
      </c>
      <c r="J12" s="104">
        <v>7.2489999999999997</v>
      </c>
      <c r="K12" s="104">
        <v>7.55</v>
      </c>
      <c r="L12" s="104">
        <v>7.8470000000000004</v>
      </c>
      <c r="M12" s="105">
        <v>8.1649999999999991</v>
      </c>
      <c r="O12" s="119">
        <f>_xll.qlCalendarAdvance("NullCalendar",$C$2,B12)</f>
        <v>43079</v>
      </c>
      <c r="P12" s="122">
        <f>(O12-$C$2)/365</f>
        <v>0.16712328767123288</v>
      </c>
      <c r="Q12" s="130">
        <f>_xll.qlBlackDeltaCalculatorStrikeFromDelta(_xll.qlBlackDeltaCalculator(,Q$5,"Spot",I_ValuationDate!$C$5,1,1,C12%*SQRT($P12)),Q$6)</f>
        <v>18.140767026196528</v>
      </c>
      <c r="R12" s="131">
        <f>_xll.qlBlackDeltaCalculatorStrikeFromDelta(_xll.qlBlackDeltaCalculator(,R$5,"Spot",I_ValuationDate!$C$5,1,1,D12%*SQRT($P12)),R$6)</f>
        <v>18.340702720088174</v>
      </c>
      <c r="S12" s="131">
        <f>_xll.qlBlackDeltaCalculatorStrikeFromDelta(_xll.qlBlackDeltaCalculator(,S$5,"Spot",I_ValuationDate!$C$5,1,1,E12%*SQRT($P12)),S$6)</f>
        <v>18.473616836251512</v>
      </c>
      <c r="T12" s="131">
        <f>_xll.qlBlackDeltaCalculatorStrikeFromDelta(_xll.qlBlackDeltaCalculator(,T$5,"Spot",I_ValuationDate!$C$5,1,1,F12%*SQRT($P12)),T$6)</f>
        <v>18.661232334344561</v>
      </c>
      <c r="U12" s="131">
        <f>_xll.qlBlackDeltaCalculatorStrikeFromDelta(_xll.qlBlackDeltaCalculator(,U$5,"Spot",I_ValuationDate!$C$5,1,1,G12%*SQRT($P12)),U$6)</f>
        <v>18.808959255076811</v>
      </c>
      <c r="V12" s="132">
        <f>_xll.qlBlackDeltaCalculatorAtmStrike(_xll.qlBlackDeltaCalculator(,V$5,"Spot",I_ValuationDate!$C$5,1,1,H12%*SQRT($P12)),"AtmFwd")</f>
        <v>19</v>
      </c>
      <c r="W12" s="131">
        <f>_xll.qlBlackDeltaCalculatorStrikeFromDelta(_xll.qlBlackDeltaCalculator(,W$5,"Spot",I_ValuationDate!$C$5,1,1,I12%*SQRT($P12)),W$6)</f>
        <v>19.218303064917279</v>
      </c>
      <c r="X12" s="131">
        <f>_xll.qlBlackDeltaCalculatorStrikeFromDelta(_xll.qlBlackDeltaCalculator(,X$5,"Spot",I_ValuationDate!$C$5,1,1,J12%*SQRT($P12)),X$6)</f>
        <v>19.392108374701504</v>
      </c>
      <c r="Y12" s="131">
        <f>_xll.qlBlackDeltaCalculatorStrikeFromDelta(_xll.qlBlackDeltaCalculator(,Y$5,"Spot",I_ValuationDate!$C$5,1,1,K12%*SQRT($P12)),Y$6)</f>
        <v>19.626972257811584</v>
      </c>
      <c r="Z12" s="131">
        <f>_xll.qlBlackDeltaCalculatorStrikeFromDelta(_xll.qlBlackDeltaCalculator(,Z$5,"Spot",I_ValuationDate!$C$5,1,1,L12%*SQRT($P12)),Z$6)</f>
        <v>19.807576789504427</v>
      </c>
      <c r="AA12" s="133">
        <f>_xll.qlBlackDeltaCalculatorStrikeFromDelta(_xll.qlBlackDeltaCalculator(,AA$5,"Spot",I_ValuationDate!$C$5,1,1,M12%*SQRT($P12)),AA$6)</f>
        <v>20.083524486050369</v>
      </c>
      <c r="AC12" s="145">
        <f>I_ValuationDate!$C$5</f>
        <v>19</v>
      </c>
      <c r="AD12" s="149">
        <v>6.648245675140757E-2</v>
      </c>
      <c r="AE12" s="150">
        <v>0.7</v>
      </c>
      <c r="AF12" s="150">
        <v>0.23413014857513628</v>
      </c>
      <c r="AG12" s="151">
        <v>1.2438278243420586</v>
      </c>
      <c r="AH12" s="160" t="str">
        <f t="array" ref="AH12">_xll.qlSabrInterpolatedSmileSection(,O12,AC12,Q12:AA12,FALSE,H12%,C12:M12%,AD12,AE12,AG12,AF12,AD$5,AE$5,AG$5,AF$5,TRUE,,,"Actual/365 (Fixed)",0,FALSE)</f>
        <v>obj_0004d#0001</v>
      </c>
      <c r="AI12" s="161">
        <f>_xll.qlSabrInterpolatedSmileSectionMaxError(AH12)</f>
        <v>1.1340693131115381E-3</v>
      </c>
      <c r="AJ12" s="162">
        <f>_xll.qlSabrInterpolatedSmileSectionAlpha(AH12)</f>
        <v>0.16081743016103925</v>
      </c>
      <c r="AK12" s="161">
        <f>_xll.qlSabrInterpolatedSmileSectionBeta(AH12)</f>
        <v>0.7</v>
      </c>
      <c r="AL12" s="163">
        <f>_xll.qlSabrInterpolatedSmileSectionRho(AH12)</f>
        <v>0.23412984405990411</v>
      </c>
      <c r="AM12" s="164">
        <f>_xll.qlSabrInterpolatedSmileSectionNu(AH12)</f>
        <v>1.2438283817385869</v>
      </c>
      <c r="AN12" s="110" t="s">
        <v>60</v>
      </c>
      <c r="AO12" t="str">
        <f t="array" ref="AO12">_xll.qlInterpolatedSmileSection(,O12,Q12:AA12,C12:M12*(SQRT(P12)/100),I_ValuationDate!$C$5)</f>
        <v>obj_0004e#0001</v>
      </c>
      <c r="AR12" t="str">
        <f>AO12</f>
        <v>obj_0004e#0001</v>
      </c>
    </row>
    <row r="13" spans="2:44">
      <c r="B13" s="110" t="s">
        <v>61</v>
      </c>
      <c r="C13" s="103">
        <v>7.0629999999999997</v>
      </c>
      <c r="D13" s="104">
        <v>6.899</v>
      </c>
      <c r="E13" s="104">
        <v>6.77</v>
      </c>
      <c r="F13" s="104">
        <v>6.6840000000000002</v>
      </c>
      <c r="G13" s="104">
        <v>6.66</v>
      </c>
      <c r="H13" s="104">
        <v>6.76</v>
      </c>
      <c r="I13" s="104">
        <v>7.0030000000000001</v>
      </c>
      <c r="J13" s="104">
        <v>7.274</v>
      </c>
      <c r="K13" s="104">
        <v>7.6</v>
      </c>
      <c r="L13" s="104">
        <v>7.9240000000000004</v>
      </c>
      <c r="M13" s="105">
        <v>8.2759999999999998</v>
      </c>
      <c r="O13" s="119">
        <f>_xll.qlCalendarAdvance("NullCalendar",$C$2,B13)</f>
        <v>43110</v>
      </c>
      <c r="P13" s="122">
        <f>(O13-$C$2)/365</f>
        <v>0.25205479452054796</v>
      </c>
      <c r="Q13" s="130">
        <f>_xll.qlBlackDeltaCalculatorStrikeFromDelta(_xll.qlBlackDeltaCalculator(,Q$5,"Spot",I_ValuationDate!$C$5,1,1,C13%*SQRT($P13)),Q$6)</f>
        <v>17.934772818300967</v>
      </c>
      <c r="R13" s="131">
        <f>_xll.qlBlackDeltaCalculatorStrikeFromDelta(_xll.qlBlackDeltaCalculator(,R$5,"Spot",I_ValuationDate!$C$5,1,1,D13%*SQRT($P13)),R$6)</f>
        <v>18.185969663315415</v>
      </c>
      <c r="S13" s="131">
        <f>_xll.qlBlackDeltaCalculatorStrikeFromDelta(_xll.qlBlackDeltaCalculator(,S$5,"Spot",I_ValuationDate!$C$5,1,1,E13%*SQRT($P13)),S$6)</f>
        <v>18.352933880637437</v>
      </c>
      <c r="T13" s="131">
        <f>_xll.qlBlackDeltaCalculatorStrikeFromDelta(_xll.qlBlackDeltaCalculator(,T$5,"Spot",I_ValuationDate!$C$5,1,1,F13%*SQRT($P13)),T$6)</f>
        <v>18.585247547054053</v>
      </c>
      <c r="U13" s="131">
        <f>_xll.qlBlackDeltaCalculatorStrikeFromDelta(_xll.qlBlackDeltaCalculator(,U$5,"Spot",I_ValuationDate!$C$5,1,1,G13%*SQRT($P13)),U$6)</f>
        <v>18.767266089398895</v>
      </c>
      <c r="V13" s="132">
        <f>_xll.qlBlackDeltaCalculatorAtmStrike(_xll.qlBlackDeltaCalculator(,V$5,"Spot",I_ValuationDate!$C$5,1,1,H13%*SQRT($P13)),"AtmFwd")</f>
        <v>19</v>
      </c>
      <c r="W13" s="131">
        <f>_xll.qlBlackDeltaCalculatorStrikeFromDelta(_xll.qlBlackDeltaCalculator(,W$5,"Spot",I_ValuationDate!$C$5,1,1,I13%*SQRT($P13)),W$6)</f>
        <v>19.271057752308405</v>
      </c>
      <c r="X13" s="131">
        <f>_xll.qlBlackDeltaCalculatorStrikeFromDelta(_xll.qlBlackDeltaCalculator(,X$5,"Spot",I_ValuationDate!$C$5,1,1,J13%*SQRT($P13)),X$6)</f>
        <v>19.48680564026056</v>
      </c>
      <c r="Y13" s="131">
        <f>_xll.qlBlackDeltaCalculatorStrikeFromDelta(_xll.qlBlackDeltaCalculator(,Y$5,"Spot",I_ValuationDate!$C$5,1,1,K13%*SQRT($P13)),Y$6)</f>
        <v>19.780822446316368</v>
      </c>
      <c r="Z13" s="131">
        <f>_xll.qlBlackDeltaCalculatorStrikeFromDelta(_xll.qlBlackDeltaCalculator(,Z$5,"Spot",I_ValuationDate!$C$5,1,1,L13%*SQRT($P13)),Z$6)</f>
        <v>20.009629106478577</v>
      </c>
      <c r="AA13" s="133">
        <f>_xll.qlBlackDeltaCalculatorStrikeFromDelta(_xll.qlBlackDeltaCalculator(,AA$5,"Spot",I_ValuationDate!$C$5,1,1,M13%*SQRT($P13)),AA$6)</f>
        <v>20.361489640902946</v>
      </c>
      <c r="AC13" s="145">
        <f>I_ValuationDate!$C$5</f>
        <v>19</v>
      </c>
      <c r="AD13" s="149">
        <v>6.6335096159272133E-2</v>
      </c>
      <c r="AE13" s="150">
        <v>0.7</v>
      </c>
      <c r="AF13" s="150">
        <v>0.22030508891792794</v>
      </c>
      <c r="AG13" s="151">
        <v>1.0756510289345638</v>
      </c>
      <c r="AH13" s="160" t="str">
        <f t="array" ref="AH13">_xll.qlSabrInterpolatedSmileSection(,O13,AC13,Q13:AA13,FALSE,H13%,C13:M13%,AD13,AE13,AG13,AF13,AD$5,AE$5,AG$5,AF$5,TRUE,,,"Actual/365 (Fixed)",0,FALSE)</f>
        <v>obj_0005a#0001</v>
      </c>
      <c r="AI13" s="161">
        <f>_xll.qlSabrInterpolatedSmileSectionMaxError(AH13)</f>
        <v>1.2003465889190573E-3</v>
      </c>
      <c r="AJ13" s="162">
        <f>_xll.qlSabrInterpolatedSmileSectionAlpha(AH13)</f>
        <v>0.16046095798204743</v>
      </c>
      <c r="AK13" s="161">
        <f>_xll.qlSabrInterpolatedSmileSectionBeta(AH13)</f>
        <v>0.7</v>
      </c>
      <c r="AL13" s="163">
        <f>_xll.qlSabrInterpolatedSmileSectionRho(AH13)</f>
        <v>0.22030500470384137</v>
      </c>
      <c r="AM13" s="164">
        <f>_xll.qlSabrInterpolatedSmileSectionNu(AH13)</f>
        <v>1.075652298309909</v>
      </c>
      <c r="AN13" s="110" t="s">
        <v>61</v>
      </c>
      <c r="AO13" t="str">
        <f t="array" ref="AO13">_xll.qlInterpolatedSmileSection(,O13,Q13:AA13,C13:M13*(SQRT(P13)/100),I_ValuationDate!$C$5)</f>
        <v>obj_0005b#0001</v>
      </c>
      <c r="AR13" t="str">
        <f>AO13</f>
        <v>obj_0005b#0001</v>
      </c>
    </row>
    <row r="14" spans="2:44">
      <c r="B14" s="110" t="s">
        <v>62</v>
      </c>
      <c r="C14" s="103">
        <v>7.7</v>
      </c>
      <c r="D14" s="104">
        <v>7.4</v>
      </c>
      <c r="E14" s="104">
        <v>7.15</v>
      </c>
      <c r="F14" s="104">
        <v>7.0270000000000001</v>
      </c>
      <c r="G14" s="104">
        <v>6.968</v>
      </c>
      <c r="H14" s="104">
        <v>7.0350000000000001</v>
      </c>
      <c r="I14" s="104">
        <v>7.2629999999999999</v>
      </c>
      <c r="J14" s="104">
        <v>7.532</v>
      </c>
      <c r="K14" s="104">
        <v>7.84</v>
      </c>
      <c r="L14" s="104">
        <v>8.2149999999999999</v>
      </c>
      <c r="M14" s="105">
        <v>8.6010000000000009</v>
      </c>
      <c r="O14" s="119">
        <f>_xll.qlCalendarAdvance("NullCalendar",$C$2,B14)</f>
        <v>43141</v>
      </c>
      <c r="P14" s="122">
        <f>(O14-$C$2)/365</f>
        <v>0.33698630136986302</v>
      </c>
      <c r="Q14" s="130">
        <f>_xll.qlBlackDeltaCalculatorStrikeFromDelta(_xll.qlBlackDeltaCalculator(,Q$5,"Spot",I_ValuationDate!$C$5,1,1,C14%*SQRT($P14)),Q$6)</f>
        <v>17.670822360084863</v>
      </c>
      <c r="R14" s="131">
        <f>_xll.qlBlackDeltaCalculatorStrikeFromDelta(_xll.qlBlackDeltaCalculator(,R$5,"Spot",I_ValuationDate!$C$5,1,1,D14%*SQRT($P14)),R$6)</f>
        <v>17.998880163510695</v>
      </c>
      <c r="S14" s="131">
        <f>_xll.qlBlackDeltaCalculatorStrikeFromDelta(_xll.qlBlackDeltaCalculator(,S$5,"Spot",I_ValuationDate!$C$5,1,1,E14%*SQRT($P14)),S$6)</f>
        <v>18.215666614943373</v>
      </c>
      <c r="T14" s="131">
        <f>_xll.qlBlackDeltaCalculatorStrikeFromDelta(_xll.qlBlackDeltaCalculator(,T$5,"Spot",I_ValuationDate!$C$5,1,1,F14%*SQRT($P14)),T$6)</f>
        <v>18.499748228827453</v>
      </c>
      <c r="U14" s="131">
        <f>_xll.qlBlackDeltaCalculatorStrikeFromDelta(_xll.qlBlackDeltaCalculator(,U$5,"Spot",I_ValuationDate!$C$5,1,1,G14%*SQRT($P14)),U$6)</f>
        <v>18.721470202158809</v>
      </c>
      <c r="V14" s="132">
        <f>_xll.qlBlackDeltaCalculatorAtmStrike(_xll.qlBlackDeltaCalculator(,V$5,"Spot",I_ValuationDate!$C$5,1,1,H14%*SQRT($P14)),"AtmFwd")</f>
        <v>19</v>
      </c>
      <c r="W14" s="131">
        <f>_xll.qlBlackDeltaCalculatorStrikeFromDelta(_xll.qlBlackDeltaCalculator(,W$5,"Spot",I_ValuationDate!$C$5,1,1,I14%*SQRT($P14)),W$6)</f>
        <v>19.328365225928213</v>
      </c>
      <c r="X14" s="131">
        <f>_xll.qlBlackDeltaCalculatorStrikeFromDelta(_xll.qlBlackDeltaCalculator(,X$5,"Spot",I_ValuationDate!$C$5,1,1,J14%*SQRT($P14)),X$6)</f>
        <v>19.587390425684561</v>
      </c>
      <c r="Y14" s="131">
        <f>_xll.qlBlackDeltaCalculatorStrikeFromDelta(_xll.qlBlackDeltaCalculator(,Y$5,"Spot",I_ValuationDate!$C$5,1,1,K14%*SQRT($P14)),Y$6)</f>
        <v>19.938337447085644</v>
      </c>
      <c r="Z14" s="131">
        <f>_xll.qlBlackDeltaCalculatorStrikeFromDelta(_xll.qlBlackDeltaCalculator(,Z$5,"Spot",I_ValuationDate!$C$5,1,1,L14%*SQRT($P14)),Z$6)</f>
        <v>20.220386975774861</v>
      </c>
      <c r="AA14" s="133">
        <f>_xll.qlBlackDeltaCalculatorStrikeFromDelta(_xll.qlBlackDeltaCalculator(,AA$5,"Spot",I_ValuationDate!$C$5,1,1,M14%*SQRT($P14)),AA$6)</f>
        <v>20.651991545214379</v>
      </c>
      <c r="AC14" s="145">
        <f>I_ValuationDate!$C$5</f>
        <v>19</v>
      </c>
      <c r="AD14" s="149">
        <v>6.8692845709085362E-2</v>
      </c>
      <c r="AE14" s="150">
        <v>0.7</v>
      </c>
      <c r="AF14" s="150">
        <v>0.1641956171987218</v>
      </c>
      <c r="AG14" s="151">
        <v>0.99276937706996249</v>
      </c>
      <c r="AH14" s="160" t="str">
        <f t="array" ref="AH14">_xll.qlSabrInterpolatedSmileSection(,O14,AC14,Q14:AA14,FALSE,H14%,C14:M14%,AD14,AE14,AG14,AF14,AD$5,AE$5,AG$5,AF$5,TRUE,,,"Actual/365 (Fixed)",0,FALSE)</f>
        <v>obj_00067#0001</v>
      </c>
      <c r="AI14" s="161">
        <f>_xll.qlSabrInterpolatedSmileSectionMaxError(AH14)</f>
        <v>1.260014037649082E-3</v>
      </c>
      <c r="AJ14" s="162">
        <f>_xll.qlSabrInterpolatedSmileSectionAlpha(AH14)</f>
        <v>0.16616424893165693</v>
      </c>
      <c r="AK14" s="161">
        <f>_xll.qlSabrInterpolatedSmileSectionBeta(AH14)</f>
        <v>0.7</v>
      </c>
      <c r="AL14" s="163">
        <f>_xll.qlSabrInterpolatedSmileSectionRho(AH14)</f>
        <v>0.16419561579155209</v>
      </c>
      <c r="AM14" s="164">
        <f>_xll.qlSabrInterpolatedSmileSectionNu(AH14)</f>
        <v>0.99276936872597021</v>
      </c>
      <c r="AN14" s="110" t="s">
        <v>62</v>
      </c>
      <c r="AO14" t="str">
        <f t="array" ref="AO14">_xll.qlInterpolatedSmileSection(,O14,Q14:AA14,C14:M14*(SQRT(P14)/100),I_ValuationDate!$C$5)</f>
        <v>obj_00068#0001</v>
      </c>
      <c r="AR14" t="str">
        <f>AO14</f>
        <v>obj_00068#0001</v>
      </c>
    </row>
    <row r="15" spans="2:44">
      <c r="B15" s="110" t="s">
        <v>63</v>
      </c>
      <c r="C15" s="103">
        <v>7.86</v>
      </c>
      <c r="D15" s="104">
        <v>7.57</v>
      </c>
      <c r="E15" s="104">
        <v>7.35</v>
      </c>
      <c r="F15" s="104">
        <v>7.1719999999999997</v>
      </c>
      <c r="G15" s="104">
        <v>7.093</v>
      </c>
      <c r="H15" s="104">
        <v>7.149</v>
      </c>
      <c r="I15" s="104">
        <v>7.3860000000000001</v>
      </c>
      <c r="J15" s="104">
        <v>7.681</v>
      </c>
      <c r="K15" s="104">
        <v>8.0500000000000007</v>
      </c>
      <c r="L15" s="104">
        <v>8.4740000000000002</v>
      </c>
      <c r="M15" s="105">
        <v>8.9269999999999996</v>
      </c>
      <c r="O15" s="119">
        <f>_xll.qlCalendarAdvance("NullCalendar",$C$2,B15)</f>
        <v>43169</v>
      </c>
      <c r="P15" s="122">
        <f>(O15-$C$2)/365</f>
        <v>0.41369863013698632</v>
      </c>
      <c r="Q15" s="130">
        <f>_xll.qlBlackDeltaCalculatorStrikeFromDelta(_xll.qlBlackDeltaCalculator(,Q$5,"Spot",I_ValuationDate!$C$5,1,1,C15%*SQRT($P15)),Q$6)</f>
        <v>17.506307077479075</v>
      </c>
      <c r="R15" s="131">
        <f>_xll.qlBlackDeltaCalculatorStrikeFromDelta(_xll.qlBlackDeltaCalculator(,R$5,"Spot",I_ValuationDate!$C$5,1,1,D15%*SQRT($P15)),R$6)</f>
        <v>17.871832101191252</v>
      </c>
      <c r="S15" s="131">
        <f>_xll.qlBlackDeltaCalculatorStrikeFromDelta(_xll.qlBlackDeltaCalculator(,S$5,"Spot",I_ValuationDate!$C$5,1,1,E15%*SQRT($P15)),S$6)</f>
        <v>18.111720781582115</v>
      </c>
      <c r="T15" s="131">
        <f>_xll.qlBlackDeltaCalculatorStrikeFromDelta(_xll.qlBlackDeltaCalculator(,T$5,"Spot",I_ValuationDate!$C$5,1,1,F15%*SQRT($P15)),T$6)</f>
        <v>18.4375405056076</v>
      </c>
      <c r="U15" s="131">
        <f>_xll.qlBlackDeltaCalculatorStrikeFromDelta(_xll.qlBlackDeltaCalculator(,U$5,"Spot",I_ValuationDate!$C$5,1,1,G15%*SQRT($P15)),U$6)</f>
        <v>18.688355979891995</v>
      </c>
      <c r="V15" s="132">
        <f>_xll.qlBlackDeltaCalculatorAtmStrike(_xll.qlBlackDeltaCalculator(,V$5,"Spot",I_ValuationDate!$C$5,1,1,H15%*SQRT($P15)),"AtmFwd")</f>
        <v>19</v>
      </c>
      <c r="W15" s="131">
        <f>_xll.qlBlackDeltaCalculatorStrikeFromDelta(_xll.qlBlackDeltaCalculator(,W$5,"Spot",I_ValuationDate!$C$5,1,1,I15%*SQRT($P15)),W$6)</f>
        <v>19.372849191872305</v>
      </c>
      <c r="X15" s="131">
        <f>_xll.qlBlackDeltaCalculatorStrikeFromDelta(_xll.qlBlackDeltaCalculator(,X$5,"Spot",I_ValuationDate!$C$5,1,1,J15%*SQRT($P15)),X$6)</f>
        <v>19.667777928066997</v>
      </c>
      <c r="Y15" s="131">
        <f>_xll.qlBlackDeltaCalculatorStrikeFromDelta(_xll.qlBlackDeltaCalculator(,Y$5,"Spot",I_ValuationDate!$C$5,1,1,K15%*SQRT($P15)),Y$6)</f>
        <v>20.074351479077905</v>
      </c>
      <c r="Z15" s="131">
        <f>_xll.qlBlackDeltaCalculatorStrikeFromDelta(_xll.qlBlackDeltaCalculator(,Z$5,"Spot",I_ValuationDate!$C$5,1,1,L15%*SQRT($P15)),Z$6)</f>
        <v>20.404885652833798</v>
      </c>
      <c r="AA15" s="133">
        <f>_xll.qlBlackDeltaCalculatorStrikeFromDelta(_xll.qlBlackDeltaCalculator(,AA$5,"Spot",I_ValuationDate!$C$5,1,1,M15%*SQRT($P15)),AA$6)</f>
        <v>20.916357092526539</v>
      </c>
      <c r="AC15" s="145">
        <f>I_ValuationDate!$C$5</f>
        <v>19</v>
      </c>
      <c r="AD15" s="149">
        <v>6.9686634253308843E-2</v>
      </c>
      <c r="AE15" s="150">
        <v>0.7</v>
      </c>
      <c r="AF15" s="150">
        <v>0.1638816074898071</v>
      </c>
      <c r="AG15" s="151">
        <v>0.93955058254800128</v>
      </c>
      <c r="AH15" s="160" t="str">
        <f t="array" ref="AH15">_xll.qlSabrInterpolatedSmileSection(,O15,AC15,Q15:AA15,FALSE,H15%,C15:M15%,AD15,AE15,AG15,AF15,AD$5,AE$5,AG$5,AF$5,TRUE,,,"Actual/365 (Fixed)",0,FALSE)</f>
        <v>obj_00074#0001</v>
      </c>
      <c r="AI15" s="161">
        <f>_xll.qlSabrInterpolatedSmileSectionMaxError(AH15)</f>
        <v>1.1345249241783151E-3</v>
      </c>
      <c r="AJ15" s="162">
        <f>_xll.qlSabrInterpolatedSmileSectionAlpha(AH15)</f>
        <v>0.16856817011868816</v>
      </c>
      <c r="AK15" s="161">
        <f>_xll.qlSabrInterpolatedSmileSectionBeta(AH15)</f>
        <v>0.7</v>
      </c>
      <c r="AL15" s="163">
        <f>_xll.qlSabrInterpolatedSmileSectionRho(AH15)</f>
        <v>0.16388161176055252</v>
      </c>
      <c r="AM15" s="164">
        <f>_xll.qlSabrInterpolatedSmileSectionNu(AH15)</f>
        <v>0.93955054398958393</v>
      </c>
      <c r="AN15" s="110" t="s">
        <v>63</v>
      </c>
      <c r="AO15" t="str">
        <f t="array" ref="AO15">_xll.qlInterpolatedSmileSection(,O15,Q15:AA15,C15:M15*(SQRT(P15)/100),I_ValuationDate!$C$5)</f>
        <v>obj_00075#0001</v>
      </c>
      <c r="AR15" t="str">
        <f>AO15</f>
        <v>obj_00075#0001</v>
      </c>
    </row>
    <row r="16" spans="2:44">
      <c r="B16" s="110" t="s">
        <v>64</v>
      </c>
      <c r="C16" s="103">
        <v>8.01</v>
      </c>
      <c r="D16" s="104">
        <v>7.64</v>
      </c>
      <c r="E16" s="104">
        <v>7.4</v>
      </c>
      <c r="F16" s="104">
        <v>7.2649999999999997</v>
      </c>
      <c r="G16" s="104">
        <v>7.17</v>
      </c>
      <c r="H16" s="104">
        <v>7.2229999999999999</v>
      </c>
      <c r="I16" s="104">
        <v>7.4649999999999999</v>
      </c>
      <c r="J16" s="104">
        <v>7.7850000000000001</v>
      </c>
      <c r="K16" s="104">
        <v>8.1999999999999993</v>
      </c>
      <c r="L16" s="104">
        <v>8.6370000000000005</v>
      </c>
      <c r="M16" s="105">
        <v>9.1300000000000008</v>
      </c>
      <c r="O16" s="119">
        <f>_xll.qlCalendarAdvance("NullCalendar",$C$2,B16)</f>
        <v>43200</v>
      </c>
      <c r="P16" s="122">
        <f>(O16-$C$2)/365</f>
        <v>0.49863013698630138</v>
      </c>
      <c r="Q16" s="130">
        <f>_xll.qlBlackDeltaCalculatorStrikeFromDelta(_xll.qlBlackDeltaCalculator(,Q$5,"Spot",I_ValuationDate!$C$5,1,1,C16%*SQRT($P16)),Q$6)</f>
        <v>17.339775333047331</v>
      </c>
      <c r="R16" s="131">
        <f>_xll.qlBlackDeltaCalculatorStrikeFromDelta(_xll.qlBlackDeltaCalculator(,R$5,"Spot",I_ValuationDate!$C$5,1,1,D16%*SQRT($P16)),R$6)</f>
        <v>17.756575887971554</v>
      </c>
      <c r="S16" s="131">
        <f>_xll.qlBlackDeltaCalculatorStrikeFromDelta(_xll.qlBlackDeltaCalculator(,S$5,"Spot",I_ValuationDate!$C$5,1,1,E16%*SQRT($P16)),S$6)</f>
        <v>18.022955635235029</v>
      </c>
      <c r="T16" s="131">
        <f>_xll.qlBlackDeltaCalculatorStrikeFromDelta(_xll.qlBlackDeltaCalculator(,T$5,"Spot",I_ValuationDate!$C$5,1,1,F16%*SQRT($P16)),T$6)</f>
        <v>18.377975183754671</v>
      </c>
      <c r="U16" s="131">
        <f>_xll.qlBlackDeltaCalculatorStrikeFromDelta(_xll.qlBlackDeltaCalculator(,U$5,"Spot",I_ValuationDate!$C$5,1,1,G16%*SQRT($P16)),U$6)</f>
        <v>18.6568222462538</v>
      </c>
      <c r="V16" s="132">
        <f>_xll.qlBlackDeltaCalculatorAtmStrike(_xll.qlBlackDeltaCalculator(,V$5,"Spot",I_ValuationDate!$C$5,1,1,H16%*SQRT($P16)),"AtmFwd")</f>
        <v>19</v>
      </c>
      <c r="W16" s="131">
        <f>_xll.qlBlackDeltaCalculatorStrikeFromDelta(_xll.qlBlackDeltaCalculator(,W$5,"Spot",I_ValuationDate!$C$5,1,1,I16%*SQRT($P16)),W$6)</f>
        <v>19.416821506937918</v>
      </c>
      <c r="X16" s="131">
        <f>_xll.qlBlackDeltaCalculatorStrikeFromDelta(_xll.qlBlackDeltaCalculator(,X$5,"Spot",I_ValuationDate!$C$5,1,1,J16%*SQRT($P16)),X$6)</f>
        <v>19.747533067786716</v>
      </c>
      <c r="Y16" s="131">
        <f>_xll.qlBlackDeltaCalculatorStrikeFromDelta(_xll.qlBlackDeltaCalculator(,Y$5,"Spot",I_ValuationDate!$C$5,1,1,K16%*SQRT($P16)),Y$6)</f>
        <v>20.209004237187784</v>
      </c>
      <c r="Z16" s="131">
        <f>_xll.qlBlackDeltaCalculatorStrikeFromDelta(_xll.qlBlackDeltaCalculator(,Z$5,"Spot",I_ValuationDate!$C$5,1,1,L16%*SQRT($P16)),Z$6)</f>
        <v>20.582876302525289</v>
      </c>
      <c r="AA16" s="133">
        <f>_xll.qlBlackDeltaCalculatorStrikeFromDelta(_xll.qlBlackDeltaCalculator(,AA$5,"Spot",I_ValuationDate!$C$5,1,1,M16%*SQRT($P16)),AA$6)</f>
        <v>21.169500369086101</v>
      </c>
      <c r="AC16" s="145">
        <f>I_ValuationDate!$C$5</f>
        <v>19</v>
      </c>
      <c r="AD16" s="149">
        <v>7.0307764108871268E-2</v>
      </c>
      <c r="AE16" s="150">
        <v>0.7</v>
      </c>
      <c r="AF16" s="150">
        <v>0.17052618959716567</v>
      </c>
      <c r="AG16" s="151">
        <v>0.87671318905183571</v>
      </c>
      <c r="AH16" s="160" t="str">
        <f t="array" ref="AH16">_xll.qlSabrInterpolatedSmileSection(,O16,AC16,Q16:AA16,FALSE,H16%,C16:M16%,AD16,AE16,AG16,AF16,AD$5,AE$5,AG$5,AF$5,TRUE,,,"Actual/365 (Fixed)",0,FALSE)</f>
        <v>obj_00081#0001</v>
      </c>
      <c r="AI16" s="161">
        <f>_xll.qlSabrInterpolatedSmileSectionMaxError(AH16)</f>
        <v>1.1634642583571025E-3</v>
      </c>
      <c r="AJ16" s="162">
        <f>_xll.qlSabrInterpolatedSmileSectionAlpha(AH16)</f>
        <v>0.17007064226760299</v>
      </c>
      <c r="AK16" s="161">
        <f>_xll.qlSabrInterpolatedSmileSectionBeta(AH16)</f>
        <v>0.7</v>
      </c>
      <c r="AL16" s="163">
        <f>_xll.qlSabrInterpolatedSmileSectionRho(AH16)</f>
        <v>0.17052619450215342</v>
      </c>
      <c r="AM16" s="164">
        <f>_xll.qlSabrInterpolatedSmileSectionNu(AH16)</f>
        <v>0.87671338141000943</v>
      </c>
      <c r="AN16" s="110" t="s">
        <v>64</v>
      </c>
      <c r="AO16" t="str">
        <f t="array" ref="AO16">_xll.qlInterpolatedSmileSection(,O16,Q16:AA16,C16:M16*(SQRT(P16)/100),I_ValuationDate!$C$5)</f>
        <v>obj_00082#0001</v>
      </c>
      <c r="AR16" t="str">
        <f>AO16</f>
        <v>obj_00082#0001</v>
      </c>
    </row>
    <row r="17" spans="2:44">
      <c r="B17" s="110" t="s">
        <v>65</v>
      </c>
      <c r="C17" s="103">
        <v>8.3810000000000002</v>
      </c>
      <c r="D17" s="104">
        <v>7.9749999999999996</v>
      </c>
      <c r="E17" s="104">
        <v>7.65</v>
      </c>
      <c r="F17" s="104">
        <v>7.4210000000000003</v>
      </c>
      <c r="G17" s="104">
        <v>7.3159999999999998</v>
      </c>
      <c r="H17" s="104">
        <v>7.38</v>
      </c>
      <c r="I17" s="104">
        <v>7.641</v>
      </c>
      <c r="J17" s="104">
        <v>7.9859999999999998</v>
      </c>
      <c r="K17" s="104">
        <v>8.4</v>
      </c>
      <c r="L17" s="104">
        <v>8.9499999999999993</v>
      </c>
      <c r="M17" s="105">
        <v>9.516</v>
      </c>
      <c r="O17" s="119">
        <f>_xll.qlCalendarAdvance("NullCalendar",$C$2,B17)</f>
        <v>43291</v>
      </c>
      <c r="P17" s="122">
        <f>(O17-$C$2)/365</f>
        <v>0.74794520547945209</v>
      </c>
      <c r="Q17" s="130">
        <f>_xll.qlBlackDeltaCalculatorStrikeFromDelta(_xll.qlBlackDeltaCalculator(,Q$5,"Spot",I_ValuationDate!$C$5,1,1,C17%*SQRT($P17)),Q$6)</f>
        <v>16.908955130566476</v>
      </c>
      <c r="R17" s="131">
        <f>_xll.qlBlackDeltaCalculatorStrikeFromDelta(_xll.qlBlackDeltaCalculator(,R$5,"Spot",I_ValuationDate!$C$5,1,1,D17%*SQRT($P17)),R$6)</f>
        <v>17.434094911699557</v>
      </c>
      <c r="S17" s="131">
        <f>_xll.qlBlackDeltaCalculatorStrikeFromDelta(_xll.qlBlackDeltaCalculator(,S$5,"Spot",I_ValuationDate!$C$5,1,1,E17%*SQRT($P17)),S$6)</f>
        <v>17.779693583661135</v>
      </c>
      <c r="T17" s="131">
        <f>_xll.qlBlackDeltaCalculatorStrikeFromDelta(_xll.qlBlackDeltaCalculator(,T$5,"Spot",I_ValuationDate!$C$5,1,1,F17%*SQRT($P17)),T$6)</f>
        <v>18.232577722889861</v>
      </c>
      <c r="U17" s="131">
        <f>_xll.qlBlackDeltaCalculatorStrikeFromDelta(_xll.qlBlackDeltaCalculator(,U$5,"Spot",I_ValuationDate!$C$5,1,1,G17%*SQRT($P17)),U$6)</f>
        <v>18.579536653798879</v>
      </c>
      <c r="V17" s="132">
        <f>_xll.qlBlackDeltaCalculatorAtmStrike(_xll.qlBlackDeltaCalculator(,V$5,"Spot",I_ValuationDate!$C$5,1,1,H17%*SQRT($P17)),"AtmFwd")</f>
        <v>19</v>
      </c>
      <c r="W17" s="131">
        <f>_xll.qlBlackDeltaCalculatorStrikeFromDelta(_xll.qlBlackDeltaCalculator(,W$5,"Spot",I_ValuationDate!$C$5,1,1,I17%*SQRT($P17)),W$6)</f>
        <v>19.532607976788878</v>
      </c>
      <c r="X17" s="131">
        <f>_xll.qlBlackDeltaCalculatorStrikeFromDelta(_xll.qlBlackDeltaCalculator(,X$5,"Spot",I_ValuationDate!$C$5,1,1,J17%*SQRT($P17)),X$6)</f>
        <v>19.953575129421946</v>
      </c>
      <c r="Y17" s="131">
        <f>_xll.qlBlackDeltaCalculatorStrikeFromDelta(_xll.qlBlackDeltaCalculator(,Y$5,"Spot",I_ValuationDate!$C$5,1,1,K17%*SQRT($P17)),Y$6)</f>
        <v>20.53993209155761</v>
      </c>
      <c r="Z17" s="131">
        <f>_xll.qlBlackDeltaCalculatorStrikeFromDelta(_xll.qlBlackDeltaCalculator(,Z$5,"Spot",I_ValuationDate!$C$5,1,1,L17%*SQRT($P17)),Z$6)</f>
        <v>21.04431725050615</v>
      </c>
      <c r="AA17" s="133">
        <f>_xll.qlBlackDeltaCalculatorStrikeFromDelta(_xll.qlBlackDeltaCalculator(,AA$5,"Spot",I_ValuationDate!$C$5,1,1,M17%*SQRT($P17)),AA$6)</f>
        <v>21.828001923616391</v>
      </c>
      <c r="AC17" s="145">
        <f>I_ValuationDate!$C$5</f>
        <v>19</v>
      </c>
      <c r="AD17" s="149">
        <v>7.140257381739841E-2</v>
      </c>
      <c r="AE17" s="150">
        <v>0.7</v>
      </c>
      <c r="AF17" s="150">
        <v>0.15798164575417137</v>
      </c>
      <c r="AG17" s="151">
        <v>0.7629423965204154</v>
      </c>
      <c r="AH17" s="160" t="str">
        <f t="array" ref="AH17">_xll.qlSabrInterpolatedSmileSection(,O17,AC17,Q17:AA17,FALSE,H17%,C17:M17%,AD17,AE17,AG17,AF17,AD$5,AE$5,AG$5,AF$5,TRUE,,,"Actual/365 (Fixed)",0,FALSE)</f>
        <v>obj_0008e#0001</v>
      </c>
      <c r="AI17" s="161">
        <f>_xll.qlSabrInterpolatedSmileSectionMaxError(AH17)</f>
        <v>1.213012138201644E-3</v>
      </c>
      <c r="AJ17" s="162">
        <f>_xll.qlSabrInterpolatedSmileSectionAlpha(AH17)</f>
        <v>0.17271893354757556</v>
      </c>
      <c r="AK17" s="161">
        <f>_xll.qlSabrInterpolatedSmileSectionBeta(AH17)</f>
        <v>0.7</v>
      </c>
      <c r="AL17" s="163">
        <f>_xll.qlSabrInterpolatedSmileSectionRho(AH17)</f>
        <v>0.15798164547243951</v>
      </c>
      <c r="AM17" s="164">
        <f>_xll.qlSabrInterpolatedSmileSectionNu(AH17)</f>
        <v>0.76294239069967285</v>
      </c>
      <c r="AN17" s="110" t="s">
        <v>65</v>
      </c>
      <c r="AO17" t="str">
        <f t="array" ref="AO17">_xll.qlInterpolatedSmileSection(,O17,Q17:AA17,C17:M17*(SQRT(P17)/100),I_ValuationDate!$C$5)</f>
        <v>obj_0008f#0001</v>
      </c>
      <c r="AR17" t="str">
        <f>AO17</f>
        <v>obj_0008f#0001</v>
      </c>
    </row>
    <row r="18" spans="2:44">
      <c r="B18" s="110" t="s">
        <v>66</v>
      </c>
      <c r="C18" s="103">
        <v>8.8000000000000007</v>
      </c>
      <c r="D18" s="104">
        <v>8.1999999999999993</v>
      </c>
      <c r="E18" s="104">
        <v>7.77</v>
      </c>
      <c r="F18" s="104">
        <v>7.54</v>
      </c>
      <c r="G18" s="104">
        <v>7.4340000000000002</v>
      </c>
      <c r="H18" s="104">
        <v>7.49</v>
      </c>
      <c r="I18" s="104">
        <v>7.7539999999999996</v>
      </c>
      <c r="J18" s="104">
        <v>8.11</v>
      </c>
      <c r="K18" s="104">
        <v>8.6199999999999992</v>
      </c>
      <c r="L18" s="104">
        <v>9.1579999999999995</v>
      </c>
      <c r="M18" s="105">
        <v>9.766</v>
      </c>
      <c r="O18" s="119">
        <f>_xll.qlCalendarAdvance("NullCalendar",$C$2,B18)</f>
        <v>43383</v>
      </c>
      <c r="P18" s="122">
        <f>(O18-$C$2)/365</f>
        <v>1</v>
      </c>
      <c r="Q18" s="130">
        <f>_xll.qlBlackDeltaCalculatorStrikeFromDelta(_xll.qlBlackDeltaCalculator(,Q$5,"Spot",I_ValuationDate!$C$5,1,1,C18%*SQRT($P18)),Q$6)</f>
        <v>16.503357749198891</v>
      </c>
      <c r="R18" s="131">
        <f>_xll.qlBlackDeltaCalculatorStrikeFromDelta(_xll.qlBlackDeltaCalculator(,R$5,"Spot",I_ValuationDate!$C$5,1,1,D18%*SQRT($P18)),R$6)</f>
        <v>17.162276542492911</v>
      </c>
      <c r="S18" s="131">
        <f>_xll.qlBlackDeltaCalculatorStrikeFromDelta(_xll.qlBlackDeltaCalculator(,S$5,"Spot",I_ValuationDate!$C$5,1,1,E18%*SQRT($P18)),S$6)</f>
        <v>17.582898432974424</v>
      </c>
      <c r="T18" s="131">
        <f>_xll.qlBlackDeltaCalculatorStrikeFromDelta(_xll.qlBlackDeltaCalculator(,T$5,"Spot",I_ValuationDate!$C$5,1,1,F18%*SQRT($P18)),T$6)</f>
        <v>18.109289379430802</v>
      </c>
      <c r="U18" s="131">
        <f>_xll.qlBlackDeltaCalculatorStrikeFromDelta(_xll.qlBlackDeltaCalculator(,U$5,"Spot",I_ValuationDate!$C$5,1,1,G18%*SQRT($P18)),U$6)</f>
        <v>18.514560443164001</v>
      </c>
      <c r="V18" s="132">
        <f>_xll.qlBlackDeltaCalculatorAtmStrike(_xll.qlBlackDeltaCalculator(,V$5,"Spot",I_ValuationDate!$C$5,1,1,H18%*SQRT($P18)),"AtmFwd")</f>
        <v>19</v>
      </c>
      <c r="W18" s="131">
        <f>_xll.qlBlackDeltaCalculatorStrikeFromDelta(_xll.qlBlackDeltaCalculator(,W$5,"Spot",I_ValuationDate!$C$5,1,1,I18%*SQRT($P18)),W$6)</f>
        <v>19.635181936613922</v>
      </c>
      <c r="X18" s="131">
        <f>_xll.qlBlackDeltaCalculatorStrikeFromDelta(_xll.qlBlackDeltaCalculator(,X$5,"Spot",I_ValuationDate!$C$5,1,1,J18%*SQRT($P18)),X$6)</f>
        <v>20.134378011391775</v>
      </c>
      <c r="Y18" s="131">
        <f>_xll.qlBlackDeltaCalculatorStrikeFromDelta(_xll.qlBlackDeltaCalculator(,Y$5,"Spot",I_ValuationDate!$C$5,1,1,K18%*SQRT($P18)),Y$6)</f>
        <v>20.852936078448547</v>
      </c>
      <c r="Z18" s="131">
        <f>_xll.qlBlackDeltaCalculatorStrikeFromDelta(_xll.qlBlackDeltaCalculator(,Z$5,"Spot",I_ValuationDate!$C$5,1,1,L18%*SQRT($P18)),Z$6)</f>
        <v>21.455841077521512</v>
      </c>
      <c r="AA18" s="133">
        <f>_xll.qlBlackDeltaCalculatorStrikeFromDelta(_xll.qlBlackDeltaCalculator(,AA$5,"Spot",I_ValuationDate!$C$5,1,1,M18%*SQRT($P18)),AA$6)</f>
        <v>22.417549725498461</v>
      </c>
      <c r="AC18" s="145">
        <f>I_ValuationDate!$C$5</f>
        <v>19</v>
      </c>
      <c r="AD18" s="149">
        <v>7.2078139589299359E-2</v>
      </c>
      <c r="AE18" s="150">
        <v>0.7</v>
      </c>
      <c r="AF18" s="150">
        <v>0.14891457993989682</v>
      </c>
      <c r="AG18" s="151">
        <v>0.69201049958741367</v>
      </c>
      <c r="AH18" s="160" t="str">
        <f t="array" ref="AH18">_xll.qlSabrInterpolatedSmileSection(,O18,AC18,Q18:AA18,FALSE,H18%,C18:M18%,AD18,AE18,AG18,AF18,AD$5,AE$5,AG$5,AF$5,TRUE,,,"Actual/365 (Fixed)",0,FALSE)</f>
        <v>obj_0009b#0001</v>
      </c>
      <c r="AI18" s="161">
        <f>_xll.qlSabrInterpolatedSmileSectionMaxError(AH18)</f>
        <v>1.6093418283491118E-3</v>
      </c>
      <c r="AJ18" s="162">
        <f>_xll.qlSabrInterpolatedSmileSectionAlpha(AH18)</f>
        <v>0.17435309034506621</v>
      </c>
      <c r="AK18" s="161">
        <f>_xll.qlSabrInterpolatedSmileSectionBeta(AH18)</f>
        <v>0.7</v>
      </c>
      <c r="AL18" s="163">
        <f>_xll.qlSabrInterpolatedSmileSectionRho(AH18)</f>
        <v>0.14891458181183059</v>
      </c>
      <c r="AM18" s="164">
        <f>_xll.qlSabrInterpolatedSmileSectionNu(AH18)</f>
        <v>0.69201049443868512</v>
      </c>
      <c r="AN18" s="110" t="s">
        <v>66</v>
      </c>
      <c r="AO18" t="str">
        <f t="array" ref="AO18">_xll.qlInterpolatedSmileSection(,O18,Q18:AA18,C18:M18*(SQRT(P18)/100),I_ValuationDate!$C$5)</f>
        <v>obj_0009c#0001</v>
      </c>
      <c r="AR18" t="str">
        <f>AO18</f>
        <v>obj_0009c#0001</v>
      </c>
    </row>
    <row r="19" spans="2:44">
      <c r="B19" s="110" t="s">
        <v>67</v>
      </c>
      <c r="C19" s="103">
        <v>9.0289999999999999</v>
      </c>
      <c r="D19" s="104">
        <v>8.577</v>
      </c>
      <c r="E19" s="104">
        <v>8.27</v>
      </c>
      <c r="F19" s="104">
        <v>7.9119999999999999</v>
      </c>
      <c r="G19" s="104">
        <v>7.7619999999999996</v>
      </c>
      <c r="H19" s="104">
        <v>7.7850000000000001</v>
      </c>
      <c r="I19" s="104">
        <v>8.0069999999999997</v>
      </c>
      <c r="J19" s="104">
        <v>8.3339999999999996</v>
      </c>
      <c r="K19" s="104">
        <v>8.81</v>
      </c>
      <c r="L19" s="104">
        <v>9.3140000000000001</v>
      </c>
      <c r="M19" s="105">
        <v>9.8870000000000005</v>
      </c>
      <c r="O19" s="119">
        <f>_xll.qlCalendarAdvance("NullCalendar",$C$2,B19)</f>
        <v>43565</v>
      </c>
      <c r="P19" s="122">
        <f>(O19-$C$2)/365</f>
        <v>1.4986301369863013</v>
      </c>
      <c r="Q19" s="130">
        <f>_xll.qlBlackDeltaCalculatorStrikeFromDelta(_xll.qlBlackDeltaCalculator(,Q$5,"Spot",I_ValuationDate!$C$5,1,1,C19%*SQRT($P19)),Q$6)</f>
        <v>15.938524873955108</v>
      </c>
      <c r="R19" s="131">
        <f>_xll.qlBlackDeltaCalculatorStrikeFromDelta(_xll.qlBlackDeltaCalculator(,R$5,"Spot",I_ValuationDate!$C$5,1,1,D19%*SQRT($P19)),R$6)</f>
        <v>16.699695051146271</v>
      </c>
      <c r="S19" s="131">
        <f>_xll.qlBlackDeltaCalculatorStrikeFromDelta(_xll.qlBlackDeltaCalculator(,S$5,"Spot",I_ValuationDate!$C$5,1,1,E19%*SQRT($P19)),S$6)</f>
        <v>17.195282962134247</v>
      </c>
      <c r="T19" s="131">
        <f>_xll.qlBlackDeltaCalculatorStrikeFromDelta(_xll.qlBlackDeltaCalculator(,T$5,"Spot",I_ValuationDate!$C$5,1,1,F19%*SQRT($P19)),T$6)</f>
        <v>17.882100546554764</v>
      </c>
      <c r="U19" s="131">
        <f>_xll.qlBlackDeltaCalculatorStrikeFromDelta(_xll.qlBlackDeltaCalculator(,U$5,"Spot",I_ValuationDate!$C$5,1,1,G19%*SQRT($P19)),U$6)</f>
        <v>18.399801150588576</v>
      </c>
      <c r="V19" s="132">
        <f>_xll.qlBlackDeltaCalculatorAtmStrike(_xll.qlBlackDeltaCalculator(,V$5,"Spot",I_ValuationDate!$C$5,1,1,H19%*SQRT($P19)),"AtmFwd")</f>
        <v>19</v>
      </c>
      <c r="W19" s="131">
        <f>_xll.qlBlackDeltaCalculatorStrikeFromDelta(_xll.qlBlackDeltaCalculator(,W$5,"Spot",I_ValuationDate!$C$5,1,1,I19%*SQRT($P19)),W$6)</f>
        <v>19.826358882603717</v>
      </c>
      <c r="X19" s="131">
        <f>_xll.qlBlackDeltaCalculatorStrikeFromDelta(_xll.qlBlackDeltaCalculator(,X$5,"Spot",I_ValuationDate!$C$5,1,1,J19%*SQRT($P19)),X$6)</f>
        <v>20.459703613698125</v>
      </c>
      <c r="Y19" s="131">
        <f>_xll.qlBlackDeltaCalculatorStrikeFromDelta(_xll.qlBlackDeltaCalculator(,Y$5,"Spot",I_ValuationDate!$C$5,1,1,K19%*SQRT($P19)),Y$6)</f>
        <v>21.371002530751689</v>
      </c>
      <c r="Z19" s="131">
        <f>_xll.qlBlackDeltaCalculatorStrikeFromDelta(_xll.qlBlackDeltaCalculator(,Z$5,"Spot",I_ValuationDate!$C$5,1,1,L19%*SQRT($P19)),Z$6)</f>
        <v>22.132843980814446</v>
      </c>
      <c r="AA19" s="133">
        <f>_xll.qlBlackDeltaCalculatorStrikeFromDelta(_xll.qlBlackDeltaCalculator(,AA$5,"Spot",I_ValuationDate!$C$5,1,1,M19%*SQRT($P19)),AA$6)</f>
        <v>23.355884433619636</v>
      </c>
      <c r="AC19" s="145">
        <f>I_ValuationDate!$C$5</f>
        <v>19</v>
      </c>
      <c r="AD19" s="149">
        <v>7.520166067301326E-2</v>
      </c>
      <c r="AE19" s="150">
        <v>0.7</v>
      </c>
      <c r="AF19" s="150">
        <v>0.12227292552657702</v>
      </c>
      <c r="AG19" s="151">
        <v>0.54621138939523028</v>
      </c>
      <c r="AH19" s="160" t="str">
        <f t="array" ref="AH19">_xll.qlSabrInterpolatedSmileSection(,O19,AC19,Q19:AA19,FALSE,H19%,C19:M19%,AD19,AE19,AG19,AF19,AD$5,AE$5,AG$5,AF$5,TRUE,,,"Actual/365 (Fixed)",0,FALSE)</f>
        <v>obj_000a8#0001</v>
      </c>
      <c r="AI19" s="161">
        <f>_xll.qlSabrInterpolatedSmileSectionMaxError(AH19)</f>
        <v>1.2499313296025355E-3</v>
      </c>
      <c r="AJ19" s="162">
        <f>_xll.qlSabrInterpolatedSmileSectionAlpha(AH19)</f>
        <v>0.18190870934006345</v>
      </c>
      <c r="AK19" s="161">
        <f>_xll.qlSabrInterpolatedSmileSectionBeta(AH19)</f>
        <v>0.7</v>
      </c>
      <c r="AL19" s="163">
        <f>_xll.qlSabrInterpolatedSmileSectionRho(AH19)</f>
        <v>0.12227284516416159</v>
      </c>
      <c r="AM19" s="164">
        <f>_xll.qlSabrInterpolatedSmileSectionNu(AH19)</f>
        <v>0.54621156593787423</v>
      </c>
      <c r="AN19" s="110" t="s">
        <v>67</v>
      </c>
      <c r="AO19" t="str">
        <f t="array" ref="AO19">_xll.qlInterpolatedSmileSection(,O19,Q19:AA19,C19:M19*(SQRT(P19)/100),I_ValuationDate!$C$5)</f>
        <v>obj_000a9#0001</v>
      </c>
      <c r="AR19" t="str">
        <f>AO19</f>
        <v>obj_000a9#0001</v>
      </c>
    </row>
    <row r="20" spans="2:44">
      <c r="B20" s="110" t="s">
        <v>68</v>
      </c>
      <c r="C20" s="103">
        <v>9.3260000000000005</v>
      </c>
      <c r="D20" s="104">
        <v>8.8490000000000002</v>
      </c>
      <c r="E20" s="104">
        <v>8.5169999999999995</v>
      </c>
      <c r="F20" s="104">
        <v>8.1219999999999999</v>
      </c>
      <c r="G20" s="104">
        <v>7.9569999999999999</v>
      </c>
      <c r="H20" s="104">
        <v>7.9530000000000003</v>
      </c>
      <c r="I20" s="104">
        <v>8.1519999999999992</v>
      </c>
      <c r="J20" s="104">
        <v>8.4619999999999997</v>
      </c>
      <c r="K20" s="104">
        <v>9.0269999999999992</v>
      </c>
      <c r="L20" s="104">
        <v>9.4559999999999995</v>
      </c>
      <c r="M20" s="105">
        <v>10.026</v>
      </c>
      <c r="O20" s="119">
        <f>_xll.qlCalendarAdvance("NullCalendar",$C$2,B20)</f>
        <v>43748</v>
      </c>
      <c r="P20" s="122">
        <f>(O20-$C$2)/365</f>
        <v>2</v>
      </c>
      <c r="Q20" s="130">
        <f>_xll.qlBlackDeltaCalculatorStrikeFromDelta(_xll.qlBlackDeltaCalculator(,Q$5,"Spot",I_ValuationDate!$C$5,1,1,C20%*SQRT($P20)),Q$6)</f>
        <v>15.428205976845225</v>
      </c>
      <c r="R20" s="131">
        <f>_xll.qlBlackDeltaCalculatorStrikeFromDelta(_xll.qlBlackDeltaCalculator(,R$5,"Spot",I_ValuationDate!$C$5,1,1,D20%*SQRT($P20)),R$6)</f>
        <v>16.311840910080811</v>
      </c>
      <c r="S20" s="131">
        <f>_xll.qlBlackDeltaCalculatorStrikeFromDelta(_xll.qlBlackDeltaCalculator(,S$5,"Spot",I_ValuationDate!$C$5,1,1,E20%*SQRT($P20)),S$6)</f>
        <v>16.892267776052446</v>
      </c>
      <c r="T20" s="131">
        <f>_xll.qlBlackDeltaCalculatorStrikeFromDelta(_xll.qlBlackDeltaCalculator(,T$5,"Spot",I_ValuationDate!$C$5,1,1,F20%*SQRT($P20)),T$6)</f>
        <v>17.699955737255809</v>
      </c>
      <c r="U20" s="131">
        <f>_xll.qlBlackDeltaCalculatorStrikeFromDelta(_xll.qlBlackDeltaCalculator(,U$5,"Spot",I_ValuationDate!$C$5,1,1,G20%*SQRT($P20)),U$6)</f>
        <v>18.309327833449363</v>
      </c>
      <c r="V20" s="132">
        <f>_xll.qlBlackDeltaCalculatorAtmStrike(_xll.qlBlackDeltaCalculator(,V$5,"Spot",I_ValuationDate!$C$5,1,1,H20%*SQRT($P20)),"AtmFwd")</f>
        <v>19</v>
      </c>
      <c r="W20" s="131">
        <f>_xll.qlBlackDeltaCalculatorStrikeFromDelta(_xll.qlBlackDeltaCalculator(,W$5,"Spot",I_ValuationDate!$C$5,1,1,I20%*SQRT($P20)),W$6)</f>
        <v>19.995491248410797</v>
      </c>
      <c r="X20" s="131">
        <f>_xll.qlBlackDeltaCalculatorStrikeFromDelta(_xll.qlBlackDeltaCalculator(,X$5,"Spot",I_ValuationDate!$C$5,1,1,J20%*SQRT($P20)),X$6)</f>
        <v>20.745227473693099</v>
      </c>
      <c r="Y20" s="131">
        <f>_xll.qlBlackDeltaCalculatorStrikeFromDelta(_xll.qlBlackDeltaCalculator(,Y$5,"Spot",I_ValuationDate!$C$5,1,1,K20%*SQRT($P20)),Y$6)</f>
        <v>21.865276608969733</v>
      </c>
      <c r="Z20" s="131">
        <f>_xll.qlBlackDeltaCalculatorStrikeFromDelta(_xll.qlBlackDeltaCalculator(,Z$5,"Spot",I_ValuationDate!$C$5,1,1,L20%*SQRT($P20)),Z$6)</f>
        <v>22.754432111162934</v>
      </c>
      <c r="AA20" s="133">
        <f>_xll.qlBlackDeltaCalculatorStrikeFromDelta(_xll.qlBlackDeltaCalculator(,AA$5,"Spot",I_ValuationDate!$C$5,1,1,M20%*SQRT($P20)),AA$6)</f>
        <v>24.232950127213414</v>
      </c>
      <c r="AC20" s="145">
        <f>I_ValuationDate!$C$5</f>
        <v>19</v>
      </c>
      <c r="AD20" s="149">
        <v>7.6759318060925993E-2</v>
      </c>
      <c r="AE20" s="150">
        <v>0.7</v>
      </c>
      <c r="AF20" s="150">
        <v>0.1081955801652924</v>
      </c>
      <c r="AG20" s="151">
        <v>0.47706324738210776</v>
      </c>
      <c r="AH20" s="160" t="str">
        <f t="array" ref="AH20">_xll.qlSabrInterpolatedSmileSection(,O20,AC20,Q20:AA20,FALSE,H20%,C20:M20%,AD20,AE20,AG20,AF20,AD$5,AE$5,AG$5,AF$5,TRUE,,,"Actual/365 (Fixed)",0,FALSE)</f>
        <v>obj_000b5#0001</v>
      </c>
      <c r="AI20" s="161">
        <f>_xll.qlSabrInterpolatedSmileSectionMaxError(AH20)</f>
        <v>1.4229426234864395E-3</v>
      </c>
      <c r="AJ20" s="162">
        <f>_xll.qlSabrInterpolatedSmileSectionAlpha(AH20)</f>
        <v>0.18567664571495635</v>
      </c>
      <c r="AK20" s="161">
        <f>_xll.qlSabrInterpolatedSmileSectionBeta(AH20)</f>
        <v>0.7</v>
      </c>
      <c r="AL20" s="163">
        <f>_xll.qlSabrInterpolatedSmileSectionRho(AH20)</f>
        <v>0.1081957481736175</v>
      </c>
      <c r="AM20" s="164">
        <f>_xll.qlSabrInterpolatedSmileSectionNu(AH20)</f>
        <v>0.47706273037250307</v>
      </c>
      <c r="AN20" s="110" t="s">
        <v>68</v>
      </c>
      <c r="AO20" t="str">
        <f t="array" ref="AO20">_xll.qlInterpolatedSmileSection(,O20,Q20:AA20,C20:M20*(SQRT(P20)/100),I_ValuationDate!$C$5)</f>
        <v>obj_000b6#0001</v>
      </c>
      <c r="AR20" t="str">
        <f>AO20</f>
        <v>obj_000b6#0001</v>
      </c>
    </row>
    <row r="21" spans="2:44">
      <c r="B21" s="110" t="s">
        <v>69</v>
      </c>
      <c r="C21" s="103">
        <v>10.065</v>
      </c>
      <c r="D21" s="104">
        <v>9.4779999999999998</v>
      </c>
      <c r="E21" s="104">
        <v>9.1240000000000006</v>
      </c>
      <c r="F21" s="104">
        <v>8.6880000000000006</v>
      </c>
      <c r="G21" s="104">
        <v>8.4749999999999996</v>
      </c>
      <c r="H21" s="104">
        <v>8.3849999999999998</v>
      </c>
      <c r="I21" s="104">
        <v>8.52</v>
      </c>
      <c r="J21" s="104">
        <v>8.7729999999999997</v>
      </c>
      <c r="K21" s="104">
        <v>9.2810000000000006</v>
      </c>
      <c r="L21" s="104">
        <v>9.6850000000000005</v>
      </c>
      <c r="M21" s="105">
        <v>10.236000000000001</v>
      </c>
      <c r="O21" s="119">
        <f>_xll.qlCalendarAdvance("NullCalendar",$C$2,B21)</f>
        <v>44114</v>
      </c>
      <c r="P21" s="122">
        <f>(O21-$C$2)/365</f>
        <v>3.0027397260273974</v>
      </c>
      <c r="Q21" s="130">
        <f>_xll.qlBlackDeltaCalculatorStrikeFromDelta(_xll.qlBlackDeltaCalculator(,Q$5,"Spot",I_ValuationDate!$C$5,1,1,C21%*SQRT($P21)),Q$6)</f>
        <v>14.480005242949499</v>
      </c>
      <c r="R21" s="131">
        <f>_xll.qlBlackDeltaCalculatorStrikeFromDelta(_xll.qlBlackDeltaCalculator(,R$5,"Spot",I_ValuationDate!$C$5,1,1,D21%*SQRT($P21)),R$6)</f>
        <v>15.60272799245673</v>
      </c>
      <c r="S21" s="131">
        <f>_xll.qlBlackDeltaCalculatorStrikeFromDelta(_xll.qlBlackDeltaCalculator(,S$5,"Spot",I_ValuationDate!$C$5,1,1,E21%*SQRT($P21)),S$6)</f>
        <v>16.331124207090465</v>
      </c>
      <c r="T21" s="131">
        <f>_xll.qlBlackDeltaCalculatorStrikeFromDelta(_xll.qlBlackDeltaCalculator(,T$5,"Spot",I_ValuationDate!$C$5,1,1,F21%*SQRT($P21)),T$6)</f>
        <v>17.361022034164218</v>
      </c>
      <c r="U21" s="131">
        <f>_xll.qlBlackDeltaCalculatorStrikeFromDelta(_xll.qlBlackDeltaCalculator(,U$5,"Spot",I_ValuationDate!$C$5,1,1,G21%*SQRT($P21)),U$6)</f>
        <v>18.149357238546234</v>
      </c>
      <c r="V21" s="132">
        <f>_xll.qlBlackDeltaCalculatorAtmStrike(_xll.qlBlackDeltaCalculator(,V$5,"Spot",I_ValuationDate!$C$5,1,1,H21%*SQRT($P21)),"AtmFwd")</f>
        <v>19</v>
      </c>
      <c r="W21" s="131">
        <f>_xll.qlBlackDeltaCalculatorStrikeFromDelta(_xll.qlBlackDeltaCalculator(,W$5,"Spot",I_ValuationDate!$C$5,1,1,I21%*SQRT($P21)),W$6)</f>
        <v>20.332599070294222</v>
      </c>
      <c r="X21" s="131">
        <f>_xll.qlBlackDeltaCalculatorStrikeFromDelta(_xll.qlBlackDeltaCalculator(,X$5,"Spot",I_ValuationDate!$C$5,1,1,J21%*SQRT($P21)),X$6)</f>
        <v>21.296266129141468</v>
      </c>
      <c r="Y21" s="131">
        <f>_xll.qlBlackDeltaCalculatorStrikeFromDelta(_xll.qlBlackDeltaCalculator(,Y$5,"Spot",I_ValuationDate!$C$5,1,1,K21%*SQRT($P21)),Y$6)</f>
        <v>22.738414092157381</v>
      </c>
      <c r="Z21" s="131">
        <f>_xll.qlBlackDeltaCalculatorStrikeFromDelta(_xll.qlBlackDeltaCalculator(,Z$5,"Spot",I_ValuationDate!$C$5,1,1,L21%*SQRT($P21)),Z$6)</f>
        <v>23.893321906411799</v>
      </c>
      <c r="AA21" s="133">
        <f>_xll.qlBlackDeltaCalculatorStrikeFromDelta(_xll.qlBlackDeltaCalculator(,AA$5,"Spot",I_ValuationDate!$C$5,1,1,M21%*SQRT($P21)),AA$6)</f>
        <v>25.83999254440295</v>
      </c>
      <c r="AC21" s="145">
        <f>I_ValuationDate!$C$5</f>
        <v>19</v>
      </c>
      <c r="AD21" s="149">
        <v>8.1138569762371784E-2</v>
      </c>
      <c r="AE21" s="150">
        <v>0.7</v>
      </c>
      <c r="AF21" s="150">
        <v>6.0724095136522278E-2</v>
      </c>
      <c r="AG21" s="151">
        <v>0.38109633458214792</v>
      </c>
      <c r="AH21" s="160" t="str">
        <f t="array" ref="AH21">_xll.qlSabrInterpolatedSmileSection(,O21,AC21,Q21:AA21,FALSE,H21%,C21:M21%,AD21,AE21,AG21,AF21,AD$5,AE$5,AG$5,AF$5,TRUE,,,"Actual/365 (Fixed)",0,FALSE)</f>
        <v>obj_000c2#0001</v>
      </c>
      <c r="AI21" s="161">
        <f>_xll.qlSabrInterpolatedSmileSectionMaxError(AH21)</f>
        <v>1.0997994237029879E-3</v>
      </c>
      <c r="AJ21" s="162">
        <f>_xll.qlSabrInterpolatedSmileSectionAlpha(AH21)</f>
        <v>0.19626979455824145</v>
      </c>
      <c r="AK21" s="161">
        <f>_xll.qlSabrInterpolatedSmileSectionBeta(AH21)</f>
        <v>0.7</v>
      </c>
      <c r="AL21" s="163">
        <f>_xll.qlSabrInterpolatedSmileSectionRho(AH21)</f>
        <v>6.0724033940296088E-2</v>
      </c>
      <c r="AM21" s="164">
        <f>_xll.qlSabrInterpolatedSmileSectionNu(AH21)</f>
        <v>0.38109615908331812</v>
      </c>
      <c r="AN21" s="110" t="s">
        <v>69</v>
      </c>
      <c r="AO21" t="str">
        <f t="array" ref="AO21">_xll.qlInterpolatedSmileSection(,O21,Q21:AA21,C21:M21*(SQRT(P21)/100),I_ValuationDate!$C$5)</f>
        <v>obj_000c3#0001</v>
      </c>
      <c r="AR21" t="str">
        <f>AO21</f>
        <v>obj_000c3#0001</v>
      </c>
    </row>
    <row r="22" spans="2:44">
      <c r="B22" s="110" t="s">
        <v>70</v>
      </c>
      <c r="C22" s="103">
        <v>10.613</v>
      </c>
      <c r="D22" s="104">
        <v>9.9819999999999993</v>
      </c>
      <c r="E22" s="104">
        <v>9.6340000000000003</v>
      </c>
      <c r="F22" s="104">
        <v>9.173</v>
      </c>
      <c r="G22" s="104">
        <v>8.9329999999999998</v>
      </c>
      <c r="H22" s="104">
        <v>8.7629999999999999</v>
      </c>
      <c r="I22" s="104">
        <v>8.8610000000000007</v>
      </c>
      <c r="J22" s="104">
        <v>9.0649999999999995</v>
      </c>
      <c r="K22" s="104">
        <v>9.484</v>
      </c>
      <c r="L22" s="104">
        <v>9.9619999999999997</v>
      </c>
      <c r="M22" s="105">
        <v>10.488</v>
      </c>
      <c r="O22" s="119">
        <f>_xll.qlCalendarAdvance("NullCalendar",$C$2,B22)</f>
        <v>44479</v>
      </c>
      <c r="P22" s="122">
        <f>(O22-$C$2)/365</f>
        <v>4.0027397260273974</v>
      </c>
      <c r="Q22" s="130">
        <f>_xll.qlBlackDeltaCalculatorStrikeFromDelta(_xll.qlBlackDeltaCalculator(,Q$5,"Spot",I_ValuationDate!$C$5,1,1,C22%*SQRT($P22)),Q$6)</f>
        <v>13.704515611171747</v>
      </c>
      <c r="R22" s="131">
        <f>_xll.qlBlackDeltaCalculatorStrikeFromDelta(_xll.qlBlackDeltaCalculator(,R$5,"Spot",I_ValuationDate!$C$5,1,1,D22%*SQRT($P22)),R$6)</f>
        <v>15.005910165810485</v>
      </c>
      <c r="S22" s="131">
        <f>_xll.qlBlackDeltaCalculatorStrikeFromDelta(_xll.qlBlackDeltaCalculator(,S$5,"Spot",I_ValuationDate!$C$5,1,1,E22%*SQRT($P22)),S$6)</f>
        <v>15.851214471508762</v>
      </c>
      <c r="T22" s="131">
        <f>_xll.qlBlackDeltaCalculatorStrikeFromDelta(_xll.qlBlackDeltaCalculator(,T$5,"Spot",I_ValuationDate!$C$5,1,1,F22%*SQRT($P22)),T$6)</f>
        <v>17.072944744373892</v>
      </c>
      <c r="U22" s="131">
        <f>_xll.qlBlackDeltaCalculatorStrikeFromDelta(_xll.qlBlackDeltaCalculator(,U$5,"Spot",I_ValuationDate!$C$5,1,1,G22%*SQRT($P22)),U$6)</f>
        <v>18.021125020320309</v>
      </c>
      <c r="V22" s="132">
        <f>_xll.qlBlackDeltaCalculatorAtmStrike(_xll.qlBlackDeltaCalculator(,V$5,"Spot",I_ValuationDate!$C$5,1,1,H22%*SQRT($P22)),"AtmFwd")</f>
        <v>19</v>
      </c>
      <c r="W22" s="131">
        <f>_xll.qlBlackDeltaCalculatorStrikeFromDelta(_xll.qlBlackDeltaCalculator(,W$5,"Spot",I_ValuationDate!$C$5,1,1,I22%*SQRT($P22)),W$6)</f>
        <v>20.665446906428166</v>
      </c>
      <c r="X22" s="131">
        <f>_xll.qlBlackDeltaCalculatorStrikeFromDelta(_xll.qlBlackDeltaCalculator(,X$5,"Spot",I_ValuationDate!$C$5,1,1,J22%*SQRT($P22)),X$6)</f>
        <v>21.828401520026858</v>
      </c>
      <c r="Y22" s="131">
        <f>_xll.qlBlackDeltaCalculatorStrikeFromDelta(_xll.qlBlackDeltaCalculator(,Y$5,"Spot",I_ValuationDate!$C$5,1,1,K22%*SQRT($P22)),Y$6)</f>
        <v>23.549357821483245</v>
      </c>
      <c r="Z22" s="131">
        <f>_xll.qlBlackDeltaCalculatorStrikeFromDelta(_xll.qlBlackDeltaCalculator(,Z$5,"Spot",I_ValuationDate!$C$5,1,1,L22%*SQRT($P22)),Z$6)</f>
        <v>25.021229019265952</v>
      </c>
      <c r="AA22" s="133">
        <f>_xll.qlBlackDeltaCalculatorStrikeFromDelta(_xll.qlBlackDeltaCalculator(,AA$5,"Spot",I_ValuationDate!$C$5,1,1,M22%*SQRT($P22)),AA$6)</f>
        <v>27.428875571676759</v>
      </c>
      <c r="AC22" s="145">
        <f>I_ValuationDate!$C$5</f>
        <v>19</v>
      </c>
      <c r="AD22" s="149">
        <v>8.5091887966612365E-2</v>
      </c>
      <c r="AE22" s="150">
        <v>0.7</v>
      </c>
      <c r="AF22" s="150">
        <v>3.2814225257234625E-2</v>
      </c>
      <c r="AG22" s="151">
        <v>0.32287253598612942</v>
      </c>
      <c r="AH22" s="160" t="str">
        <f t="array" ref="AH22">_xll.qlSabrInterpolatedSmileSection(,O22,AC22,Q22:AA22,FALSE,H22%,C22:M22%,AD22,AE22,AG22,AF22,AD$5,AE$5,AG$5,AF$5,TRUE,,,"Actual/365 (Fixed)",0,FALSE)</f>
        <v>obj_000cf#0001</v>
      </c>
      <c r="AI22" s="161">
        <f>_xll.qlSabrInterpolatedSmileSectionMaxError(AH22)</f>
        <v>1.4221445875963051E-3</v>
      </c>
      <c r="AJ22" s="162">
        <f>_xll.qlSabrInterpolatedSmileSectionAlpha(AH22)</f>
        <v>0.2058326462575476</v>
      </c>
      <c r="AK22" s="161">
        <f>_xll.qlSabrInterpolatedSmileSectionBeta(AH22)</f>
        <v>0.7</v>
      </c>
      <c r="AL22" s="163">
        <f>_xll.qlSabrInterpolatedSmileSectionRho(AH22)</f>
        <v>3.2814315849321825E-2</v>
      </c>
      <c r="AM22" s="164">
        <f>_xll.qlSabrInterpolatedSmileSectionNu(AH22)</f>
        <v>0.32287246300738087</v>
      </c>
      <c r="AN22" s="110" t="s">
        <v>70</v>
      </c>
      <c r="AO22" t="str">
        <f t="array" ref="AO22">_xll.qlInterpolatedSmileSection(,O22,Q22:AA22,C22:M22*(SQRT(P22)/100),I_ValuationDate!$C$5)</f>
        <v>obj_000d0#0001</v>
      </c>
      <c r="AR22" t="str">
        <f>AO22</f>
        <v>obj_000d0#0001</v>
      </c>
    </row>
    <row r="23" spans="2:44">
      <c r="B23" s="110" t="s">
        <v>71</v>
      </c>
      <c r="C23" s="103">
        <v>11.034000000000001</v>
      </c>
      <c r="D23" s="104">
        <v>10.371</v>
      </c>
      <c r="E23" s="104">
        <v>10.042</v>
      </c>
      <c r="F23" s="104">
        <v>9.5670000000000002</v>
      </c>
      <c r="G23" s="104">
        <v>9.3209999999999997</v>
      </c>
      <c r="H23" s="104">
        <v>9.08</v>
      </c>
      <c r="I23" s="104">
        <v>9.1430000000000007</v>
      </c>
      <c r="J23" s="104">
        <v>9.3369999999999997</v>
      </c>
      <c r="K23" s="104">
        <v>9.8239999999999998</v>
      </c>
      <c r="L23" s="104">
        <v>10.249000000000001</v>
      </c>
      <c r="M23" s="105">
        <v>10.766</v>
      </c>
      <c r="O23" s="119">
        <f>_xll.qlCalendarAdvance("NullCalendar",$C$2,B23)</f>
        <v>44844</v>
      </c>
      <c r="P23" s="122">
        <f>(O23-$C$2)/365</f>
        <v>5.0027397260273974</v>
      </c>
      <c r="Q23" s="130">
        <f>_xll.qlBlackDeltaCalculatorStrikeFromDelta(_xll.qlBlackDeltaCalculator(,Q$5,"Spot",I_ValuationDate!$C$5,1,1,C23%*SQRT($P23)),Q$6)</f>
        <v>13.052122394920993</v>
      </c>
      <c r="R23" s="131">
        <f>_xll.qlBlackDeltaCalculatorStrikeFromDelta(_xll.qlBlackDeltaCalculator(,R$5,"Spot",I_ValuationDate!$C$5,1,1,D23%*SQRT($P23)),R$6)</f>
        <v>14.498809732684602</v>
      </c>
      <c r="S23" s="131">
        <f>_xll.qlBlackDeltaCalculatorStrikeFromDelta(_xll.qlBlackDeltaCalculator(,S$5,"Spot",I_ValuationDate!$C$5,1,1,E23%*SQRT($P23)),S$6)</f>
        <v>15.438626224753246</v>
      </c>
      <c r="T23" s="131">
        <f>_xll.qlBlackDeltaCalculatorStrikeFromDelta(_xll.qlBlackDeltaCalculator(,T$5,"Spot",I_ValuationDate!$C$5,1,1,F23%*SQRT($P23)),T$6)</f>
        <v>16.827322380507802</v>
      </c>
      <c r="U23" s="131">
        <f>_xll.qlBlackDeltaCalculatorStrikeFromDelta(_xll.qlBlackDeltaCalculator(,U$5,"Spot",I_ValuationDate!$C$5,1,1,G23%*SQRT($P23)),U$6)</f>
        <v>17.918597649984989</v>
      </c>
      <c r="V23" s="132">
        <f>_xll.qlBlackDeltaCalculatorAtmStrike(_xll.qlBlackDeltaCalculator(,V$5,"Spot",I_ValuationDate!$C$5,1,1,H23%*SQRT($P23)),"AtmFwd")</f>
        <v>19</v>
      </c>
      <c r="W23" s="131">
        <f>_xll.qlBlackDeltaCalculatorStrikeFromDelta(_xll.qlBlackDeltaCalculator(,W$5,"Spot",I_ValuationDate!$C$5,1,1,I23%*SQRT($P23)),W$6)</f>
        <v>20.992116495557067</v>
      </c>
      <c r="X23" s="131">
        <f>_xll.qlBlackDeltaCalculatorStrikeFromDelta(_xll.qlBlackDeltaCalculator(,X$5,"Spot",I_ValuationDate!$C$5,1,1,J23%*SQRT($P23)),X$6)</f>
        <v>22.356240165533737</v>
      </c>
      <c r="Y23" s="131">
        <f>_xll.qlBlackDeltaCalculatorStrikeFromDelta(_xll.qlBlackDeltaCalculator(,Y$5,"Spot",I_ValuationDate!$C$5,1,1,K23%*SQRT($P23)),Y$6)</f>
        <v>24.442343094154779</v>
      </c>
      <c r="Z23" s="131">
        <f>_xll.qlBlackDeltaCalculatorStrikeFromDelta(_xll.qlBlackDeltaCalculator(,Z$5,"Spot",I_ValuationDate!$C$5,1,1,L23%*SQRT($P23)),Z$6)</f>
        <v>26.16685148698603</v>
      </c>
      <c r="AA23" s="133">
        <f>_xll.qlBlackDeltaCalculatorStrikeFromDelta(_xll.qlBlackDeltaCalculator(,AA$5,"Spot",I_ValuationDate!$C$5,1,1,M23%*SQRT($P23)),AA$6)</f>
        <v>29.064397846577634</v>
      </c>
      <c r="AC23" s="145">
        <f>I_ValuationDate!$C$5</f>
        <v>19</v>
      </c>
      <c r="AD23" s="149">
        <v>8.838374420436991E-2</v>
      </c>
      <c r="AE23" s="150">
        <v>0.7</v>
      </c>
      <c r="AF23" s="150">
        <v>2.5198165658626964E-2</v>
      </c>
      <c r="AG23" s="151">
        <v>0.28660648187627935</v>
      </c>
      <c r="AH23" s="160" t="str">
        <f t="array" ref="AH23">_xll.qlSabrInterpolatedSmileSection(,O23,AC23,Q23:AA23,FALSE,H23%,C23:M23%,AD23,AE23,AG23,AF23,AD$5,AE$5,AG$5,AF$5,TRUE,,,"Actual/365 (Fixed)",0,FALSE)</f>
        <v>obj_000dc#0001</v>
      </c>
      <c r="AI23" s="161">
        <f>_xll.qlSabrInterpolatedSmileSectionMaxError(AH23)</f>
        <v>1.7678463242401937E-3</v>
      </c>
      <c r="AJ23" s="162">
        <f>_xll.qlSabrInterpolatedSmileSectionAlpha(AH23)</f>
        <v>0.21379545490939969</v>
      </c>
      <c r="AK23" s="161">
        <f>_xll.qlSabrInterpolatedSmileSectionBeta(AH23)</f>
        <v>0.7</v>
      </c>
      <c r="AL23" s="163">
        <f>_xll.qlSabrInterpolatedSmileSectionRho(AH23)</f>
        <v>2.5198123655129738E-2</v>
      </c>
      <c r="AM23" s="164">
        <f>_xll.qlSabrInterpolatedSmileSectionNu(AH23)</f>
        <v>0.28660651288892919</v>
      </c>
      <c r="AN23" s="110" t="s">
        <v>71</v>
      </c>
      <c r="AO23" t="str">
        <f t="array" ref="AO23">_xll.qlInterpolatedSmileSection(,O23,Q23:AA23,C23:M23*(SQRT(P23)/100),I_ValuationDate!$C$5)</f>
        <v>obj_000dd#0001</v>
      </c>
      <c r="AR23" t="str">
        <f>AO23</f>
        <v>obj_000dd#0001</v>
      </c>
    </row>
    <row r="24" spans="2:44">
      <c r="B24" s="110" t="s">
        <v>72</v>
      </c>
      <c r="C24" s="103">
        <v>11.257</v>
      </c>
      <c r="D24" s="104">
        <v>10.58</v>
      </c>
      <c r="E24" s="104">
        <v>10.183999999999999</v>
      </c>
      <c r="F24" s="104">
        <v>9.6829999999999998</v>
      </c>
      <c r="G24" s="104">
        <v>9.3390000000000004</v>
      </c>
      <c r="H24" s="104">
        <v>9.2119999999999997</v>
      </c>
      <c r="I24" s="104">
        <v>9.3710000000000004</v>
      </c>
      <c r="J24" s="104">
        <v>9.5129999999999999</v>
      </c>
      <c r="K24" s="104">
        <v>9.9469999999999992</v>
      </c>
      <c r="L24" s="104">
        <v>10.324999999999999</v>
      </c>
      <c r="M24" s="105">
        <v>10.83</v>
      </c>
      <c r="O24" s="119">
        <f>_xll.qlCalendarAdvance("NullCalendar",$C$2,B24)</f>
        <v>45209</v>
      </c>
      <c r="P24" s="122">
        <f>(O24-$C$2)/365</f>
        <v>6.0027397260273974</v>
      </c>
      <c r="Q24" s="130">
        <f>_xll.qlBlackDeltaCalculatorStrikeFromDelta(_xll.qlBlackDeltaCalculator(,Q$5,"Spot",I_ValuationDate!$C$5,1,1,C24%*SQRT($P24)),Q$6)</f>
        <v>12.538681940629447</v>
      </c>
      <c r="R24" s="131">
        <f>_xll.qlBlackDeltaCalculatorStrikeFromDelta(_xll.qlBlackDeltaCalculator(,R$5,"Spot",I_ValuationDate!$C$5,1,1,D24%*SQRT($P24)),R$6)</f>
        <v>14.09524658019742</v>
      </c>
      <c r="S24" s="131">
        <f>_xll.qlBlackDeltaCalculatorStrikeFromDelta(_xll.qlBlackDeltaCalculator(,S$5,"Spot",I_ValuationDate!$C$5,1,1,E24%*SQRT($P24)),S$6)</f>
        <v>15.134300999709628</v>
      </c>
      <c r="T24" s="131">
        <f>_xll.qlBlackDeltaCalculatorStrikeFromDelta(_xll.qlBlackDeltaCalculator(,T$5,"Spot",I_ValuationDate!$C$5,1,1,F24%*SQRT($P24)),T$6)</f>
        <v>16.65258084957285</v>
      </c>
      <c r="U24" s="131">
        <f>_xll.qlBlackDeltaCalculatorStrikeFromDelta(_xll.qlBlackDeltaCalculator(,U$5,"Spot",I_ValuationDate!$C$5,1,1,G24%*SQRT($P24)),U$6)</f>
        <v>17.857985953702677</v>
      </c>
      <c r="V24" s="132">
        <f>_xll.qlBlackDeltaCalculatorAtmStrike(_xll.qlBlackDeltaCalculator(,V$5,"Spot",I_ValuationDate!$C$5,1,1,H24%*SQRT($P24)),"AtmFwd")</f>
        <v>19</v>
      </c>
      <c r="W24" s="131">
        <f>_xll.qlBlackDeltaCalculatorStrikeFromDelta(_xll.qlBlackDeltaCalculator(,W$5,"Spot",I_ValuationDate!$C$5,1,1,I24%*SQRT($P24)),W$6)</f>
        <v>21.311844558858144</v>
      </c>
      <c r="X24" s="131">
        <f>_xll.qlBlackDeltaCalculatorStrikeFromDelta(_xll.qlBlackDeltaCalculator(,X$5,"Spot",I_ValuationDate!$C$5,1,1,J24%*SQRT($P24)),X$6)</f>
        <v>22.846683857153366</v>
      </c>
      <c r="Y24" s="131">
        <f>_xll.qlBlackDeltaCalculatorStrikeFromDelta(_xll.qlBlackDeltaCalculator(,Y$5,"Spot",I_ValuationDate!$C$5,1,1,K24%*SQRT($P24)),Y$6)</f>
        <v>25.196895470614781</v>
      </c>
      <c r="Z24" s="131">
        <f>_xll.qlBlackDeltaCalculatorStrikeFromDelta(_xll.qlBlackDeltaCalculator(,Z$5,"Spot",I_ValuationDate!$C$5,1,1,L24%*SQRT($P24)),Z$6)</f>
        <v>27.129623019765859</v>
      </c>
      <c r="AA24" s="133">
        <f>_xll.qlBlackDeltaCalculatorStrikeFromDelta(_xll.qlBlackDeltaCalculator(,AA$5,"Spot",I_ValuationDate!$C$5,1,1,M24%*SQRT($P24)),AA$6)</f>
        <v>30.450050963296231</v>
      </c>
      <c r="AC24" s="145">
        <f>I_ValuationDate!$C$5</f>
        <v>19</v>
      </c>
      <c r="AD24" s="149">
        <v>8.9624814645010292E-2</v>
      </c>
      <c r="AE24" s="150">
        <v>0.7</v>
      </c>
      <c r="AF24" s="150">
        <v>3.2037711763331672E-2</v>
      </c>
      <c r="AG24" s="151">
        <v>0.26168631984052831</v>
      </c>
      <c r="AH24" s="160" t="str">
        <f t="array" ref="AH24">_xll.qlSabrInterpolatedSmileSection(,O24,AC24,Q24:AA24,FALSE,H24%,C24:M24%,AD24,AE24,AG24,AF24,AD$5,AE$5,AG$5,AF$5,TRUE,,,"Actual/365 (Fixed)",0,FALSE)</f>
        <v>obj_000e9#0001</v>
      </c>
      <c r="AI24" s="161">
        <f>_xll.qlSabrInterpolatedSmileSectionMaxError(AH24)</f>
        <v>1.2913734985740555E-3</v>
      </c>
      <c r="AJ24" s="162">
        <f>_xll.qlSabrInterpolatedSmileSectionAlpha(AH24)</f>
        <v>0.21679756803962938</v>
      </c>
      <c r="AK24" s="161">
        <f>_xll.qlSabrInterpolatedSmileSectionBeta(AH24)</f>
        <v>0.7</v>
      </c>
      <c r="AL24" s="163">
        <f>_xll.qlSabrInterpolatedSmileSectionRho(AH24)</f>
        <v>3.2037830641233944E-2</v>
      </c>
      <c r="AM24" s="164">
        <f>_xll.qlSabrInterpolatedSmileSectionNu(AH24)</f>
        <v>0.26168612908877986</v>
      </c>
      <c r="AN24" s="110" t="s">
        <v>72</v>
      </c>
      <c r="AO24" t="str">
        <f t="array" ref="AO24">_xll.qlInterpolatedSmileSection(,O24,Q24:AA24,C24:M24*(SQRT(P24)/100),I_ValuationDate!$C$5)</f>
        <v>obj_000ea#0001</v>
      </c>
      <c r="AR24" t="str">
        <f>AO24</f>
        <v>obj_000ea#0001</v>
      </c>
    </row>
    <row r="25" spans="2:44">
      <c r="B25" s="110" t="s">
        <v>73</v>
      </c>
      <c r="C25" s="103">
        <v>11.407999999999999</v>
      </c>
      <c r="D25" s="104">
        <v>10.705</v>
      </c>
      <c r="E25" s="104">
        <v>10.298999999999999</v>
      </c>
      <c r="F25" s="104">
        <v>9.7859999999999996</v>
      </c>
      <c r="G25" s="104">
        <v>9.3480000000000008</v>
      </c>
      <c r="H25" s="104">
        <v>9.3130000000000006</v>
      </c>
      <c r="I25" s="104">
        <v>9.5619999999999994</v>
      </c>
      <c r="J25" s="104">
        <v>9.5809999999999995</v>
      </c>
      <c r="K25" s="104">
        <v>10.026999999999999</v>
      </c>
      <c r="L25" s="104">
        <v>10.39</v>
      </c>
      <c r="M25" s="105">
        <v>10.879</v>
      </c>
      <c r="O25" s="119">
        <f>_xll.qlCalendarAdvance("NullCalendar",$C$2,B25)</f>
        <v>45575</v>
      </c>
      <c r="P25" s="122">
        <f>(O25-$C$2)/365</f>
        <v>7.0054794520547947</v>
      </c>
      <c r="Q25" s="130">
        <f>_xll.qlBlackDeltaCalculatorStrikeFromDelta(_xll.qlBlackDeltaCalculator(,Q$5,"Spot",I_ValuationDate!$C$5,1,1,C25%*SQRT($P25)),Q$6)</f>
        <v>12.101972802742425</v>
      </c>
      <c r="R25" s="131">
        <f>_xll.qlBlackDeltaCalculatorStrikeFromDelta(_xll.qlBlackDeltaCalculator(,R$5,"Spot",I_ValuationDate!$C$5,1,1,D25%*SQRT($P25)),R$6)</f>
        <v>13.755880778114035</v>
      </c>
      <c r="S25" s="131">
        <f>_xll.qlBlackDeltaCalculatorStrikeFromDelta(_xll.qlBlackDeltaCalculator(,S$5,"Spot",I_ValuationDate!$C$5,1,1,E25%*SQRT($P25)),S$6)</f>
        <v>14.865874791766881</v>
      </c>
      <c r="T25" s="131">
        <f>_xll.qlBlackDeltaCalculatorStrikeFromDelta(_xll.qlBlackDeltaCalculator(,T$5,"Spot",I_ValuationDate!$C$5,1,1,F25%*SQRT($P25)),T$6)</f>
        <v>16.498683552095539</v>
      </c>
      <c r="U25" s="131">
        <f>_xll.qlBlackDeltaCalculatorStrikeFromDelta(_xll.qlBlackDeltaCalculator(,U$5,"Spot",I_ValuationDate!$C$5,1,1,G25%*SQRT($P25)),U$6)</f>
        <v>17.809127291085041</v>
      </c>
      <c r="V25" s="132">
        <f>_xll.qlBlackDeltaCalculatorAtmStrike(_xll.qlBlackDeltaCalculator(,V$5,"Spot",I_ValuationDate!$C$5,1,1,H25%*SQRT($P25)),"AtmFwd")</f>
        <v>19</v>
      </c>
      <c r="W25" s="131">
        <f>_xll.qlBlackDeltaCalculatorStrikeFromDelta(_xll.qlBlackDeltaCalculator(,W$5,"Spot",I_ValuationDate!$C$5,1,1,I25%*SQRT($P25)),W$6)</f>
        <v>21.627903045825697</v>
      </c>
      <c r="X25" s="131">
        <f>_xll.qlBlackDeltaCalculatorStrikeFromDelta(_xll.qlBlackDeltaCalculator(,X$5,"Spot",I_ValuationDate!$C$5,1,1,J25%*SQRT($P25)),X$6)</f>
        <v>23.280951744626051</v>
      </c>
      <c r="Y25" s="131">
        <f>_xll.qlBlackDeltaCalculatorStrikeFromDelta(_xll.qlBlackDeltaCalculator(,Y$5,"Spot",I_ValuationDate!$C$5,1,1,K25%*SQRT($P25)),Y$6)</f>
        <v>25.912312775324992</v>
      </c>
      <c r="Z25" s="131">
        <f>_xll.qlBlackDeltaCalculatorStrikeFromDelta(_xll.qlBlackDeltaCalculator(,Z$5,"Spot",I_ValuationDate!$C$5,1,1,L25%*SQRT($P25)),Z$6)</f>
        <v>28.06939730936157</v>
      </c>
      <c r="AA25" s="133">
        <f>_xll.qlBlackDeltaCalculatorStrikeFromDelta(_xll.qlBlackDeltaCalculator(,AA$5,"Spot",I_ValuationDate!$C$5,1,1,M25%*SQRT($P25)),AA$6)</f>
        <v>31.801721545345682</v>
      </c>
      <c r="AC25" s="145">
        <f>I_ValuationDate!$C$5</f>
        <v>19</v>
      </c>
      <c r="AD25" s="149">
        <v>9.0551487818139667E-2</v>
      </c>
      <c r="AE25" s="150">
        <v>0.7</v>
      </c>
      <c r="AF25" s="150">
        <v>3.6961729944901961E-2</v>
      </c>
      <c r="AG25" s="151">
        <v>0.24167653869772132</v>
      </c>
      <c r="AH25" s="160" t="str">
        <f t="array" ref="AH25">_xll.qlSabrInterpolatedSmileSection(,O25,AC25,Q25:AA25,FALSE,H25%,C25:M25%,AD25,AE25,AG25,AF25,AD$5,AE$5,AG$5,AF$5,TRUE,,,"Actual/365 (Fixed)",0,FALSE)</f>
        <v>obj_000f6#0001</v>
      </c>
      <c r="AI25" s="161">
        <f>_xll.qlSabrInterpolatedSmileSectionMaxError(AH25)</f>
        <v>1.337816008494655E-3</v>
      </c>
      <c r="AJ25" s="162">
        <f>_xll.qlSabrInterpolatedSmileSectionAlpha(AH25)</f>
        <v>0.21903915305970026</v>
      </c>
      <c r="AK25" s="161">
        <f>_xll.qlSabrInterpolatedSmileSectionBeta(AH25)</f>
        <v>0.7</v>
      </c>
      <c r="AL25" s="163">
        <f>_xll.qlSabrInterpolatedSmileSectionRho(AH25)</f>
        <v>3.6961784486455602E-2</v>
      </c>
      <c r="AM25" s="164">
        <f>_xll.qlSabrInterpolatedSmileSectionNu(AH25)</f>
        <v>0.24167628447763856</v>
      </c>
      <c r="AN25" s="110" t="s">
        <v>73</v>
      </c>
      <c r="AO25" t="str">
        <f t="array" ref="AO25">_xll.qlInterpolatedSmileSection(,O25,Q25:AA25,C25:M25*(SQRT(P25)/100),I_ValuationDate!$C$5)</f>
        <v>obj_000f7#0001</v>
      </c>
      <c r="AR25" t="str">
        <f>AO25</f>
        <v>obj_000f7#0001</v>
      </c>
    </row>
    <row r="26" spans="2:44">
      <c r="B26" s="110" t="s">
        <v>74</v>
      </c>
      <c r="C26" s="103">
        <v>11.826000000000001</v>
      </c>
      <c r="D26" s="104">
        <v>11.068</v>
      </c>
      <c r="E26" s="104">
        <v>10.616</v>
      </c>
      <c r="F26" s="104">
        <v>10.055999999999999</v>
      </c>
      <c r="G26" s="104">
        <v>9.7720000000000002</v>
      </c>
      <c r="H26" s="104">
        <v>9.5730000000000004</v>
      </c>
      <c r="I26" s="104">
        <v>9.6720000000000006</v>
      </c>
      <c r="J26" s="104">
        <v>9.859</v>
      </c>
      <c r="K26" s="104">
        <v>10.273999999999999</v>
      </c>
      <c r="L26" s="104">
        <v>10.606</v>
      </c>
      <c r="M26" s="105">
        <v>11.079000000000001</v>
      </c>
      <c r="O26" s="119">
        <f>_xll.qlCalendarAdvance("NullCalendar",$C$2,B26)</f>
        <v>46670</v>
      </c>
      <c r="P26" s="122">
        <f>(O26-$C$2)/365</f>
        <v>10.005479452054795</v>
      </c>
      <c r="Q26" s="130">
        <f>_xll.qlBlackDeltaCalculatorStrikeFromDelta(_xll.qlBlackDeltaCalculator(,Q$5,"Spot",I_ValuationDate!$C$5,1,1,C26%*SQRT($P26)),Q$6)</f>
        <v>11.013352998782784</v>
      </c>
      <c r="R26" s="131">
        <f>_xll.qlBlackDeltaCalculatorStrikeFromDelta(_xll.qlBlackDeltaCalculator(,R$5,"Spot",I_ValuationDate!$C$5,1,1,D26%*SQRT($P26)),R$6)</f>
        <v>12.897787578707092</v>
      </c>
      <c r="S26" s="131">
        <f>_xll.qlBlackDeltaCalculatorStrikeFromDelta(_xll.qlBlackDeltaCalculator(,S$5,"Spot",I_ValuationDate!$C$5,1,1,E26%*SQRT($P26)),S$6)</f>
        <v>14.193525587420071</v>
      </c>
      <c r="T26" s="131">
        <f>_xll.qlBlackDeltaCalculatorStrikeFromDelta(_xll.qlBlackDeltaCalculator(,T$5,"Spot",I_ValuationDate!$C$5,1,1,F26%*SQRT($P26)),T$6)</f>
        <v>16.126803032310995</v>
      </c>
      <c r="U26" s="131">
        <f>_xll.qlBlackDeltaCalculatorStrikeFromDelta(_xll.qlBlackDeltaCalculator(,U$5,"Spot",I_ValuationDate!$C$5,1,1,G26%*SQRT($P26)),U$6)</f>
        <v>17.691913013939473</v>
      </c>
      <c r="V26" s="132">
        <f>_xll.qlBlackDeltaCalculatorAtmStrike(_xll.qlBlackDeltaCalculator(,V$5,"Spot",I_ValuationDate!$C$5,1,1,H26%*SQRT($P26)),"AtmFwd")</f>
        <v>19</v>
      </c>
      <c r="W26" s="131">
        <f>_xll.qlBlackDeltaCalculatorStrikeFromDelta(_xll.qlBlackDeltaCalculator(,W$5,"Spot",I_ValuationDate!$C$5,1,1,I26%*SQRT($P26)),W$6)</f>
        <v>22.401391256569468</v>
      </c>
      <c r="X26" s="131">
        <f>_xll.qlBlackDeltaCalculatorStrikeFromDelta(_xll.qlBlackDeltaCalculator(,X$5,"Spot",I_ValuationDate!$C$5,1,1,J26%*SQRT($P26)),X$6)</f>
        <v>24.616282604109518</v>
      </c>
      <c r="Y26" s="131">
        <f>_xll.qlBlackDeltaCalculatorStrikeFromDelta(_xll.qlBlackDeltaCalculator(,Y$5,"Spot",I_ValuationDate!$C$5,1,1,K26%*SQRT($P26)),Y$6)</f>
        <v>28.052198789907777</v>
      </c>
      <c r="Z26" s="131">
        <f>_xll.qlBlackDeltaCalculatorStrikeFromDelta(_xll.qlBlackDeltaCalculator(,Z$5,"Spot",I_ValuationDate!$C$5,1,1,L26%*SQRT($P26)),Z$6)</f>
        <v>30.896788158960348</v>
      </c>
      <c r="AA26" s="133">
        <f>_xll.qlBlackDeltaCalculatorStrikeFromDelta(_xll.qlBlackDeltaCalculator(,AA$5,"Spot",I_ValuationDate!$C$5,1,1,M26%*SQRT($P26)),AA$6)</f>
        <v>35.955245616225504</v>
      </c>
      <c r="AC26" s="145">
        <f>I_ValuationDate!$C$5</f>
        <v>19</v>
      </c>
      <c r="AD26" s="149">
        <v>9.3208323222814277E-2</v>
      </c>
      <c r="AE26" s="150">
        <v>0.7</v>
      </c>
      <c r="AF26" s="150">
        <v>3.4114006064861452E-2</v>
      </c>
      <c r="AG26" s="151">
        <v>0.20214695929279791</v>
      </c>
      <c r="AH26" s="160" t="str">
        <f t="array" ref="AH26">_xll.qlSabrInterpolatedSmileSection(,O26,AC26,Q26:AA26,FALSE,H26%,C26:M26%,AD26,AE26,AG26,AF26,AD$5,AE$5,AG$5,AF$5,TRUE,,,"Actual/365 (Fixed)",0,FALSE)</f>
        <v>obj_00103#0001</v>
      </c>
      <c r="AI26" s="161">
        <f>_xll.qlSabrInterpolatedSmileSectionMaxError(AH26)</f>
        <v>1.1797999842243778E-3</v>
      </c>
      <c r="AJ26" s="162">
        <f>_xll.qlSabrInterpolatedSmileSectionAlpha(AH26)</f>
        <v>0.22546588181697114</v>
      </c>
      <c r="AK26" s="161">
        <f>_xll.qlSabrInterpolatedSmileSectionBeta(AH26)</f>
        <v>0.7</v>
      </c>
      <c r="AL26" s="163">
        <f>_xll.qlSabrInterpolatedSmileSectionRho(AH26)</f>
        <v>3.4114166735139569E-2</v>
      </c>
      <c r="AM26" s="164">
        <f>_xll.qlSabrInterpolatedSmileSectionNu(AH26)</f>
        <v>0.20214680261591877</v>
      </c>
      <c r="AN26" s="110" t="s">
        <v>74</v>
      </c>
      <c r="AO26" t="str">
        <f t="array" ref="AO26">_xll.qlInterpolatedSmileSection(,O26,Q26:AA26,C26:M26*(SQRT(P26)/100),I_ValuationDate!$C$5)</f>
        <v>obj_00104#0001</v>
      </c>
      <c r="AR26" t="str">
        <f>AO26</f>
        <v>obj_00104#0001</v>
      </c>
    </row>
    <row r="27" spans="2:44">
      <c r="B27" s="110" t="s">
        <v>75</v>
      </c>
      <c r="C27" s="103">
        <v>11.138999999999999</v>
      </c>
      <c r="D27" s="104">
        <v>10.694000000000001</v>
      </c>
      <c r="E27" s="104">
        <v>10.369</v>
      </c>
      <c r="F27" s="104">
        <v>9.9359999999999999</v>
      </c>
      <c r="G27" s="104">
        <v>9.7149999999999999</v>
      </c>
      <c r="H27" s="104">
        <v>9.5879999999999992</v>
      </c>
      <c r="I27" s="104">
        <v>9.7050000000000001</v>
      </c>
      <c r="J27" s="104">
        <v>9.8979999999999997</v>
      </c>
      <c r="K27" s="104">
        <v>10.239000000000001</v>
      </c>
      <c r="L27" s="104">
        <v>10.457000000000001</v>
      </c>
      <c r="M27" s="105">
        <v>10.731999999999999</v>
      </c>
      <c r="O27" s="119">
        <f>_xll.qlCalendarAdvance("NullCalendar",$C$2,B27)</f>
        <v>48497</v>
      </c>
      <c r="P27" s="122">
        <f>(O27-$C$2)/365</f>
        <v>15.010958904109589</v>
      </c>
      <c r="Q27" s="130">
        <f>_xll.qlBlackDeltaCalculatorStrikeFromDelta(_xll.qlBlackDeltaCalculator(,Q$5,"Spot",I_ValuationDate!$C$5,1,1,C27%*SQRT($P27)),Q$6)</f>
        <v>10.254296907053615</v>
      </c>
      <c r="R27" s="131">
        <f>_xll.qlBlackDeltaCalculatorStrikeFromDelta(_xll.qlBlackDeltaCalculator(,R$5,"Spot",I_ValuationDate!$C$5,1,1,D27%*SQRT($P27)),R$6)</f>
        <v>12.173847874446645</v>
      </c>
      <c r="S27" s="131">
        <f>_xll.qlBlackDeltaCalculatorStrikeFromDelta(_xll.qlBlackDeltaCalculator(,S$5,"Spot",I_ValuationDate!$C$5,1,1,E27%*SQRT($P27)),S$6)</f>
        <v>13.58222674331941</v>
      </c>
      <c r="T27" s="131">
        <f>_xll.qlBlackDeltaCalculatorStrikeFromDelta(_xll.qlBlackDeltaCalculator(,T$5,"Spot",I_ValuationDate!$C$5,1,1,F27%*SQRT($P27)),T$6)</f>
        <v>15.782227349794589</v>
      </c>
      <c r="U27" s="131">
        <f>_xll.qlBlackDeltaCalculatorStrikeFromDelta(_xll.qlBlackDeltaCalculator(,U$5,"Spot",I_ValuationDate!$C$5,1,1,G27%*SQRT($P27)),U$6)</f>
        <v>17.641301970439297</v>
      </c>
      <c r="V27" s="132">
        <f>_xll.qlBlackDeltaCalculatorAtmStrike(_xll.qlBlackDeltaCalculator(,V$5,"Spot",I_ValuationDate!$C$5,1,1,H27%*SQRT($P27)),"AtmFwd")</f>
        <v>19</v>
      </c>
      <c r="W27" s="131">
        <f>_xll.qlBlackDeltaCalculatorStrikeFromDelta(_xll.qlBlackDeltaCalculator(,W$5,"Spot",I_ValuationDate!$C$5,1,1,I27%*SQRT($P27)),W$6)</f>
        <v>23.570957191730912</v>
      </c>
      <c r="X27" s="131">
        <f>_xll.qlBlackDeltaCalculatorStrikeFromDelta(_xll.qlBlackDeltaCalculator(,X$5,"Spot",I_ValuationDate!$C$5,1,1,J27%*SQRT($P27)),X$6)</f>
        <v>26.486339875115274</v>
      </c>
      <c r="Y27" s="131">
        <f>_xll.qlBlackDeltaCalculatorStrikeFromDelta(_xll.qlBlackDeltaCalculator(,Y$5,"Spot",I_ValuationDate!$C$5,1,1,K27%*SQRT($P27)),Y$6)</f>
        <v>31.008984185059631</v>
      </c>
      <c r="Z27" s="131">
        <f>_xll.qlBlackDeltaCalculatorStrikeFromDelta(_xll.qlBlackDeltaCalculator(,Z$5,"Spot",I_ValuationDate!$C$5,1,1,L27%*SQRT($P27)),Z$6)</f>
        <v>34.664834175519758</v>
      </c>
      <c r="AA27" s="133">
        <f>_xll.qlBlackDeltaCalculatorStrikeFromDelta(_xll.qlBlackDeltaCalculator(,AA$5,"Spot",I_ValuationDate!$C$5,1,1,M27%*SQRT($P27)),AA$6)</f>
        <v>41.050980442839787</v>
      </c>
      <c r="AC27" s="145">
        <f>I_ValuationDate!$C$5</f>
        <v>19</v>
      </c>
      <c r="AD27" s="149">
        <v>9.380961496144237E-2</v>
      </c>
      <c r="AE27" s="150">
        <v>0.7</v>
      </c>
      <c r="AF27" s="150">
        <v>0.11636043339906402</v>
      </c>
      <c r="AG27" s="151">
        <v>0.14559481447674599</v>
      </c>
      <c r="AH27" s="160" t="str">
        <f t="array" ref="AH27">_xll.qlSabrInterpolatedSmileSection(,O27,AC27,Q27:AA27,FALSE,H27%,C27:M27%,AD27,AE27,AG27,AF27,AD$5,AE$5,AG$5,AF$5,TRUE,,,"Actual/365 (Fixed)",0,FALSE)</f>
        <v>obj_00110#0001</v>
      </c>
      <c r="AI27" s="161">
        <f>_xll.qlSabrInterpolatedSmileSectionMaxError(AH27)</f>
        <v>1.482035057937689E-3</v>
      </c>
      <c r="AJ27" s="162">
        <f>_xll.qlSabrInterpolatedSmileSectionAlpha(AH27)</f>
        <v>0.22692035562702004</v>
      </c>
      <c r="AK27" s="161">
        <f>_xll.qlSabrInterpolatedSmileSectionBeta(AH27)</f>
        <v>0.7</v>
      </c>
      <c r="AL27" s="163">
        <f>_xll.qlSabrInterpolatedSmileSectionRho(AH27)</f>
        <v>0.11636029146369986</v>
      </c>
      <c r="AM27" s="164">
        <f>_xll.qlSabrInterpolatedSmileSectionNu(AH27)</f>
        <v>0.14559478584444849</v>
      </c>
      <c r="AN27" s="110" t="s">
        <v>75</v>
      </c>
      <c r="AO27" t="str">
        <f t="array" ref="AO27">_xll.qlInterpolatedSmileSection(,O27,Q27:AA27,C27:M27*(SQRT(P27)/100),I_ValuationDate!$C$5)</f>
        <v>obj_00111#0001</v>
      </c>
      <c r="AR27" t="str">
        <f>AO27</f>
        <v>obj_00111#0001</v>
      </c>
    </row>
    <row r="28" spans="2:44">
      <c r="B28" s="110" t="s">
        <v>28</v>
      </c>
      <c r="C28" s="103">
        <v>10.772</v>
      </c>
      <c r="D28" s="104">
        <v>10.449</v>
      </c>
      <c r="E28" s="104">
        <v>10.205</v>
      </c>
      <c r="F28" s="104">
        <v>9.8620000000000001</v>
      </c>
      <c r="G28" s="104">
        <v>9.68</v>
      </c>
      <c r="H28" s="104">
        <v>9.6</v>
      </c>
      <c r="I28" s="104">
        <v>9.7200000000000006</v>
      </c>
      <c r="J28" s="104">
        <v>9.9039999999999999</v>
      </c>
      <c r="K28" s="104">
        <v>10.16</v>
      </c>
      <c r="L28" s="104">
        <v>10.308999999999999</v>
      </c>
      <c r="M28" s="105">
        <v>10.494</v>
      </c>
      <c r="O28" s="119">
        <f>_xll.qlCalendarAdvance("NullCalendar",$C$2,B28)</f>
        <v>50323</v>
      </c>
      <c r="P28" s="122">
        <f>(O28-$C$2)/365</f>
        <v>20.013698630136986</v>
      </c>
      <c r="Q28" s="130">
        <f>_xll.qlBlackDeltaCalculatorStrikeFromDelta(_xll.qlBlackDeltaCalculator(,Q$5,"Spot",I_ValuationDate!$C$5,1,1,C28%*SQRT($P28)),Q$6)</f>
        <v>9.6590357710826495</v>
      </c>
      <c r="R28" s="131">
        <f>_xll.qlBlackDeltaCalculatorStrikeFromDelta(_xll.qlBlackDeltaCalculator(,R$5,"Spot",I_ValuationDate!$C$5,1,1,D28%*SQRT($P28)),R$6)</f>
        <v>11.642120626240278</v>
      </c>
      <c r="S28" s="131">
        <f>_xll.qlBlackDeltaCalculatorStrikeFromDelta(_xll.qlBlackDeltaCalculator(,S$5,"Spot",I_ValuationDate!$C$5,1,1,E28%*SQRT($P28)),S$6)</f>
        <v>13.137639753752577</v>
      </c>
      <c r="T28" s="131">
        <f>_xll.qlBlackDeltaCalculatorStrikeFromDelta(_xll.qlBlackDeltaCalculator(,T$5,"Spot",I_ValuationDate!$C$5,1,1,F28%*SQRT($P28)),T$6)</f>
        <v>15.551925223246464</v>
      </c>
      <c r="U28" s="131">
        <f>_xll.qlBlackDeltaCalculatorStrikeFromDelta(_xll.qlBlackDeltaCalculator(,U$5,"Spot",I_ValuationDate!$C$5,1,1,G28%*SQRT($P28)),U$6)</f>
        <v>17.660705611416109</v>
      </c>
      <c r="V28" s="132">
        <f>_xll.qlBlackDeltaCalculatorAtmStrike(_xll.qlBlackDeltaCalculator(,V$5,"Spot",I_ValuationDate!$C$5,1,1,H28%*SQRT($P28)),"AtmFwd")</f>
        <v>19</v>
      </c>
      <c r="W28" s="131">
        <f>_xll.qlBlackDeltaCalculatorStrikeFromDelta(_xll.qlBlackDeltaCalculator(,W$5,"Spot",I_ValuationDate!$C$5,1,1,I28%*SQRT($P28)),W$6)</f>
        <v>24.693375710036833</v>
      </c>
      <c r="X28" s="131">
        <f>_xll.qlBlackDeltaCalculatorStrikeFromDelta(_xll.qlBlackDeltaCalculator(,X$5,"Spot",I_ValuationDate!$C$5,1,1,J28%*SQRT($P28)),X$6)</f>
        <v>28.259873611941622</v>
      </c>
      <c r="Y28" s="131">
        <f>_xll.qlBlackDeltaCalculatorStrikeFromDelta(_xll.qlBlackDeltaCalculator(,Y$5,"Spot",I_ValuationDate!$C$5,1,1,K28%*SQRT($P28)),Y$6)</f>
        <v>33.744577774620033</v>
      </c>
      <c r="Z28" s="131">
        <f>_xll.qlBlackDeltaCalculatorStrikeFromDelta(_xll.qlBlackDeltaCalculator(,Z$5,"Spot",I_ValuationDate!$C$5,1,1,L28%*SQRT($P28)),Z$6)</f>
        <v>38.161474059302655</v>
      </c>
      <c r="AA28" s="133">
        <f>_xll.qlBlackDeltaCalculatorStrikeFromDelta(_xll.qlBlackDeltaCalculator(,AA$5,"Spot",I_ValuationDate!$C$5,1,1,M28%*SQRT($P28)),AA$6)</f>
        <v>45.91731819468859</v>
      </c>
      <c r="AC28" s="145">
        <f>I_ValuationDate!$C$5</f>
        <v>19</v>
      </c>
      <c r="AD28" s="149">
        <v>9.4100366121516343E-2</v>
      </c>
      <c r="AE28" s="150">
        <v>0.7</v>
      </c>
      <c r="AF28" s="150">
        <v>0.18786695086949567</v>
      </c>
      <c r="AG28" s="151">
        <v>0.1134983558956654</v>
      </c>
      <c r="AH28" s="160" t="str">
        <f t="array" ref="AH28">_xll.qlSabrInterpolatedSmileSection(,O28,AC28,Q28:AA28,FALSE,H28%,C28:M28%,AD28,AE28,AG28,AF28,AD$5,AE$5,AG$5,AF$5,TRUE,,,"Actual/365 (Fixed)",0,FALSE)</f>
        <v>obj_0011d#0001</v>
      </c>
      <c r="AI28" s="161">
        <f>_xll.qlSabrInterpolatedSmileSectionMaxError(AH28)</f>
        <v>1.4303109765225891E-3</v>
      </c>
      <c r="AJ28" s="162">
        <f>_xll.qlSabrInterpolatedSmileSectionAlpha(AH28)</f>
        <v>0.2276236447097274</v>
      </c>
      <c r="AK28" s="161">
        <f>_xll.qlSabrInterpolatedSmileSectionBeta(AH28)</f>
        <v>0.7</v>
      </c>
      <c r="AL28" s="163">
        <f>_xll.qlSabrInterpolatedSmileSectionRho(AH28)</f>
        <v>0.18786657014598312</v>
      </c>
      <c r="AM28" s="164">
        <f>_xll.qlSabrInterpolatedSmileSectionNu(AH28)</f>
        <v>0.11349841910102935</v>
      </c>
      <c r="AN28" s="110" t="s">
        <v>28</v>
      </c>
      <c r="AO28" t="str">
        <f t="array" ref="AO28">_xll.qlInterpolatedSmileSection(,O28,Q28:AA28,C28:M28*(SQRT(P28)/100),I_ValuationDate!$C$5)</f>
        <v>obj_0011e#0001</v>
      </c>
      <c r="AR28" t="str">
        <f>AO28</f>
        <v>obj_0011e#0001</v>
      </c>
    </row>
    <row r="29" spans="2:44">
      <c r="B29" s="111" t="s">
        <v>76</v>
      </c>
      <c r="C29" s="106">
        <v>10.506</v>
      </c>
      <c r="D29" s="107">
        <v>10.254</v>
      </c>
      <c r="E29" s="107">
        <v>10.07</v>
      </c>
      <c r="F29" s="107">
        <v>9.8030000000000008</v>
      </c>
      <c r="G29" s="107">
        <v>9.6579999999999995</v>
      </c>
      <c r="H29" s="107">
        <v>9.6120000000000001</v>
      </c>
      <c r="I29" s="107">
        <v>9.7240000000000002</v>
      </c>
      <c r="J29" s="107">
        <v>9.8719999999999999</v>
      </c>
      <c r="K29" s="107">
        <v>10.06</v>
      </c>
      <c r="L29" s="107">
        <v>10.170999999999999</v>
      </c>
      <c r="M29" s="108">
        <v>10.316000000000001</v>
      </c>
      <c r="O29" s="120">
        <f>_xll.qlCalendarAdvance("NullCalendar",$C$2,B29)</f>
        <v>52149</v>
      </c>
      <c r="P29" s="123">
        <f>(O29-$C$2)/365</f>
        <v>25.016438356164382</v>
      </c>
      <c r="Q29" s="134">
        <f>_xll.qlBlackDeltaCalculatorStrikeFromDelta(_xll.qlBlackDeltaCalculator(,Q$5,"Spot",I_ValuationDate!$C$5,1,1,C29%*SQRT($P29)),Q$6)</f>
        <v>9.1905346599055804</v>
      </c>
      <c r="R29" s="135">
        <f>_xll.qlBlackDeltaCalculatorStrikeFromDelta(_xll.qlBlackDeltaCalculator(,R$5,"Spot",I_ValuationDate!$C$5,1,1,D29%*SQRT($P29)),R$6)</f>
        <v>11.231120890817595</v>
      </c>
      <c r="S29" s="135">
        <f>_xll.qlBlackDeltaCalculatorStrikeFromDelta(_xll.qlBlackDeltaCalculator(,S$5,"Spot",I_ValuationDate!$C$5,1,1,E29%*SQRT($P29)),S$6)</f>
        <v>12.797664603624238</v>
      </c>
      <c r="T29" s="135">
        <f>_xll.qlBlackDeltaCalculatorStrikeFromDelta(_xll.qlBlackDeltaCalculator(,T$5,"Spot",I_ValuationDate!$C$5,1,1,F29%*SQRT($P29)),T$6)</f>
        <v>15.393289254284271</v>
      </c>
      <c r="U29" s="135">
        <f>_xll.qlBlackDeltaCalculatorStrikeFromDelta(_xll.qlBlackDeltaCalculator(,U$5,"Spot",I_ValuationDate!$C$5,1,1,G29%*SQRT($P29)),U$6)</f>
        <v>17.725059565427628</v>
      </c>
      <c r="V29" s="136">
        <f>_xll.qlBlackDeltaCalculatorAtmStrike(_xll.qlBlackDeltaCalculator(,V$5,"Spot",I_ValuationDate!$C$5,1,1,H29%*SQRT($P29)),"AtmFwd")</f>
        <v>19</v>
      </c>
      <c r="W29" s="135">
        <f>_xll.qlBlackDeltaCalculatorStrikeFromDelta(_xll.qlBlackDeltaCalculator(,W$5,"Spot",I_ValuationDate!$C$5,1,1,I29%*SQRT($P29)),W$6)</f>
        <v>25.793339748219811</v>
      </c>
      <c r="X29" s="135">
        <f>_xll.qlBlackDeltaCalculatorStrikeFromDelta(_xll.qlBlackDeltaCalculator(,X$5,"Spot",I_ValuationDate!$C$5,1,1,J29%*SQRT($P29)),X$6)</f>
        <v>29.945442384887727</v>
      </c>
      <c r="Y29" s="135">
        <f>_xll.qlBlackDeltaCalculatorStrikeFromDelta(_xll.qlBlackDeltaCalculator(,Y$5,"Spot",I_ValuationDate!$C$5,1,1,K29%*SQRT($P29)),Y$6)</f>
        <v>36.325647060578483</v>
      </c>
      <c r="Z29" s="135">
        <f>_xll.qlBlackDeltaCalculatorStrikeFromDelta(_xll.qlBlackDeltaCalculator(,Z$5,"Spot",I_ValuationDate!$C$5,1,1,L29%*SQRT($P29)),Z$6)</f>
        <v>41.503710725931036</v>
      </c>
      <c r="AA29" s="137">
        <f>_xll.qlBlackDeltaCalculatorStrikeFromDelta(_xll.qlBlackDeltaCalculator(,AA$5,"Spot",I_ValuationDate!$C$5,1,1,M29%*SQRT($P29)),AA$6)</f>
        <v>50.716213515118788</v>
      </c>
      <c r="AC29" s="146">
        <f>I_ValuationDate!$C$5</f>
        <v>19</v>
      </c>
      <c r="AD29" s="152">
        <v>9.4229293741096759E-2</v>
      </c>
      <c r="AE29" s="153">
        <v>0.7</v>
      </c>
      <c r="AF29" s="153">
        <v>0.26049269075169851</v>
      </c>
      <c r="AG29" s="27">
        <v>9.1500637729160089E-2</v>
      </c>
      <c r="AH29" s="165" t="str">
        <f t="array" ref="AH29">_xll.qlSabrInterpolatedSmileSection(,O29,AC29,Q29:AA29,FALSE,H29%,C29:M29%,AD29,AE29,AG29,AF29,AD$5,AE$5,AG$5,AF$5,TRUE,,,"Actual/365 (Fixed)",0,FALSE)</f>
        <v>obj_0012a#0001</v>
      </c>
      <c r="AI29" s="166">
        <f>_xll.qlSabrInterpolatedSmileSectionMaxError(AH29)</f>
        <v>1.1468202186996346E-3</v>
      </c>
      <c r="AJ29" s="167">
        <f>_xll.qlSabrInterpolatedSmileSectionAlpha(AH29)</f>
        <v>0.22793554925373635</v>
      </c>
      <c r="AK29" s="166">
        <f>_xll.qlSabrInterpolatedSmileSectionBeta(AH29)</f>
        <v>0.7</v>
      </c>
      <c r="AL29" s="168">
        <f>_xll.qlSabrInterpolatedSmileSectionRho(AH29)</f>
        <v>0.26049357805098827</v>
      </c>
      <c r="AM29" s="169">
        <f>_xll.qlSabrInterpolatedSmileSectionNu(AH29)</f>
        <v>9.1500499801184701E-2</v>
      </c>
      <c r="AN29" s="111" t="s">
        <v>76</v>
      </c>
      <c r="AO29" t="str">
        <f t="array" ref="AO29">_xll.qlInterpolatedSmileSection(,O29,Q29:AA29,C29:M29*(SQRT(P29)/100),I_ValuationDate!$C$5)</f>
        <v>obj_0012b#0001</v>
      </c>
      <c r="AR29" t="str">
        <f>AO29</f>
        <v>obj_0012b#0001</v>
      </c>
    </row>
    <row r="31" spans="2:44">
      <c r="B31" s="113" t="s">
        <v>92</v>
      </c>
      <c r="C31" s="154" t="str">
        <f>_xll.qlSmiledSurface(,AH7:AH20,C2,"NullCalendar","Following","Act/365 (Fixed)")</f>
        <v>obj_0012c#0001</v>
      </c>
    </row>
  </sheetData>
  <mergeCells count="1">
    <mergeCell ref="C2:D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2:AR36"/>
  <sheetViews>
    <sheetView showGridLines="0" zoomScale="70" zoomScaleNormal="70" workbookViewId="0">
      <selection activeCell="C18" sqref="C18:M18"/>
    </sheetView>
  </sheetViews>
  <sheetFormatPr defaultRowHeight="13.8"/>
  <cols>
    <col min="3" max="3" width="12.21875" bestFit="1" customWidth="1"/>
    <col min="4" max="4" width="14.109375" bestFit="1" customWidth="1"/>
    <col min="5" max="5" width="14.5546875" bestFit="1" customWidth="1"/>
    <col min="6" max="6" width="14.33203125" bestFit="1" customWidth="1"/>
    <col min="7" max="13" width="7.109375" customWidth="1"/>
    <col min="15" max="15" width="9.88671875" bestFit="1" customWidth="1"/>
    <col min="34" max="34" width="12" bestFit="1" customWidth="1"/>
  </cols>
  <sheetData>
    <row r="2" spans="2:44">
      <c r="B2" s="113" t="s">
        <v>0</v>
      </c>
      <c r="C2" s="294">
        <f>_xll.qlSettingsEvaluationDate()</f>
        <v>43018</v>
      </c>
      <c r="D2" s="294"/>
      <c r="V2" s="97"/>
    </row>
    <row r="5" spans="2:44">
      <c r="B5" s="138" t="s">
        <v>91</v>
      </c>
      <c r="C5" s="99" t="s">
        <v>44</v>
      </c>
      <c r="D5" s="24" t="s">
        <v>45</v>
      </c>
      <c r="E5" s="24" t="s">
        <v>46</v>
      </c>
      <c r="F5" s="24" t="s">
        <v>47</v>
      </c>
      <c r="G5" s="24" t="s">
        <v>48</v>
      </c>
      <c r="H5" s="24" t="s">
        <v>43</v>
      </c>
      <c r="I5" s="24" t="s">
        <v>49</v>
      </c>
      <c r="J5" s="24" t="s">
        <v>50</v>
      </c>
      <c r="K5" s="24" t="s">
        <v>51</v>
      </c>
      <c r="L5" s="24" t="s">
        <v>52</v>
      </c>
      <c r="M5" s="45" t="s">
        <v>53</v>
      </c>
      <c r="O5" s="114" t="s">
        <v>31</v>
      </c>
      <c r="P5" s="115"/>
      <c r="Q5" s="114" t="s">
        <v>77</v>
      </c>
      <c r="R5" s="124" t="s">
        <v>77</v>
      </c>
      <c r="S5" s="124" t="s">
        <v>77</v>
      </c>
      <c r="T5" s="124" t="s">
        <v>77</v>
      </c>
      <c r="U5" s="124" t="s">
        <v>77</v>
      </c>
      <c r="V5" s="124" t="s">
        <v>78</v>
      </c>
      <c r="W5" s="124" t="s">
        <v>78</v>
      </c>
      <c r="X5" s="124" t="s">
        <v>78</v>
      </c>
      <c r="Y5" s="124" t="s">
        <v>78</v>
      </c>
      <c r="Z5" s="124" t="s">
        <v>78</v>
      </c>
      <c r="AA5" s="115" t="s">
        <v>78</v>
      </c>
      <c r="AC5" s="142" t="s">
        <v>80</v>
      </c>
      <c r="AD5" s="139" t="b">
        <v>0</v>
      </c>
      <c r="AE5" s="140" t="b">
        <v>1</v>
      </c>
      <c r="AF5" s="140" t="b">
        <v>0</v>
      </c>
      <c r="AG5" s="141" t="b">
        <v>0</v>
      </c>
      <c r="AH5" s="4" t="s">
        <v>81</v>
      </c>
      <c r="AI5" s="24"/>
      <c r="AJ5" s="24"/>
      <c r="AK5" s="24"/>
      <c r="AL5" s="24"/>
      <c r="AM5" s="45"/>
      <c r="AN5" s="138" t="s">
        <v>91</v>
      </c>
    </row>
    <row r="6" spans="2:44">
      <c r="B6" s="112"/>
      <c r="C6" s="46" t="s">
        <v>54</v>
      </c>
      <c r="D6" s="26" t="s">
        <v>54</v>
      </c>
      <c r="E6" s="26" t="s">
        <v>54</v>
      </c>
      <c r="F6" s="26" t="s">
        <v>54</v>
      </c>
      <c r="G6" s="26" t="s">
        <v>54</v>
      </c>
      <c r="H6" s="26" t="s">
        <v>54</v>
      </c>
      <c r="I6" s="26" t="s">
        <v>54</v>
      </c>
      <c r="J6" s="26" t="s">
        <v>54</v>
      </c>
      <c r="K6" s="26" t="s">
        <v>54</v>
      </c>
      <c r="L6" s="26" t="s">
        <v>54</v>
      </c>
      <c r="M6" s="47" t="s">
        <v>54</v>
      </c>
      <c r="O6" s="116" t="s">
        <v>3</v>
      </c>
      <c r="P6" s="117" t="s">
        <v>79</v>
      </c>
      <c r="Q6" s="116">
        <v>-0.05</v>
      </c>
      <c r="R6" s="125">
        <v>-0.1</v>
      </c>
      <c r="S6" s="125">
        <v>-0.15</v>
      </c>
      <c r="T6" s="125">
        <v>-0.25</v>
      </c>
      <c r="U6" s="125">
        <v>-0.35</v>
      </c>
      <c r="V6" s="125" t="s">
        <v>43</v>
      </c>
      <c r="W6" s="125">
        <v>0.35</v>
      </c>
      <c r="X6" s="125">
        <v>0.25</v>
      </c>
      <c r="Y6" s="125">
        <v>0.15</v>
      </c>
      <c r="Z6" s="125">
        <v>0.1</v>
      </c>
      <c r="AA6" s="117">
        <v>0.05</v>
      </c>
      <c r="AC6" s="142" t="s">
        <v>82</v>
      </c>
      <c r="AD6" s="54" t="s">
        <v>83</v>
      </c>
      <c r="AE6" s="55" t="s">
        <v>84</v>
      </c>
      <c r="AF6" s="55" t="s">
        <v>85</v>
      </c>
      <c r="AG6" s="143" t="s">
        <v>86</v>
      </c>
      <c r="AH6" s="116" t="s">
        <v>87</v>
      </c>
      <c r="AI6" s="125" t="s">
        <v>88</v>
      </c>
      <c r="AJ6" s="125" t="s">
        <v>83</v>
      </c>
      <c r="AK6" s="125" t="s">
        <v>84</v>
      </c>
      <c r="AL6" s="125" t="s">
        <v>85</v>
      </c>
      <c r="AM6" s="117" t="s">
        <v>86</v>
      </c>
      <c r="AN6" s="112"/>
      <c r="AR6" t="s">
        <v>137</v>
      </c>
    </row>
    <row r="7" spans="2:44">
      <c r="B7" s="109" t="s">
        <v>55</v>
      </c>
      <c r="C7" s="100">
        <v>10.956</v>
      </c>
      <c r="D7" s="101">
        <v>10.685</v>
      </c>
      <c r="E7" s="101">
        <v>10.44</v>
      </c>
      <c r="F7" s="101">
        <v>10.26</v>
      </c>
      <c r="G7" s="101">
        <v>10.182</v>
      </c>
      <c r="H7" s="101">
        <v>10.205</v>
      </c>
      <c r="I7" s="101">
        <v>10.327</v>
      </c>
      <c r="J7" s="101">
        <v>10.5</v>
      </c>
      <c r="K7" s="101">
        <v>10.78</v>
      </c>
      <c r="L7" s="101">
        <v>11.105</v>
      </c>
      <c r="M7" s="102">
        <v>11.468999999999999</v>
      </c>
      <c r="O7" s="118">
        <f>_xll.qlCalendarAdvance("NullCalendar",$C$2,B7)</f>
        <v>43019</v>
      </c>
      <c r="P7" s="121">
        <f>(O7-$C$2)/365</f>
        <v>2.7397260273972603E-3</v>
      </c>
      <c r="Q7" s="126">
        <f>_xll.qlBlackDeltaCalculatorStrikeFromDelta(_xll.qlBlackDeltaCalculator(,Q$5,"Spot",I_ValuationDate!$C$6,1,1,C7%*SQRT($P7)),Q$6)</f>
        <v>17.83130409780744</v>
      </c>
      <c r="R7" s="127">
        <f>_xll.qlBlackDeltaCalculatorStrikeFromDelta(_xll.qlBlackDeltaCalculator(,R$5,"Spot",I_ValuationDate!$C$6,1,1,D7%*SQRT($P7)),R$6)</f>
        <v>17.871726798554871</v>
      </c>
      <c r="S7" s="127">
        <f>_xll.qlBlackDeltaCalculatorStrikeFromDelta(_xll.qlBlackDeltaCalculator(,S$5,"Spot",I_ValuationDate!$C$6,1,1,E7%*SQRT($P7)),S$6)</f>
        <v>17.898609904136858</v>
      </c>
      <c r="T7" s="127">
        <f>_xll.qlBlackDeltaCalculatorStrikeFromDelta(_xll.qlBlackDeltaCalculator(,T$5,"Spot",I_ValuationDate!$C$6,1,1,F7%*SQRT($P7)),T$6)</f>
        <v>17.935176390957466</v>
      </c>
      <c r="U7" s="127">
        <f>_xll.qlBlackDeltaCalculatorStrikeFromDelta(_xll.qlBlackDeltaCalculator(,U$5,"Spot",I_ValuationDate!$C$6,1,1,G7%*SQRT($P7)),U$6)</f>
        <v>17.963328843842405</v>
      </c>
      <c r="V7" s="128">
        <f>_xll.qlBlackDeltaCalculatorAtmStrike(_xll.qlBlackDeltaCalculator(,V$5,"Spot",I_ValuationDate!$C$6,1,1,H7%*SQRT($P7)),"AtmFwd")</f>
        <v>18</v>
      </c>
      <c r="W7" s="127">
        <f>_xll.qlBlackDeltaCalculatorStrikeFromDelta(_xll.qlBlackDeltaCalculator(,W$5,"Spot",I_ValuationDate!$C$6,1,1,I7%*SQRT($P7)),W$6)</f>
        <v>18.037793179745417</v>
      </c>
      <c r="X7" s="127">
        <f>_xll.qlBlackDeltaCalculatorStrikeFromDelta(_xll.qlBlackDeltaCalculator(,X$5,"Spot",I_ValuationDate!$C$6,1,1,J7%*SQRT($P7)),X$6)</f>
        <v>18.067122017479075</v>
      </c>
      <c r="Y7" s="127">
        <f>_xll.qlBlackDeltaCalculatorStrikeFromDelta(_xll.qlBlackDeltaCalculator(,Y$5,"Spot",I_ValuationDate!$C$6,1,1,K7%*SQRT($P7)),Y$6)</f>
        <v>18.105862167771843</v>
      </c>
      <c r="Z7" s="127">
        <f>_xll.qlBlackDeltaCalculatorStrikeFromDelta(_xll.qlBlackDeltaCalculator(,Z$5,"Spot",I_ValuationDate!$C$6,1,1,L7%*SQRT($P7)),Z$6)</f>
        <v>18.134892171687774</v>
      </c>
      <c r="AA7" s="129">
        <f>_xll.qlBlackDeltaCalculatorStrikeFromDelta(_xll.qlBlackDeltaCalculator(,AA$5,"Spot",I_ValuationDate!$C$6,1,1,M7%*SQRT($P7)),AA$6)</f>
        <v>18.178945397665732</v>
      </c>
      <c r="AC7" s="144">
        <f>I_ValuationDate!$C$6</f>
        <v>18</v>
      </c>
      <c r="AD7" s="147">
        <v>7.2584415373479858E-2</v>
      </c>
      <c r="AE7" s="148">
        <v>0.7</v>
      </c>
      <c r="AF7" s="148">
        <v>0.19296159463819762</v>
      </c>
      <c r="AG7" s="25">
        <v>8.6031562540046327</v>
      </c>
      <c r="AH7" s="160" t="str">
        <f t="array" ref="AH7">_xll.qlSabrInterpolatedSmileSection(,O7,AC7,Q7:AA7,FALSE,H7%,C7:M7%,AD7,AE7,AG7,AF7,AD$5,AE$5,AG$5,AF$5,TRUE,,,"Actual/365 (Fixed)",0,FALSE)</f>
        <v>obj_00138#0001</v>
      </c>
      <c r="AI7" s="156">
        <f>_xll.qlSabrInterpolatedSmileSectionMaxError(AH7)</f>
        <v>6.1586318107985372E-4</v>
      </c>
      <c r="AJ7" s="157">
        <f>_xll.qlSabrInterpolatedSmileSectionAlpha(AH7)</f>
        <v>0.23859316850949</v>
      </c>
      <c r="AK7" s="156">
        <f>_xll.qlSabrInterpolatedSmileSectionBeta(AH7)</f>
        <v>0.7</v>
      </c>
      <c r="AL7" s="158">
        <f>_xll.qlSabrInterpolatedSmileSectionRho(AH7)</f>
        <v>6.9587705590090379E-2</v>
      </c>
      <c r="AM7" s="159">
        <f>_xll.qlSabrInterpolatedSmileSectionNu(AH7)</f>
        <v>8.880296828707765</v>
      </c>
      <c r="AN7" s="109" t="s">
        <v>55</v>
      </c>
      <c r="AO7" t="str">
        <f t="array" ref="AO7">_xll.qlInterpolatedSmileSection(,O7,Q7:AA7,C7:M7*(SQRT(P7)/100),I_ValuationDate!$C$6)</f>
        <v>obj_00139#0001</v>
      </c>
    </row>
    <row r="8" spans="2:44">
      <c r="B8" s="110" t="s">
        <v>56</v>
      </c>
      <c r="C8" s="103">
        <v>9.0909999999999993</v>
      </c>
      <c r="D8" s="104">
        <v>8.8699999999999992</v>
      </c>
      <c r="E8" s="104">
        <v>8.7100000000000009</v>
      </c>
      <c r="F8" s="104">
        <v>8.5749999999999993</v>
      </c>
      <c r="G8" s="104">
        <v>8.4849999999999994</v>
      </c>
      <c r="H8" s="104">
        <v>8.4629999999999992</v>
      </c>
      <c r="I8" s="104">
        <v>8.5649999999999995</v>
      </c>
      <c r="J8" s="104">
        <v>8.7149999999999999</v>
      </c>
      <c r="K8" s="104">
        <v>8.9</v>
      </c>
      <c r="L8" s="104">
        <v>9.1449999999999996</v>
      </c>
      <c r="M8" s="105">
        <v>9.4250000000000007</v>
      </c>
      <c r="O8" s="119">
        <f>_xll.qlCalendarAdvance("NullCalendar",$C$2,B8)</f>
        <v>43025</v>
      </c>
      <c r="P8" s="122">
        <f>(O8-$C$2)/365</f>
        <v>1.9178082191780823E-2</v>
      </c>
      <c r="Q8" s="130">
        <f>_xll.qlBlackDeltaCalculatorStrikeFromDelta(_xll.qlBlackDeltaCalculator(,Q$5,"Spot",I_ValuationDate!$C$6,1,1,C8%*SQRT($P8)),Q$6)</f>
        <v>17.632483392514878</v>
      </c>
      <c r="R8" s="131">
        <f>_xll.qlBlackDeltaCalculatorStrikeFromDelta(_xll.qlBlackDeltaCalculator(,R$5,"Spot",I_ValuationDate!$C$6,1,1,D8%*SQRT($P8)),R$6)</f>
        <v>17.720197931512249</v>
      </c>
      <c r="S8" s="131">
        <f>_xll.qlBlackDeltaCalculatorStrikeFromDelta(_xll.qlBlackDeltaCalculator(,S$5,"Spot",I_ValuationDate!$C$6,1,1,E8%*SQRT($P8)),S$6)</f>
        <v>17.777666951471073</v>
      </c>
      <c r="T8" s="131">
        <f>_xll.qlBlackDeltaCalculatorStrikeFromDelta(_xll.qlBlackDeltaCalculator(,T$5,"Spot",I_ValuationDate!$C$6,1,1,F8%*SQRT($P8)),T$6)</f>
        <v>17.857661713688294</v>
      </c>
      <c r="U8" s="131">
        <f>_xll.qlBlackDeltaCalculatorStrikeFromDelta(_xll.qlBlackDeltaCalculator(,U$5,"Spot",I_ValuationDate!$C$6,1,1,G8%*SQRT($P8)),U$6)</f>
        <v>17.919922920244922</v>
      </c>
      <c r="V8" s="132">
        <f>_xll.qlBlackDeltaCalculatorAtmStrike(_xll.qlBlackDeltaCalculator(,V$5,"Spot",I_ValuationDate!$C$6,1,1,H8%*SQRT($P8)),"AtmFwd")</f>
        <v>18</v>
      </c>
      <c r="W8" s="131">
        <f>_xll.qlBlackDeltaCalculatorStrikeFromDelta(_xll.qlBlackDeltaCalculator(,W$5,"Spot",I_ValuationDate!$C$6,1,1,I8%*SQRT($P8)),W$6)</f>
        <v>18.083727114441402</v>
      </c>
      <c r="X8" s="131">
        <f>_xll.qlBlackDeltaCalculatorStrikeFromDelta(_xll.qlBlackDeltaCalculator(,X$5,"Spot",I_ValuationDate!$C$6,1,1,J8%*SQRT($P8)),X$6)</f>
        <v>18.148446778649554</v>
      </c>
      <c r="Y8" s="131">
        <f>_xll.qlBlackDeltaCalculatorStrikeFromDelta(_xll.qlBlackDeltaCalculator(,Y$5,"Spot",I_ValuationDate!$C$6,1,1,K8%*SQRT($P8)),Y$6)</f>
        <v>18.232795460515373</v>
      </c>
      <c r="Z8" s="131">
        <f>_xll.qlBlackDeltaCalculatorStrikeFromDelta(_xll.qlBlackDeltaCalculator(,Z$5,"Spot",I_ValuationDate!$C$6,1,1,L8%*SQRT($P8)),Z$6)</f>
        <v>18.295993407327554</v>
      </c>
      <c r="AA8" s="133">
        <f>_xll.qlBlackDeltaCalculatorStrikeFromDelta(_xll.qlBlackDeltaCalculator(,AA$5,"Spot",I_ValuationDate!$C$6,1,1,M8%*SQRT($P8)),AA$6)</f>
        <v>18.392186131332632</v>
      </c>
      <c r="AC8" s="145">
        <f>I_ValuationDate!$C$6</f>
        <v>18</v>
      </c>
      <c r="AD8" s="149">
        <v>6.5991427497833252E-2</v>
      </c>
      <c r="AE8" s="150">
        <v>0.7</v>
      </c>
      <c r="AF8" s="150">
        <v>0.21663960044818401</v>
      </c>
      <c r="AG8" s="151">
        <v>3.3392516749698067</v>
      </c>
      <c r="AH8" s="160" t="str">
        <f t="array" ref="AH8">_xll.qlSabrInterpolatedSmileSection(,O8,AC8,Q8:AA8,FALSE,H8%,C8:M8%,AD8,AE8,AG8,AF8,AD$5,AE$5,AG$5,AF$5,TRUE,,,"Actual/365 (Fixed)",0,FALSE)</f>
        <v>obj_00145#0001</v>
      </c>
      <c r="AI8" s="161">
        <f>_xll.qlSabrInterpolatedSmileSectionMaxError(AH8)</f>
        <v>3.9468684885687888E-4</v>
      </c>
      <c r="AJ8" s="162">
        <f>_xll.qlSabrInterpolatedSmileSectionAlpha(AH8)</f>
        <v>0.1986882602853961</v>
      </c>
      <c r="AK8" s="161">
        <f>_xll.qlSabrInterpolatedSmileSectionBeta(AH8)</f>
        <v>0.7</v>
      </c>
      <c r="AL8" s="163">
        <f>_xll.qlSabrInterpolatedSmileSectionRho(AH8)</f>
        <v>5.7462076605038673E-2</v>
      </c>
      <c r="AM8" s="164">
        <f>_xll.qlSabrInterpolatedSmileSectionNu(AH8)</f>
        <v>3.2350618444786146</v>
      </c>
      <c r="AN8" s="110" t="s">
        <v>56</v>
      </c>
      <c r="AO8" t="str">
        <f t="array" ref="AO8">_xll.qlInterpolatedSmileSection(,O8,Q8:AA8,C8:M8*(SQRT(P8)/100),I_ValuationDate!$C$6)</f>
        <v>obj_00146#0001</v>
      </c>
    </row>
    <row r="9" spans="2:44">
      <c r="B9" s="110" t="s">
        <v>57</v>
      </c>
      <c r="C9" s="103">
        <v>10.086</v>
      </c>
      <c r="D9" s="104">
        <v>9.8360000000000003</v>
      </c>
      <c r="E9" s="104">
        <v>9.65</v>
      </c>
      <c r="F9" s="104">
        <v>9.4789999999999992</v>
      </c>
      <c r="G9" s="104">
        <v>9.3640000000000008</v>
      </c>
      <c r="H9" s="104">
        <v>9.3149999999999995</v>
      </c>
      <c r="I9" s="104">
        <v>9.391</v>
      </c>
      <c r="J9" s="104">
        <v>9.5210000000000008</v>
      </c>
      <c r="K9" s="104">
        <v>9.69</v>
      </c>
      <c r="L9" s="104">
        <v>9.9090000000000007</v>
      </c>
      <c r="M9" s="105">
        <v>10.170999999999999</v>
      </c>
      <c r="O9" s="119">
        <f>_xll.qlCalendarAdvance("NullCalendar",$C$2,B9)</f>
        <v>43032</v>
      </c>
      <c r="P9" s="122">
        <f>(O9-$C$2)/365</f>
        <v>3.8356164383561646E-2</v>
      </c>
      <c r="Q9" s="130">
        <f>_xll.qlBlackDeltaCalculatorStrikeFromDelta(_xll.qlBlackDeltaCalculator(,Q$5,"Spot",I_ValuationDate!$C$6,1,1,C9%*SQRT($P9)),Q$6)</f>
        <v>17.427959721217018</v>
      </c>
      <c r="R9" s="131">
        <f>_xll.qlBlackDeltaCalculatorStrikeFromDelta(_xll.qlBlackDeltaCalculator(,R$5,"Spot",I_ValuationDate!$C$6,1,1,D9%*SQRT($P9)),R$6)</f>
        <v>17.56432892400958</v>
      </c>
      <c r="S9" s="131">
        <f>_xll.qlBlackDeltaCalculatorStrikeFromDelta(_xll.qlBlackDeltaCalculator(,S$5,"Spot",I_ValuationDate!$C$6,1,1,E9%*SQRT($P9)),S$6)</f>
        <v>17.654002362025601</v>
      </c>
      <c r="T9" s="131">
        <f>_xll.qlBlackDeltaCalculatorStrikeFromDelta(_xll.qlBlackDeltaCalculator(,T$5,"Spot",I_ValuationDate!$C$6,1,1,F9%*SQRT($P9)),T$6)</f>
        <v>17.779082067814485</v>
      </c>
      <c r="U9" s="131">
        <f>_xll.qlBlackDeltaCalculatorStrikeFromDelta(_xll.qlBlackDeltaCalculator(,U$5,"Spot",I_ValuationDate!$C$6,1,1,G9%*SQRT($P9)),U$6)</f>
        <v>17.876258175884534</v>
      </c>
      <c r="V9" s="132">
        <f>_xll.qlBlackDeltaCalculatorAtmStrike(_xll.qlBlackDeltaCalculator(,V$5,"Spot",I_ValuationDate!$C$6,1,1,H9%*SQRT($P9)),"AtmFwd")</f>
        <v>18</v>
      </c>
      <c r="W9" s="131">
        <f>_xll.qlBlackDeltaCalculatorStrikeFromDelta(_xll.qlBlackDeltaCalculator(,W$5,"Spot",I_ValuationDate!$C$6,1,1,I9%*SQRT($P9)),W$6)</f>
        <v>18.131082175312322</v>
      </c>
      <c r="X9" s="131">
        <f>_xll.qlBlackDeltaCalculatorStrikeFromDelta(_xll.qlBlackDeltaCalculator(,X$5,"Spot",I_ValuationDate!$C$6,1,1,J9%*SQRT($P9)),X$6)</f>
        <v>18.230983943294486</v>
      </c>
      <c r="Y9" s="131">
        <f>_xll.qlBlackDeltaCalculatorStrikeFromDelta(_xll.qlBlackDeltaCalculator(,Y$5,"Spot",I_ValuationDate!$C$6,1,1,K9%*SQRT($P9)),Y$6)</f>
        <v>18.360853192253202</v>
      </c>
      <c r="Z9" s="131">
        <f>_xll.qlBlackDeltaCalculatorStrikeFromDelta(_xll.qlBlackDeltaCalculator(,Z$5,"Spot",I_ValuationDate!$C$6,1,1,L9%*SQRT($P9)),Z$6)</f>
        <v>18.456756435627295</v>
      </c>
      <c r="AA9" s="133">
        <f>_xll.qlBlackDeltaCalculatorStrikeFromDelta(_xll.qlBlackDeltaCalculator(,AA$5,"Spot",I_ValuationDate!$C$6,1,1,M9%*SQRT($P9)),AA$6)</f>
        <v>18.603226385312553</v>
      </c>
      <c r="AC9" s="145">
        <f>I_ValuationDate!$C$6</f>
        <v>18</v>
      </c>
      <c r="AD9" s="149">
        <v>7.7832109384568943E-2</v>
      </c>
      <c r="AE9" s="150">
        <v>0.7</v>
      </c>
      <c r="AF9" s="150">
        <v>0.22444692024285942</v>
      </c>
      <c r="AG9" s="151">
        <v>2.22722244952103</v>
      </c>
      <c r="AH9" s="160" t="str">
        <f t="array" ref="AH9">_xll.qlSabrInterpolatedSmileSection(,O9,AC9,Q9:AA9,FALSE,H9%,C9:M9%,AD9,AE9,AG9,AF9,AD$5,AE$5,AG$5,AF$5,TRUE,,,"Actual/365 (Fixed)",0,FALSE)</f>
        <v>obj_00152#0001</v>
      </c>
      <c r="AI9" s="161">
        <f>_xll.qlSabrInterpolatedSmileSectionMaxError(AH9)</f>
        <v>4.2538605262640306E-4</v>
      </c>
      <c r="AJ9" s="162">
        <f>_xll.qlSabrInterpolatedSmileSectionAlpha(AH9)</f>
        <v>0.21886272358445896</v>
      </c>
      <c r="AK9" s="161">
        <f>_xll.qlSabrInterpolatedSmileSectionBeta(AH9)</f>
        <v>0.7</v>
      </c>
      <c r="AL9" s="163">
        <f>_xll.qlSabrInterpolatedSmileSectionRho(AH9)</f>
        <v>2.3080897571699559E-2</v>
      </c>
      <c r="AM9" s="164">
        <f>_xll.qlSabrInterpolatedSmileSectionNu(AH9)</f>
        <v>2.2129148475517684</v>
      </c>
      <c r="AN9" s="110" t="s">
        <v>57</v>
      </c>
      <c r="AO9" t="str">
        <f t="array" ref="AO9">_xll.qlInterpolatedSmileSection(,O9,Q9:AA9,C9:M9*(SQRT(P9)/100),I_ValuationDate!$C$6)</f>
        <v>obj_00153#0001</v>
      </c>
    </row>
    <row r="10" spans="2:44">
      <c r="B10" s="110" t="s">
        <v>58</v>
      </c>
      <c r="C10" s="103">
        <v>9.6460000000000008</v>
      </c>
      <c r="D10" s="104">
        <v>9.3670000000000009</v>
      </c>
      <c r="E10" s="104">
        <v>9.15</v>
      </c>
      <c r="F10" s="104">
        <v>8.9830000000000005</v>
      </c>
      <c r="G10" s="104">
        <v>8.8699999999999992</v>
      </c>
      <c r="H10" s="104">
        <v>8.82</v>
      </c>
      <c r="I10" s="104">
        <v>8.83</v>
      </c>
      <c r="J10" s="104">
        <v>8.93</v>
      </c>
      <c r="K10" s="104">
        <v>9.09</v>
      </c>
      <c r="L10" s="104">
        <v>9.2919999999999998</v>
      </c>
      <c r="M10" s="105">
        <v>9.5489999999999995</v>
      </c>
      <c r="O10" s="119">
        <f>_xll.qlCalendarAdvance("NullCalendar",$C$2,B10)</f>
        <v>43039</v>
      </c>
      <c r="P10" s="122">
        <f>(O10-$C$2)/365</f>
        <v>5.7534246575342465E-2</v>
      </c>
      <c r="Q10" s="130">
        <f>_xll.qlBlackDeltaCalculatorStrikeFromDelta(_xll.qlBlackDeltaCalculator(,Q$5,"Spot",I_ValuationDate!$C$6,1,1,C10%*SQRT($P10)),Q$6)</f>
        <v>17.332479064301957</v>
      </c>
      <c r="R10" s="131">
        <f>_xll.qlBlackDeltaCalculatorStrikeFromDelta(_xll.qlBlackDeltaCalculator(,R$5,"Spot",I_ValuationDate!$C$6,1,1,D10%*SQRT($P10)),R$6)</f>
        <v>17.49351616027193</v>
      </c>
      <c r="S10" s="131">
        <f>_xll.qlBlackDeltaCalculatorStrikeFromDelta(_xll.qlBlackDeltaCalculator(,S$5,"Spot",I_ValuationDate!$C$6,1,1,E10%*SQRT($P10)),S$6)</f>
        <v>17.599412500024894</v>
      </c>
      <c r="T10" s="131">
        <f>_xll.qlBlackDeltaCalculatorStrikeFromDelta(_xll.qlBlackDeltaCalculator(,T$5,"Spot",I_ValuationDate!$C$6,1,1,F10%*SQRT($P10)),T$6)</f>
        <v>17.74441351828677</v>
      </c>
      <c r="U10" s="131">
        <f>_xll.qlBlackDeltaCalculatorStrikeFromDelta(_xll.qlBlackDeltaCalculator(,U$5,"Spot",I_ValuationDate!$C$6,1,1,G10%*SQRT($P10)),U$6)</f>
        <v>17.857080028966639</v>
      </c>
      <c r="V10" s="132">
        <f>_xll.qlBlackDeltaCalculatorAtmStrike(_xll.qlBlackDeltaCalculator(,V$5,"Spot",I_ValuationDate!$C$6,1,1,H10%*SQRT($P10)),"AtmFwd")</f>
        <v>18</v>
      </c>
      <c r="W10" s="131">
        <f>_xll.qlBlackDeltaCalculatorStrikeFromDelta(_xll.qlBlackDeltaCalculator(,W$5,"Spot",I_ValuationDate!$C$6,1,1,I10%*SQRT($P10)),W$6)</f>
        <v>18.151570777631143</v>
      </c>
      <c r="X10" s="131">
        <f>_xll.qlBlackDeltaCalculatorStrikeFromDelta(_xll.qlBlackDeltaCalculator(,X$5,"Spot",I_ValuationDate!$C$6,1,1,J10%*SQRT($P10)),X$6)</f>
        <v>18.266130854155026</v>
      </c>
      <c r="Y10" s="131">
        <f>_xll.qlBlackDeltaCalculatorStrikeFromDelta(_xll.qlBlackDeltaCalculator(,Y$5,"Spot",I_ValuationDate!$C$6,1,1,K10%*SQRT($P10)),Y$6)</f>
        <v>18.415770255029141</v>
      </c>
      <c r="Z10" s="131">
        <f>_xll.qlBlackDeltaCalculatorStrikeFromDelta(_xll.qlBlackDeltaCalculator(,Z$5,"Spot",I_ValuationDate!$C$6,1,1,L10%*SQRT($P10)),Z$6)</f>
        <v>18.526153654077863</v>
      </c>
      <c r="AA10" s="133">
        <f>_xll.qlBlackDeltaCalculatorStrikeFromDelta(_xll.qlBlackDeltaCalculator(,AA$5,"Spot",I_ValuationDate!$C$6,1,1,M10%*SQRT($P10)),AA$6)</f>
        <v>18.695982132830768</v>
      </c>
      <c r="AC10" s="145">
        <f>I_ValuationDate!$C$6</f>
        <v>18</v>
      </c>
      <c r="AD10" s="149">
        <v>7.4314957473345475E-2</v>
      </c>
      <c r="AE10" s="150">
        <v>0.7</v>
      </c>
      <c r="AF10" s="150">
        <v>0.23375987515216165</v>
      </c>
      <c r="AG10" s="151">
        <v>1.8500106427823144</v>
      </c>
      <c r="AH10" s="160" t="str">
        <f t="array" ref="AH10">_xll.qlSabrInterpolatedSmileSection(,O10,AC10,Q10:AA10,FALSE,H10%,C10:M10%,AD10,AE10,AG10,AF10,AD$5,AE$5,AG$5,AF$5,TRUE,,,"Actual/365 (Fixed)",0,FALSE)</f>
        <v>obj_0015f#0001</v>
      </c>
      <c r="AI10" s="161">
        <f>_xll.qlSabrInterpolatedSmileSectionMaxError(AH10)</f>
        <v>3.0205439147026891E-4</v>
      </c>
      <c r="AJ10" s="162">
        <f>_xll.qlSabrInterpolatedSmileSectionAlpha(AH10)</f>
        <v>0.20653455433082585</v>
      </c>
      <c r="AK10" s="161">
        <f>_xll.qlSabrInterpolatedSmileSectionBeta(AH10)</f>
        <v>0.7</v>
      </c>
      <c r="AL10" s="163">
        <f>_xll.qlSabrInterpolatedSmileSectionRho(AH10)</f>
        <v>-4.0113914981432684E-3</v>
      </c>
      <c r="AM10" s="164">
        <f>_xll.qlSabrInterpolatedSmileSectionNu(AH10)</f>
        <v>1.8236659987768735</v>
      </c>
      <c r="AN10" s="110" t="s">
        <v>58</v>
      </c>
      <c r="AO10" t="str">
        <f t="array" ref="AO10">_xll.qlInterpolatedSmileSection(,O10,Q10:AA10,C10:M10*(SQRT(P10)/100),I_ValuationDate!$C$6)</f>
        <v>obj_00160#0001</v>
      </c>
      <c r="AR10" t="str">
        <f>AO7</f>
        <v>obj_00139#0001</v>
      </c>
    </row>
    <row r="11" spans="2:44">
      <c r="B11" s="110" t="s">
        <v>59</v>
      </c>
      <c r="C11" s="103">
        <v>8.6389999999999993</v>
      </c>
      <c r="D11" s="104">
        <v>8.3279999999999994</v>
      </c>
      <c r="E11" s="104">
        <v>8.08</v>
      </c>
      <c r="F11" s="104">
        <v>7.883</v>
      </c>
      <c r="G11" s="104">
        <v>7.72</v>
      </c>
      <c r="H11" s="104">
        <v>7.63</v>
      </c>
      <c r="I11" s="104">
        <v>7.6449999999999996</v>
      </c>
      <c r="J11" s="104">
        <v>7.7</v>
      </c>
      <c r="K11" s="104">
        <v>7.83</v>
      </c>
      <c r="L11" s="104">
        <v>8.0500000000000007</v>
      </c>
      <c r="M11" s="105">
        <v>8.3689999999999998</v>
      </c>
      <c r="O11" s="119">
        <f>_xll.qlCalendarAdvance("NullCalendar",$C$2,B11)</f>
        <v>43049</v>
      </c>
      <c r="P11" s="122">
        <f>(O11-$C$2)/365</f>
        <v>8.4931506849315067E-2</v>
      </c>
      <c r="Q11" s="130">
        <f>_xll.qlBlackDeltaCalculatorStrikeFromDelta(_xll.qlBlackDeltaCalculator(,Q$5,"Spot",I_ValuationDate!$C$6,1,1,C11%*SQRT($P11)),Q$6)</f>
        <v>17.275283677246751</v>
      </c>
      <c r="R11" s="131">
        <f>_xll.qlBlackDeltaCalculatorStrikeFromDelta(_xll.qlBlackDeltaCalculator(,R$5,"Spot",I_ValuationDate!$C$6,1,1,D11%*SQRT($P11)),R$6)</f>
        <v>17.453891661614865</v>
      </c>
      <c r="S11" s="131">
        <f>_xll.qlBlackDeltaCalculatorStrikeFromDelta(_xll.qlBlackDeltaCalculator(,S$5,"Spot",I_ValuationDate!$C$6,1,1,E11%*SQRT($P11)),S$6)</f>
        <v>17.570889583595974</v>
      </c>
      <c r="T11" s="131">
        <f>_xll.qlBlackDeltaCalculatorStrikeFromDelta(_xll.qlBlackDeltaCalculator(,T$5,"Spot",I_ValuationDate!$C$6,1,1,F11%*SQRT($P11)),T$6)</f>
        <v>17.727911184233115</v>
      </c>
      <c r="U11" s="131">
        <f>_xll.qlBlackDeltaCalculatorStrikeFromDelta(_xll.qlBlackDeltaCalculator(,U$5,"Spot",I_ValuationDate!$C$6,1,1,G11%*SQRT($P11)),U$6)</f>
        <v>17.849147560898867</v>
      </c>
      <c r="V11" s="132">
        <f>_xll.qlBlackDeltaCalculatorAtmStrike(_xll.qlBlackDeltaCalculator(,V$5,"Spot",I_ValuationDate!$C$6,1,1,H11%*SQRT($P11)),"AtmFwd")</f>
        <v>18</v>
      </c>
      <c r="W11" s="131">
        <f>_xll.qlBlackDeltaCalculatorStrikeFromDelta(_xll.qlBlackDeltaCalculator(,W$5,"Spot",I_ValuationDate!$C$6,1,1,I11%*SQRT($P11)),W$6)</f>
        <v>18.159699550406643</v>
      </c>
      <c r="X11" s="131">
        <f>_xll.qlBlackDeltaCalculatorStrikeFromDelta(_xll.qlBlackDeltaCalculator(,X$5,"Spot",I_ValuationDate!$C$6,1,1,J11%*SQRT($P11)),X$6)</f>
        <v>18.27911528825809</v>
      </c>
      <c r="Y11" s="131">
        <f>_xll.qlBlackDeltaCalculatorStrikeFromDelta(_xll.qlBlackDeltaCalculator(,Y$5,"Spot",I_ValuationDate!$C$6,1,1,K11%*SQRT($P11)),Y$6)</f>
        <v>18.43557940475403</v>
      </c>
      <c r="Z11" s="131">
        <f>_xll.qlBlackDeltaCalculatorStrikeFromDelta(_xll.qlBlackDeltaCalculator(,Z$5,"Spot",I_ValuationDate!$C$6,1,1,L11%*SQRT($P11)),Z$6)</f>
        <v>18.554499209539934</v>
      </c>
      <c r="AA11" s="133">
        <f>_xll.qlBlackDeltaCalculatorStrikeFromDelta(_xll.qlBlackDeltaCalculator(,AA$5,"Spot",I_ValuationDate!$C$6,1,1,M11%*SQRT($P11)),AA$6)</f>
        <v>18.742371493874959</v>
      </c>
      <c r="AC11" s="145">
        <f>I_ValuationDate!$C$6</f>
        <v>18</v>
      </c>
      <c r="AD11" s="149">
        <v>6.4987701435258338E-2</v>
      </c>
      <c r="AE11" s="150">
        <v>0.7</v>
      </c>
      <c r="AF11" s="150">
        <v>0.23622746263824057</v>
      </c>
      <c r="AG11" s="151">
        <v>1.666236479944659</v>
      </c>
      <c r="AH11" s="160" t="str">
        <f t="array" ref="AH11">_xll.qlSabrInterpolatedSmileSection(,O11,AC11,Q11:AA11,FALSE,H11%,C11:M11%,AD11,AE11,AG11,AF11,AD$5,AE$5,AG$5,AF$5,TRUE,,,"Actual/365 (Fixed)",0,FALSE)</f>
        <v>obj_0016c#0001</v>
      </c>
      <c r="AI11" s="161">
        <f>_xll.qlSabrInterpolatedSmileSectionMaxError(AH11)</f>
        <v>5.2724489512910588E-4</v>
      </c>
      <c r="AJ11" s="162">
        <f>_xll.qlSabrInterpolatedSmileSectionAlpha(AH11)</f>
        <v>0.17825098864818323</v>
      </c>
      <c r="AK11" s="161">
        <f>_xll.qlSabrInterpolatedSmileSectionBeta(AH11)</f>
        <v>0.7</v>
      </c>
      <c r="AL11" s="163">
        <f>_xll.qlSabrInterpolatedSmileSectionRho(AH11)</f>
        <v>-4.4945317173656879E-2</v>
      </c>
      <c r="AM11" s="164">
        <f>_xll.qlSabrInterpolatedSmileSectionNu(AH11)</f>
        <v>1.6731295123136696</v>
      </c>
      <c r="AN11" s="110" t="s">
        <v>59</v>
      </c>
      <c r="AO11" t="str">
        <f t="array" ref="AO11">_xll.qlInterpolatedSmileSection(,O11,Q11:AA11,C11:M11*(SQRT(P11)/100),I_ValuationDate!$C$6)</f>
        <v>obj_0016d#0001</v>
      </c>
      <c r="AR11" t="str">
        <f>AO11</f>
        <v>obj_0016d#0001</v>
      </c>
    </row>
    <row r="12" spans="2:44">
      <c r="B12" s="110" t="s">
        <v>60</v>
      </c>
      <c r="C12" s="103">
        <v>9.0289999999999999</v>
      </c>
      <c r="D12" s="104">
        <v>8.6120000000000001</v>
      </c>
      <c r="E12" s="104">
        <v>8.2899999999999991</v>
      </c>
      <c r="F12" s="104">
        <v>8.0039999999999996</v>
      </c>
      <c r="G12" s="104">
        <v>7.7789999999999999</v>
      </c>
      <c r="H12" s="104">
        <v>7.6120000000000001</v>
      </c>
      <c r="I12" s="104">
        <v>7.6210000000000004</v>
      </c>
      <c r="J12" s="104">
        <v>7.726</v>
      </c>
      <c r="K12" s="104">
        <v>7.88</v>
      </c>
      <c r="L12" s="104">
        <v>8.11</v>
      </c>
      <c r="M12" s="105">
        <v>8.4280000000000008</v>
      </c>
      <c r="O12" s="119">
        <f>_xll.qlCalendarAdvance("NullCalendar",$C$2,B12)</f>
        <v>43079</v>
      </c>
      <c r="P12" s="122">
        <f>(O12-$C$2)/365</f>
        <v>0.16712328767123288</v>
      </c>
      <c r="Q12" s="130">
        <f>_xll.qlBlackDeltaCalculatorStrikeFromDelta(_xll.qlBlackDeltaCalculator(,Q$5,"Spot",I_ValuationDate!$C$6,1,1,C12%*SQRT($P12)),Q$6)</f>
        <v>16.951214085024898</v>
      </c>
      <c r="R12" s="131">
        <f>_xll.qlBlackDeltaCalculatorStrikeFromDelta(_xll.qlBlackDeltaCalculator(,R$5,"Spot",I_ValuationDate!$C$6,1,1,D12%*SQRT($P12)),R$6)</f>
        <v>17.216575240253409</v>
      </c>
      <c r="S12" s="131">
        <f>_xll.qlBlackDeltaCalculatorStrikeFromDelta(_xll.qlBlackDeltaCalculator(,S$5,"Spot",I_ValuationDate!$C$6,1,1,E12%*SQRT($P12)),S$6)</f>
        <v>17.388710662214809</v>
      </c>
      <c r="T12" s="131">
        <f>_xll.qlBlackDeltaCalculatorStrikeFromDelta(_xll.qlBlackDeltaCalculator(,T$5,"Spot",I_ValuationDate!$C$6,1,1,F12%*SQRT($P12)),T$6)</f>
        <v>17.616521074864149</v>
      </c>
      <c r="U12" s="131">
        <f>_xll.qlBlackDeltaCalculatorStrikeFromDelta(_xll.qlBlackDeltaCalculator(,U$5,"Spot",I_ValuationDate!$C$6,1,1,G12%*SQRT($P12)),U$6)</f>
        <v>17.789773953884833</v>
      </c>
      <c r="V12" s="132">
        <f>_xll.qlBlackDeltaCalculatorAtmStrike(_xll.qlBlackDeltaCalculator(,V$5,"Spot",I_ValuationDate!$C$6,1,1,H12%*SQRT($P12)),"AtmFwd")</f>
        <v>18</v>
      </c>
      <c r="W12" s="131">
        <f>_xll.qlBlackDeltaCalculatorStrikeFromDelta(_xll.qlBlackDeltaCalculator(,W$5,"Spot",I_ValuationDate!$C$6,1,1,I12%*SQRT($P12)),W$6)</f>
        <v>18.226230895160366</v>
      </c>
      <c r="X12" s="131">
        <f>_xll.qlBlackDeltaCalculatorStrikeFromDelta(_xll.qlBlackDeltaCalculator(,X$5,"Spot",I_ValuationDate!$C$6,1,1,J12%*SQRT($P12)),X$6)</f>
        <v>18.396748329504472</v>
      </c>
      <c r="Y12" s="131">
        <f>_xll.qlBlackDeltaCalculatorStrikeFromDelta(_xll.qlBlackDeltaCalculator(,Y$5,"Spot",I_ValuationDate!$C$6,1,1,K12%*SQRT($P12)),Y$6)</f>
        <v>18.620782541121013</v>
      </c>
      <c r="Z12" s="131">
        <f>_xll.qlBlackDeltaCalculatorStrikeFromDelta(_xll.qlBlackDeltaCalculator(,Z$5,"Spot",I_ValuationDate!$C$6,1,1,L12%*SQRT($P12)),Z$6)</f>
        <v>18.791605500550212</v>
      </c>
      <c r="AA12" s="133">
        <f>_xll.qlBlackDeltaCalculatorStrikeFromDelta(_xll.qlBlackDeltaCalculator(,AA$5,"Spot",I_ValuationDate!$C$6,1,1,M12%*SQRT($P12)),AA$6)</f>
        <v>19.060869795183258</v>
      </c>
      <c r="AC12" s="145">
        <f>I_ValuationDate!$C$6</f>
        <v>18</v>
      </c>
      <c r="AD12" s="149">
        <v>6.648245675140757E-2</v>
      </c>
      <c r="AE12" s="150">
        <v>0.7</v>
      </c>
      <c r="AF12" s="150">
        <v>0.23413014857513628</v>
      </c>
      <c r="AG12" s="151">
        <v>1.2438278243420586</v>
      </c>
      <c r="AH12" s="160" t="str">
        <f t="array" ref="AH12">_xll.qlSabrInterpolatedSmileSection(,O12,AC12,Q12:AA12,FALSE,H12%,C12:M12%,AD12,AE12,AG12,AF12,AD$5,AE$5,AG$5,AF$5,TRUE,,,"Actual/365 (Fixed)",0,FALSE)</f>
        <v>obj_00179#0001</v>
      </c>
      <c r="AI12" s="161">
        <f>_xll.qlSabrInterpolatedSmileSectionMaxError(AH12)</f>
        <v>7.4467699196072157E-4</v>
      </c>
      <c r="AJ12" s="162">
        <f>_xll.qlSabrInterpolatedSmileSectionAlpha(AH12)</f>
        <v>0.17766316725625594</v>
      </c>
      <c r="AK12" s="161">
        <f>_xll.qlSabrInterpolatedSmileSectionBeta(AH12)</f>
        <v>0.7</v>
      </c>
      <c r="AL12" s="163">
        <f>_xll.qlSabrInterpolatedSmileSectionRho(AH12)</f>
        <v>-7.5167527716899898E-2</v>
      </c>
      <c r="AM12" s="164">
        <f>_xll.qlSabrInterpolatedSmileSectionNu(AH12)</f>
        <v>1.3428704760724526</v>
      </c>
      <c r="AN12" s="110" t="s">
        <v>60</v>
      </c>
      <c r="AO12" t="str">
        <f t="array" ref="AO12">_xll.qlInterpolatedSmileSection(,O12,Q12:AA12,C12:M12*(SQRT(P12)/100),I_ValuationDate!$C$6)</f>
        <v>obj_0017a#0001</v>
      </c>
      <c r="AR12" t="str">
        <f>AO12</f>
        <v>obj_0017a#0001</v>
      </c>
    </row>
    <row r="13" spans="2:44">
      <c r="B13" s="110" t="s">
        <v>61</v>
      </c>
      <c r="C13" s="103">
        <v>9.4860000000000007</v>
      </c>
      <c r="D13" s="104">
        <v>8.9740000000000002</v>
      </c>
      <c r="E13" s="104">
        <v>8.58</v>
      </c>
      <c r="F13" s="104">
        <v>8.2050000000000001</v>
      </c>
      <c r="G13" s="104">
        <v>7.9059999999999997</v>
      </c>
      <c r="H13" s="104">
        <v>7.7</v>
      </c>
      <c r="I13" s="104">
        <v>7.6580000000000004</v>
      </c>
      <c r="J13" s="104">
        <v>7.7649999999999997</v>
      </c>
      <c r="K13" s="104">
        <v>7.95</v>
      </c>
      <c r="L13" s="104">
        <v>8.2010000000000005</v>
      </c>
      <c r="M13" s="105">
        <v>8.5210000000000008</v>
      </c>
      <c r="O13" s="119">
        <f>_xll.qlCalendarAdvance("NullCalendar",$C$2,B13)</f>
        <v>43110</v>
      </c>
      <c r="P13" s="122">
        <f>(O13-$C$2)/365</f>
        <v>0.25205479452054796</v>
      </c>
      <c r="Q13" s="130">
        <f>_xll.qlBlackDeltaCalculatorStrikeFromDelta(_xll.qlBlackDeltaCalculator(,Q$5,"Spot",I_ValuationDate!$C$6,1,1,C13%*SQRT($P13)),Q$6)</f>
        <v>16.662662579907831</v>
      </c>
      <c r="R13" s="131">
        <f>_xll.qlBlackDeltaCalculatorStrikeFromDelta(_xll.qlBlackDeltaCalculator(,R$5,"Spot",I_ValuationDate!$C$6,1,1,D13%*SQRT($P13)),R$6)</f>
        <v>17.007384644071056</v>
      </c>
      <c r="S13" s="131">
        <f>_xll.qlBlackDeltaCalculatorStrikeFromDelta(_xll.qlBlackDeltaCalculator(,S$5,"Spot",I_ValuationDate!$C$6,1,1,E13%*SQRT($P13)),S$6)</f>
        <v>17.230036743459817</v>
      </c>
      <c r="T13" s="131">
        <f>_xll.qlBlackDeltaCalculatorStrikeFromDelta(_xll.qlBlackDeltaCalculator(,T$5,"Spot",I_ValuationDate!$C$6,1,1,F13%*SQRT($P13)),T$6)</f>
        <v>17.521623983947855</v>
      </c>
      <c r="U13" s="131">
        <f>_xll.qlBlackDeltaCalculatorStrikeFromDelta(_xll.qlBlackDeltaCalculator(,U$5,"Spot",I_ValuationDate!$C$6,1,1,G13%*SQRT($P13)),U$6)</f>
        <v>17.740768640426076</v>
      </c>
      <c r="V13" s="132">
        <f>_xll.qlBlackDeltaCalculatorAtmStrike(_xll.qlBlackDeltaCalculator(,V$5,"Spot",I_ValuationDate!$C$6,1,1,H13%*SQRT($P13)),"AtmFwd")</f>
        <v>18</v>
      </c>
      <c r="W13" s="131">
        <f>_xll.qlBlackDeltaCalculatorStrikeFromDelta(_xll.qlBlackDeltaCalculator(,W$5,"Spot",I_ValuationDate!$C$6,1,1,I13%*SQRT($P13)),W$6)</f>
        <v>18.28215183278941</v>
      </c>
      <c r="X13" s="131">
        <f>_xll.qlBlackDeltaCalculatorStrikeFromDelta(_xll.qlBlackDeltaCalculator(,X$5,"Spot",I_ValuationDate!$C$6,1,1,J13%*SQRT($P13)),X$6)</f>
        <v>18.493625503345843</v>
      </c>
      <c r="Y13" s="131">
        <f>_xll.qlBlackDeltaCalculatorStrikeFromDelta(_xll.qlBlackDeltaCalculator(,Y$5,"Spot",I_ValuationDate!$C$6,1,1,K13%*SQRT($P13)),Y$6)</f>
        <v>18.7751741106777</v>
      </c>
      <c r="Z13" s="131">
        <f>_xll.qlBlackDeltaCalculatorStrikeFromDelta(_xll.qlBlackDeltaCalculator(,Z$5,"Spot",I_ValuationDate!$C$6,1,1,L13%*SQRT($P13)),Z$6)</f>
        <v>18.991374677616577</v>
      </c>
      <c r="AA13" s="133">
        <f>_xll.qlBlackDeltaCalculatorStrikeFromDelta(_xll.qlBlackDeltaCalculator(,AA$5,"Spot",I_ValuationDate!$C$6,1,1,M13%*SQRT($P13)),AA$6)</f>
        <v>19.329901659784561</v>
      </c>
      <c r="AC13" s="145">
        <f>I_ValuationDate!$C$6</f>
        <v>18</v>
      </c>
      <c r="AD13" s="149">
        <v>6.6335096159272133E-2</v>
      </c>
      <c r="AE13" s="150">
        <v>0.7</v>
      </c>
      <c r="AF13" s="150">
        <v>0.22030508891792794</v>
      </c>
      <c r="AG13" s="151">
        <v>1.0756510289345638</v>
      </c>
      <c r="AH13" s="160" t="str">
        <f t="array" ref="AH13">_xll.qlSabrInterpolatedSmileSection(,O13,AC13,Q13:AA13,FALSE,H13%,C13:M13%,AD13,AE13,AG13,AF13,AD$5,AE$5,AG$5,AF$5,TRUE,,,"Actual/365 (Fixed)",0,FALSE)</f>
        <v>obj_00186#0001</v>
      </c>
      <c r="AI13" s="161">
        <f>_xll.qlSabrInterpolatedSmileSectionMaxError(AH13)</f>
        <v>1.0364498109539239E-3</v>
      </c>
      <c r="AJ13" s="162">
        <f>_xll.qlSabrInterpolatedSmileSectionAlpha(AH13)</f>
        <v>0.17897298402279918</v>
      </c>
      <c r="AK13" s="161">
        <f>_xll.qlSabrInterpolatedSmileSectionBeta(AH13)</f>
        <v>0.7</v>
      </c>
      <c r="AL13" s="163">
        <f>_xll.qlSabrInterpolatedSmileSectionRho(AH13)</f>
        <v>-0.11096313898734438</v>
      </c>
      <c r="AM13" s="164">
        <f>_xll.qlSabrInterpolatedSmileSectionNu(AH13)</f>
        <v>1.1811949123392183</v>
      </c>
      <c r="AN13" s="110" t="s">
        <v>61</v>
      </c>
      <c r="AO13" t="str">
        <f t="array" ref="AO13">_xll.qlInterpolatedSmileSection(,O13,Q13:AA13,C13:M13*(SQRT(P13)/100),I_ValuationDate!$C$6)</f>
        <v>obj_00187#0001</v>
      </c>
      <c r="AR13" t="str">
        <f>AO13</f>
        <v>obj_00187#0001</v>
      </c>
    </row>
    <row r="14" spans="2:44">
      <c r="B14" s="110" t="s">
        <v>62</v>
      </c>
      <c r="C14" s="103">
        <v>9.9499999999999993</v>
      </c>
      <c r="D14" s="104">
        <v>9.34</v>
      </c>
      <c r="E14" s="104">
        <v>8.8000000000000007</v>
      </c>
      <c r="F14" s="104">
        <v>8.375</v>
      </c>
      <c r="G14" s="104">
        <v>8</v>
      </c>
      <c r="H14" s="104">
        <v>7.7930000000000001</v>
      </c>
      <c r="I14" s="104">
        <v>7.7409999999999997</v>
      </c>
      <c r="J14" s="104">
        <v>7.8250000000000002</v>
      </c>
      <c r="K14" s="104">
        <v>8.02</v>
      </c>
      <c r="L14" s="104">
        <v>8.2539999999999996</v>
      </c>
      <c r="M14" s="105">
        <v>8.5760000000000005</v>
      </c>
      <c r="O14" s="119">
        <f>_xll.qlCalendarAdvance("NullCalendar",$C$2,B14)</f>
        <v>43141</v>
      </c>
      <c r="P14" s="122">
        <f>(O14-$C$2)/365</f>
        <v>0.33698630136986302</v>
      </c>
      <c r="Q14" s="130">
        <f>_xll.qlBlackDeltaCalculatorStrikeFromDelta(_xll.qlBlackDeltaCalculator(,Q$5,"Spot",I_ValuationDate!$C$6,1,1,C14%*SQRT($P14)),Q$6)</f>
        <v>16.395922813616306</v>
      </c>
      <c r="R14" s="131">
        <f>_xll.qlBlackDeltaCalculatorStrikeFromDelta(_xll.qlBlackDeltaCalculator(,R$5,"Spot",I_ValuationDate!$C$6,1,1,D14%*SQRT($P14)),R$6)</f>
        <v>16.816439242993894</v>
      </c>
      <c r="S14" s="131">
        <f>_xll.qlBlackDeltaCalculatorStrikeFromDelta(_xll.qlBlackDeltaCalculator(,S$5,"Spot",I_ValuationDate!$C$6,1,1,E14%*SQRT($P14)),S$6)</f>
        <v>17.094058212007322</v>
      </c>
      <c r="T14" s="131">
        <f>_xll.qlBlackDeltaCalculatorStrikeFromDelta(_xll.qlBlackDeltaCalculator(,T$5,"Spot",I_ValuationDate!$C$6,1,1,F14%*SQRT($P14)),T$6)</f>
        <v>17.439917728760097</v>
      </c>
      <c r="U14" s="131">
        <f>_xll.qlBlackDeltaCalculatorStrikeFromDelta(_xll.qlBlackDeltaCalculator(,U$5,"Spot",I_ValuationDate!$C$6,1,1,G14%*SQRT($P14)),U$6)</f>
        <v>17.699841255754805</v>
      </c>
      <c r="V14" s="132">
        <f>_xll.qlBlackDeltaCalculatorAtmStrike(_xll.qlBlackDeltaCalculator(,V$5,"Spot",I_ValuationDate!$C$6,1,1,H14%*SQRT($P14)),"AtmFwd")</f>
        <v>18</v>
      </c>
      <c r="W14" s="131">
        <f>_xll.qlBlackDeltaCalculatorStrikeFromDelta(_xll.qlBlackDeltaCalculator(,W$5,"Spot",I_ValuationDate!$C$6,1,1,I14%*SQRT($P14)),W$6)</f>
        <v>18.332886642154268</v>
      </c>
      <c r="X14" s="131">
        <f>_xll.qlBlackDeltaCalculatorStrikeFromDelta(_xll.qlBlackDeltaCalculator(,X$5,"Spot",I_ValuationDate!$C$6,1,1,J14%*SQRT($P14)),X$6)</f>
        <v>18.579184363727382</v>
      </c>
      <c r="Y14" s="131">
        <f>_xll.qlBlackDeltaCalculatorStrikeFromDelta(_xll.qlBlackDeltaCalculator(,Y$5,"Spot",I_ValuationDate!$C$6,1,1,K14%*SQRT($P14)),Y$6)</f>
        <v>18.910328275460376</v>
      </c>
      <c r="Z14" s="131">
        <f>_xll.qlBlackDeltaCalculatorStrikeFromDelta(_xll.qlBlackDeltaCalculator(,Z$5,"Spot",I_ValuationDate!$C$6,1,1,L14%*SQRT($P14)),Z$6)</f>
        <v>19.161922218014542</v>
      </c>
      <c r="AA14" s="133">
        <f>_xll.qlBlackDeltaCalculatorStrikeFromDelta(_xll.qlBlackDeltaCalculator(,AA$5,"Spot",I_ValuationDate!$C$6,1,1,M14%*SQRT($P14)),AA$6)</f>
        <v>19.560233248611016</v>
      </c>
      <c r="AC14" s="145">
        <f>I_ValuationDate!$C$6</f>
        <v>18</v>
      </c>
      <c r="AD14" s="149">
        <v>6.8692845709085362E-2</v>
      </c>
      <c r="AE14" s="150">
        <v>0.7</v>
      </c>
      <c r="AF14" s="150">
        <v>0.1641956171987218</v>
      </c>
      <c r="AG14" s="151">
        <v>0.99276937706996249</v>
      </c>
      <c r="AH14" s="160" t="str">
        <f t="array" ref="AH14">_xll.qlSabrInterpolatedSmileSection(,O14,AC14,Q14:AA14,FALSE,H14%,C14:M14%,AD14,AE14,AG14,AF14,AD$5,AE$5,AG$5,AF$5,TRUE,,,"Actual/365 (Fixed)",0,FALSE)</f>
        <v>obj_00193#0001</v>
      </c>
      <c r="AI14" s="161">
        <f>_xll.qlSabrInterpolatedSmileSectionMaxError(AH14)</f>
        <v>8.2215251820116908E-4</v>
      </c>
      <c r="AJ14" s="162">
        <f>_xll.qlSabrInterpolatedSmileSectionAlpha(AH14)</f>
        <v>0.18052996819986336</v>
      </c>
      <c r="AK14" s="161">
        <f>_xll.qlSabrInterpolatedSmileSectionBeta(AH14)</f>
        <v>0.7</v>
      </c>
      <c r="AL14" s="163">
        <f>_xll.qlSabrInterpolatedSmileSectionRho(AH14)</f>
        <v>-0.13798838327203386</v>
      </c>
      <c r="AM14" s="164">
        <f>_xll.qlSabrInterpolatedSmileSectionNu(AH14)</f>
        <v>1.0763284359944505</v>
      </c>
      <c r="AN14" s="110" t="s">
        <v>62</v>
      </c>
      <c r="AO14" t="str">
        <f t="array" ref="AO14">_xll.qlInterpolatedSmileSection(,O14,Q14:AA14,C14:M14*(SQRT(P14)/100),I_ValuationDate!$C$6)</f>
        <v>obj_00194#0001</v>
      </c>
      <c r="AR14" t="str">
        <f>AO14</f>
        <v>obj_00194#0001</v>
      </c>
    </row>
    <row r="15" spans="2:44">
      <c r="B15" s="110" t="s">
        <v>63</v>
      </c>
      <c r="C15" s="103">
        <v>10.5</v>
      </c>
      <c r="D15" s="104">
        <v>9.65</v>
      </c>
      <c r="E15" s="104">
        <v>9.02</v>
      </c>
      <c r="F15" s="104">
        <v>8.5</v>
      </c>
      <c r="G15" s="104">
        <v>8.11</v>
      </c>
      <c r="H15" s="104">
        <v>7.8890000000000002</v>
      </c>
      <c r="I15" s="104">
        <v>7.8150000000000004</v>
      </c>
      <c r="J15" s="104">
        <v>7.8920000000000003</v>
      </c>
      <c r="K15" s="104">
        <v>8.1</v>
      </c>
      <c r="L15" s="104">
        <v>8.3800000000000008</v>
      </c>
      <c r="M15" s="105">
        <v>8.6999999999999993</v>
      </c>
      <c r="O15" s="119">
        <f>_xll.qlCalendarAdvance("NullCalendar",$C$2,B15)</f>
        <v>43169</v>
      </c>
      <c r="P15" s="122">
        <f>(O15-$C$2)/365</f>
        <v>0.41369863013698632</v>
      </c>
      <c r="Q15" s="130">
        <f>_xll.qlBlackDeltaCalculatorStrikeFromDelta(_xll.qlBlackDeltaCalculator(,Q$5,"Spot",I_ValuationDate!$C$6,1,1,C15%*SQRT($P15)),Q$6)</f>
        <v>16.144290517881938</v>
      </c>
      <c r="R15" s="131">
        <f>_xll.qlBlackDeltaCalculatorStrikeFromDelta(_xll.qlBlackDeltaCalculator(,R$5,"Spot",I_ValuationDate!$C$6,1,1,D15%*SQRT($P15)),R$6)</f>
        <v>16.655730881536204</v>
      </c>
      <c r="S15" s="131">
        <f>_xll.qlBlackDeltaCalculatorStrikeFromDelta(_xll.qlBlackDeltaCalculator(,S$5,"Spot",I_ValuationDate!$C$6,1,1,E15%*SQRT($P15)),S$6)</f>
        <v>16.978109916007725</v>
      </c>
      <c r="T15" s="131">
        <f>_xll.qlBlackDeltaCalculatorStrikeFromDelta(_xll.qlBlackDeltaCalculator(,T$5,"Spot",I_ValuationDate!$C$6,1,1,F15%*SQRT($P15)),T$6)</f>
        <v>17.374278748775769</v>
      </c>
      <c r="U15" s="131">
        <f>_xll.qlBlackDeltaCalculatorStrikeFromDelta(_xll.qlBlackDeltaCalculator(,U$5,"Spot",I_ValuationDate!$C$6,1,1,G15%*SQRT($P15)),U$6)</f>
        <v>17.665838780276854</v>
      </c>
      <c r="V15" s="132">
        <f>_xll.qlBlackDeltaCalculatorAtmStrike(_xll.qlBlackDeltaCalculator(,V$5,"Spot",I_ValuationDate!$C$6,1,1,H15%*SQRT($P15)),"AtmFwd")</f>
        <v>18</v>
      </c>
      <c r="W15" s="131">
        <f>_xll.qlBlackDeltaCalculatorStrikeFromDelta(_xll.qlBlackDeltaCalculator(,W$5,"Spot",I_ValuationDate!$C$6,1,1,I15%*SQRT($P15)),W$6)</f>
        <v>18.375227855170625</v>
      </c>
      <c r="X15" s="131">
        <f>_xll.qlBlackDeltaCalculatorStrikeFromDelta(_xll.qlBlackDeltaCalculator(,X$5,"Spot",I_ValuationDate!$C$6,1,1,J15%*SQRT($P15)),X$6)</f>
        <v>18.650963045050382</v>
      </c>
      <c r="Y15" s="131">
        <f>_xll.qlBlackDeltaCalculatorStrikeFromDelta(_xll.qlBlackDeltaCalculator(,Y$5,"Spot",I_ValuationDate!$C$6,1,1,K15%*SQRT($P15)),Y$6)</f>
        <v>19.024464385020146</v>
      </c>
      <c r="Z15" s="131">
        <f>_xll.qlBlackDeltaCalculatorStrikeFromDelta(_xll.qlBlackDeltaCalculator(,Z$5,"Spot",I_ValuationDate!$C$6,1,1,L15%*SQRT($P15)),Z$6)</f>
        <v>19.315338937407805</v>
      </c>
      <c r="AA15" s="133">
        <f>_xll.qlBlackDeltaCalculatorStrikeFromDelta(_xll.qlBlackDeltaCalculator(,AA$5,"Spot",I_ValuationDate!$C$6,1,1,M15%*SQRT($P15)),AA$6)</f>
        <v>19.766328927972744</v>
      </c>
      <c r="AC15" s="145">
        <f>I_ValuationDate!$C$6</f>
        <v>18</v>
      </c>
      <c r="AD15" s="149">
        <v>6.9686634253308843E-2</v>
      </c>
      <c r="AE15" s="150">
        <v>0.7</v>
      </c>
      <c r="AF15" s="150">
        <v>0.1638816074898071</v>
      </c>
      <c r="AG15" s="151">
        <v>0.93955058254800128</v>
      </c>
      <c r="AH15" s="160" t="str">
        <f t="array" ref="AH15">_xll.qlSabrInterpolatedSmileSection(,O15,AC15,Q15:AA15,FALSE,H15%,C15:M15%,AD15,AE15,AG15,AF15,AD$5,AE$5,AG$5,AF$5,TRUE,,,"Actual/365 (Fixed)",0,FALSE)</f>
        <v>obj_001a0#0001</v>
      </c>
      <c r="AI15" s="161">
        <f>_xll.qlSabrInterpolatedSmileSectionMaxError(AH15)</f>
        <v>1.0992301028506096E-3</v>
      </c>
      <c r="AJ15" s="162">
        <f>_xll.qlSabrInterpolatedSmileSectionAlpha(AH15)</f>
        <v>0.18172376036740898</v>
      </c>
      <c r="AK15" s="161">
        <f>_xll.qlSabrInterpolatedSmileSectionBeta(AH15)</f>
        <v>0.7</v>
      </c>
      <c r="AL15" s="163">
        <f>_xll.qlSabrInterpolatedSmileSectionRho(AH15)</f>
        <v>-0.15379389633927204</v>
      </c>
      <c r="AM15" s="164">
        <f>_xll.qlSabrInterpolatedSmileSectionNu(AH15)</f>
        <v>1.0306613618829763</v>
      </c>
      <c r="AN15" s="110" t="s">
        <v>63</v>
      </c>
      <c r="AO15" t="str">
        <f t="array" ref="AO15">_xll.qlInterpolatedSmileSection(,O15,Q15:AA15,C15:M15*(SQRT(P15)/100),I_ValuationDate!$C$6)</f>
        <v>obj_001a1#0001</v>
      </c>
      <c r="AR15" t="str">
        <f>AO15</f>
        <v>obj_001a1#0001</v>
      </c>
    </row>
    <row r="16" spans="2:44">
      <c r="B16" s="110" t="s">
        <v>64</v>
      </c>
      <c r="C16" s="103">
        <v>10.7</v>
      </c>
      <c r="D16" s="104">
        <v>9.85</v>
      </c>
      <c r="E16" s="104">
        <v>9.18</v>
      </c>
      <c r="F16" s="104">
        <v>8.6</v>
      </c>
      <c r="G16" s="104">
        <v>8.1999999999999993</v>
      </c>
      <c r="H16" s="104">
        <v>7.95</v>
      </c>
      <c r="I16" s="104">
        <v>7.86</v>
      </c>
      <c r="J16" s="104">
        <v>7.9249999999999998</v>
      </c>
      <c r="K16" s="104">
        <v>8.14</v>
      </c>
      <c r="L16" s="104">
        <v>8.4499999999999993</v>
      </c>
      <c r="M16" s="105">
        <v>8.7899999999999991</v>
      </c>
      <c r="O16" s="119">
        <f>_xll.qlCalendarAdvance("NullCalendar",$C$2,B16)</f>
        <v>43200</v>
      </c>
      <c r="P16" s="122">
        <f>(O16-$C$2)/365</f>
        <v>0.49863013698630138</v>
      </c>
      <c r="Q16" s="130">
        <f>_xll.qlBlackDeltaCalculatorStrikeFromDelta(_xll.qlBlackDeltaCalculator(,Q$5,"Spot",I_ValuationDate!$C$6,1,1,C16%*SQRT($P16)),Q$6)</f>
        <v>15.941829447477115</v>
      </c>
      <c r="R16" s="131">
        <f>_xll.qlBlackDeltaCalculatorStrikeFromDelta(_xll.qlBlackDeltaCalculator(,R$5,"Spot",I_ValuationDate!$C$6,1,1,D16%*SQRT($P16)),R$6)</f>
        <v>16.504827989607517</v>
      </c>
      <c r="S16" s="131">
        <f>_xll.qlBlackDeltaCalculatorStrikeFromDelta(_xll.qlBlackDeltaCalculator(,S$5,"Spot",I_ValuationDate!$C$6,1,1,E16%*SQRT($P16)),S$6)</f>
        <v>16.86579553870796</v>
      </c>
      <c r="T16" s="131">
        <f>_xll.qlBlackDeltaCalculatorStrikeFromDelta(_xll.qlBlackDeltaCalculator(,T$5,"Spot",I_ValuationDate!$C$6,1,1,F16%*SQRT($P16)),T$6)</f>
        <v>17.309498514923447</v>
      </c>
      <c r="U16" s="131">
        <f>_xll.qlBlackDeltaCalculatorStrikeFromDelta(_xll.qlBlackDeltaCalculator(,U$5,"Spot",I_ValuationDate!$C$6,1,1,G16%*SQRT($P16)),U$6)</f>
        <v>17.632377385944558</v>
      </c>
      <c r="V16" s="132">
        <f>_xll.qlBlackDeltaCalculatorAtmStrike(_xll.qlBlackDeltaCalculator(,V$5,"Spot",I_ValuationDate!$C$6,1,1,H16%*SQRT($P16)),"AtmFwd")</f>
        <v>18</v>
      </c>
      <c r="W16" s="131">
        <f>_xll.qlBlackDeltaCalculatorStrikeFromDelta(_xll.qlBlackDeltaCalculator(,W$5,"Spot",I_ValuationDate!$C$6,1,1,I16%*SQRT($P16)),W$6)</f>
        <v>18.41744345273306</v>
      </c>
      <c r="X16" s="131">
        <f>_xll.qlBlackDeltaCalculatorStrikeFromDelta(_xll.qlBlackDeltaCalculator(,X$5,"Spot",I_ValuationDate!$C$6,1,1,J16%*SQRT($P16)),X$6)</f>
        <v>18.721694482082253</v>
      </c>
      <c r="Y16" s="131">
        <f>_xll.qlBlackDeltaCalculatorStrikeFromDelta(_xll.qlBlackDeltaCalculator(,Y$5,"Spot",I_ValuationDate!$C$6,1,1,K16%*SQRT($P16)),Y$6)</f>
        <v>19.136499433931988</v>
      </c>
      <c r="Z16" s="131">
        <f>_xll.qlBlackDeltaCalculatorStrikeFromDelta(_xll.qlBlackDeltaCalculator(,Z$5,"Spot",I_ValuationDate!$C$6,1,1,L16%*SQRT($P16)),Z$6)</f>
        <v>19.465045898390304</v>
      </c>
      <c r="AA16" s="133">
        <f>_xll.qlBlackDeltaCalculatorStrikeFromDelta(_xll.qlBlackDeltaCalculator(,AA$5,"Spot",I_ValuationDate!$C$6,1,1,M16%*SQRT($P16)),AA$6)</f>
        <v>19.973238140540406</v>
      </c>
      <c r="AC16" s="145">
        <f>I_ValuationDate!$C$6</f>
        <v>18</v>
      </c>
      <c r="AD16" s="149">
        <v>7.0307764108871268E-2</v>
      </c>
      <c r="AE16" s="150">
        <v>0.7</v>
      </c>
      <c r="AF16" s="150">
        <v>0.17052618959716567</v>
      </c>
      <c r="AG16" s="151">
        <v>0.87671318905183571</v>
      </c>
      <c r="AH16" s="160" t="str">
        <f t="array" ref="AH16">_xll.qlSabrInterpolatedSmileSection(,O16,AC16,Q16:AA16,FALSE,H16%,C16:M16%,AD16,AE16,AG16,AF16,AD$5,AE$5,AG$5,AF$5,TRUE,,,"Actual/365 (Fixed)",0,FALSE)</f>
        <v>obj_001ad#0001</v>
      </c>
      <c r="AI16" s="161">
        <f>_xll.qlSabrInterpolatedSmileSectionMaxError(AH16)</f>
        <v>9.7426223733587669E-4</v>
      </c>
      <c r="AJ16" s="162">
        <f>_xll.qlSabrInterpolatedSmileSectionAlpha(AH16)</f>
        <v>0.18293165369942169</v>
      </c>
      <c r="AK16" s="161">
        <f>_xll.qlSabrInterpolatedSmileSectionBeta(AH16)</f>
        <v>0.7</v>
      </c>
      <c r="AL16" s="163">
        <f>_xll.qlSabrInterpolatedSmileSectionRho(AH16)</f>
        <v>-0.16452615170281865</v>
      </c>
      <c r="AM16" s="164">
        <f>_xll.qlSabrInterpolatedSmileSectionNu(AH16)</f>
        <v>0.9591865428875187</v>
      </c>
      <c r="AN16" s="110" t="s">
        <v>64</v>
      </c>
      <c r="AO16" t="str">
        <f t="array" ref="AO16">_xll.qlInterpolatedSmileSection(,O16,Q16:AA16,C16:M16*(SQRT(P16)/100),I_ValuationDate!$C$6)</f>
        <v>obj_001ae#0001</v>
      </c>
      <c r="AR16" t="str">
        <f>AO16</f>
        <v>obj_001ae#0001</v>
      </c>
    </row>
    <row r="17" spans="2:44">
      <c r="B17" s="110" t="s">
        <v>65</v>
      </c>
      <c r="C17" s="103">
        <v>11.2</v>
      </c>
      <c r="D17" s="104">
        <v>10.3</v>
      </c>
      <c r="E17" s="104">
        <v>9.56</v>
      </c>
      <c r="F17" s="104">
        <v>8.9499999999999993</v>
      </c>
      <c r="G17" s="104">
        <v>8.48</v>
      </c>
      <c r="H17" s="104">
        <v>8.1449999999999996</v>
      </c>
      <c r="I17" s="104">
        <v>8.0090000000000003</v>
      </c>
      <c r="J17" s="104">
        <v>8.0619999999999994</v>
      </c>
      <c r="K17" s="104">
        <v>8.1999999999999993</v>
      </c>
      <c r="L17" s="104">
        <v>8.4700000000000006</v>
      </c>
      <c r="M17" s="105">
        <v>8.8689999999999998</v>
      </c>
      <c r="O17" s="119">
        <f>_xll.qlCalendarAdvance("NullCalendar",$C$2,B17)</f>
        <v>43291</v>
      </c>
      <c r="P17" s="122">
        <f>(O17-$C$2)/365</f>
        <v>0.74794520547945209</v>
      </c>
      <c r="Q17" s="130">
        <f>_xll.qlBlackDeltaCalculatorStrikeFromDelta(_xll.qlBlackDeltaCalculator(,Q$5,"Spot",I_ValuationDate!$C$6,1,1,C17%*SQRT($P17)),Q$6)</f>
        <v>15.421139276758863</v>
      </c>
      <c r="R17" s="131">
        <f>_xll.qlBlackDeltaCalculatorStrikeFromDelta(_xll.qlBlackDeltaCalculator(,R$5,"Spot",I_ValuationDate!$C$6,1,1,D17%*SQRT($P17)),R$6)</f>
        <v>16.121934677325658</v>
      </c>
      <c r="S17" s="131">
        <f>_xll.qlBlackDeltaCalculatorStrikeFromDelta(_xll.qlBlackDeltaCalculator(,S$5,"Spot",I_ValuationDate!$C$6,1,1,E17%*SQRT($P17)),S$6)</f>
        <v>16.578369966343871</v>
      </c>
      <c r="T17" s="131">
        <f>_xll.qlBlackDeltaCalculatorStrikeFromDelta(_xll.qlBlackDeltaCalculator(,T$5,"Spot",I_ValuationDate!$C$6,1,1,F17%*SQRT($P17)),T$6)</f>
        <v>17.135628360025375</v>
      </c>
      <c r="U17" s="131">
        <f>_xll.qlBlackDeltaCalculatorStrikeFromDelta(_xll.qlBlackDeltaCalculator(,U$5,"Spot",I_ValuationDate!$C$6,1,1,G17%*SQRT($P17)),U$6)</f>
        <v>17.545583539652171</v>
      </c>
      <c r="V17" s="132">
        <f>_xll.qlBlackDeltaCalculatorAtmStrike(_xll.qlBlackDeltaCalculator(,V$5,"Spot",I_ValuationDate!$C$6,1,1,H17%*SQRT($P17)),"AtmFwd")</f>
        <v>18</v>
      </c>
      <c r="W17" s="131">
        <f>_xll.qlBlackDeltaCalculatorStrikeFromDelta(_xll.qlBlackDeltaCalculator(,W$5,"Spot",I_ValuationDate!$C$6,1,1,I17%*SQRT($P17)),W$6)</f>
        <v>18.53127328490158</v>
      </c>
      <c r="X17" s="131">
        <f>_xll.qlBlackDeltaCalculatorStrikeFromDelta(_xll.qlBlackDeltaCalculator(,X$5,"Spot",I_ValuationDate!$C$6,1,1,J17%*SQRT($P17)),X$6)</f>
        <v>18.912631811519777</v>
      </c>
      <c r="Y17" s="131">
        <f>_xll.qlBlackDeltaCalculatorStrikeFromDelta(_xll.qlBlackDeltaCalculator(,Y$5,"Spot",I_ValuationDate!$C$6,1,1,K17%*SQRT($P17)),Y$6)</f>
        <v>19.421618934478406</v>
      </c>
      <c r="Z17" s="131">
        <f>_xll.qlBlackDeltaCalculatorStrikeFromDelta(_xll.qlBlackDeltaCalculator(,Z$5,"Spot",I_ValuationDate!$C$6,1,1,L17%*SQRT($P17)),Z$6)</f>
        <v>19.824739550581892</v>
      </c>
      <c r="AA17" s="133">
        <f>_xll.qlBlackDeltaCalculatorStrikeFromDelta(_xll.qlBlackDeltaCalculator(,AA$5,"Spot",I_ValuationDate!$C$6,1,1,M17%*SQRT($P17)),AA$6)</f>
        <v>20.480593679228775</v>
      </c>
      <c r="AC17" s="145">
        <f>I_ValuationDate!$C$6</f>
        <v>18</v>
      </c>
      <c r="AD17" s="149">
        <v>7.140257381739841E-2</v>
      </c>
      <c r="AE17" s="150">
        <v>0.7</v>
      </c>
      <c r="AF17" s="150">
        <v>0.15798164575417137</v>
      </c>
      <c r="AG17" s="151">
        <v>0.7629423965204154</v>
      </c>
      <c r="AH17" s="160" t="str">
        <f t="array" ref="AH17">_xll.qlSabrInterpolatedSmileSection(,O17,AC17,Q17:AA17,FALSE,H17%,C17:M17%,AD17,AE17,AG17,AF17,AD$5,AE$5,AG$5,AF$5,TRUE,,,"Actual/365 (Fixed)",0,FALSE)</f>
        <v>obj_001ba#0001</v>
      </c>
      <c r="AI17" s="161">
        <f>_xll.qlSabrInterpolatedSmileSectionMaxError(AH17)</f>
        <v>7.9546053716206266E-4</v>
      </c>
      <c r="AJ17" s="162">
        <f>_xll.qlSabrInterpolatedSmileSectionAlpha(AH17)</f>
        <v>0.18815417114528829</v>
      </c>
      <c r="AK17" s="161">
        <f>_xll.qlSabrInterpolatedSmileSectionBeta(AH17)</f>
        <v>0.7</v>
      </c>
      <c r="AL17" s="163">
        <f>_xll.qlSabrInterpolatedSmileSectionRho(AH17)</f>
        <v>-0.20678846636375892</v>
      </c>
      <c r="AM17" s="164">
        <f>_xll.qlSabrInterpolatedSmileSectionNu(AH17)</f>
        <v>0.78603262211119473</v>
      </c>
      <c r="AN17" s="110" t="s">
        <v>65</v>
      </c>
      <c r="AO17" t="str">
        <f t="array" ref="AO17">_xll.qlInterpolatedSmileSection(,O17,Q17:AA17,C17:M17*(SQRT(P17)/100),I_ValuationDate!$C$6)</f>
        <v>obj_001bb#0001</v>
      </c>
      <c r="AR17" t="str">
        <f>AO17</f>
        <v>obj_001bb#0001</v>
      </c>
    </row>
    <row r="18" spans="2:44">
      <c r="B18" s="110" t="s">
        <v>66</v>
      </c>
      <c r="C18" s="103">
        <v>11.9</v>
      </c>
      <c r="D18" s="104">
        <v>10.7</v>
      </c>
      <c r="E18" s="104">
        <v>9.6999999999999993</v>
      </c>
      <c r="F18" s="104">
        <v>8.9499999999999993</v>
      </c>
      <c r="G18" s="104">
        <v>8.4499999999999993</v>
      </c>
      <c r="H18" s="104">
        <v>8.1999999999999993</v>
      </c>
      <c r="I18" s="104">
        <v>8.1150000000000002</v>
      </c>
      <c r="J18" s="104">
        <v>8.1460000000000008</v>
      </c>
      <c r="K18" s="104">
        <v>8.25</v>
      </c>
      <c r="L18" s="104">
        <v>8.5</v>
      </c>
      <c r="M18" s="105">
        <v>8.9380000000000006</v>
      </c>
      <c r="O18" s="119">
        <f>_xll.qlCalendarAdvance("NullCalendar",$C$2,B18)</f>
        <v>43383</v>
      </c>
      <c r="P18" s="122">
        <f>(O18-$C$2)/365</f>
        <v>1</v>
      </c>
      <c r="Q18" s="130">
        <f>_xll.qlBlackDeltaCalculatorStrikeFromDelta(_xll.qlBlackDeltaCalculator(,Q$5,"Spot",I_ValuationDate!$C$6,1,1,C18%*SQRT($P18)),Q$6)</f>
        <v>14.905267537838743</v>
      </c>
      <c r="R18" s="131">
        <f>_xll.qlBlackDeltaCalculatorStrikeFromDelta(_xll.qlBlackDeltaCalculator(,R$5,"Spot",I_ValuationDate!$C$6,1,1,D18%*SQRT($P18)),R$6)</f>
        <v>15.783581284647989</v>
      </c>
      <c r="S18" s="131">
        <f>_xll.qlBlackDeltaCalculatorStrikeFromDelta(_xll.qlBlackDeltaCalculator(,S$5,"Spot",I_ValuationDate!$C$6,1,1,E18%*SQRT($P18)),S$6)</f>
        <v>16.35513996688849</v>
      </c>
      <c r="T18" s="131">
        <f>_xll.qlBlackDeltaCalculatorStrikeFromDelta(_xll.qlBlackDeltaCalculator(,T$5,"Spot",I_ValuationDate!$C$6,1,1,F18%*SQRT($P18)),T$6)</f>
        <v>17.013549402043765</v>
      </c>
      <c r="U18" s="131">
        <f>_xll.qlBlackDeltaCalculatorStrikeFromDelta(_xll.qlBlackDeltaCalculator(,U$5,"Spot",I_ValuationDate!$C$6,1,1,G18%*SQRT($P18)),U$6)</f>
        <v>17.485680756424443</v>
      </c>
      <c r="V18" s="132">
        <f>_xll.qlBlackDeltaCalculatorAtmStrike(_xll.qlBlackDeltaCalculator(,V$5,"Spot",I_ValuationDate!$C$6,1,1,H18%*SQRT($P18)),"AtmFwd")</f>
        <v>18</v>
      </c>
      <c r="W18" s="131">
        <f>_xll.qlBlackDeltaCalculatorStrikeFromDelta(_xll.qlBlackDeltaCalculator(,W$5,"Spot",I_ValuationDate!$C$6,1,1,I18%*SQRT($P18)),W$6)</f>
        <v>18.632980859050406</v>
      </c>
      <c r="X18" s="131">
        <f>_xll.qlBlackDeltaCalculatorStrikeFromDelta(_xll.qlBlackDeltaCalculator(,X$5,"Spot",I_ValuationDate!$C$6,1,1,J18%*SQRT($P18)),X$6)</f>
        <v>19.079864393755496</v>
      </c>
      <c r="Y18" s="131">
        <f>_xll.qlBlackDeltaCalculatorStrikeFromDelta(_xll.qlBlackDeltaCalculator(,Y$5,"Spot",I_ValuationDate!$C$6,1,1,K18%*SQRT($P18)),Y$6)</f>
        <v>19.673659063053901</v>
      </c>
      <c r="Z18" s="131">
        <f>_xll.qlBlackDeltaCalculatorStrikeFromDelta(_xll.qlBlackDeltaCalculator(,Z$5,"Spot",I_ValuationDate!$C$6,1,1,L18%*SQRT($P18)),Z$6)</f>
        <v>20.144194663412939</v>
      </c>
      <c r="AA18" s="133">
        <f>_xll.qlBlackDeltaCalculatorStrikeFromDelta(_xll.qlBlackDeltaCalculator(,AA$5,"Spot",I_ValuationDate!$C$6,1,1,M18%*SQRT($P18)),AA$6)</f>
        <v>20.934178686644206</v>
      </c>
      <c r="AC18" s="145">
        <f>I_ValuationDate!$C$6</f>
        <v>18</v>
      </c>
      <c r="AD18" s="149">
        <v>7.2078139589299359E-2</v>
      </c>
      <c r="AE18" s="150">
        <v>0.7</v>
      </c>
      <c r="AF18" s="150">
        <v>0.14891457993989682</v>
      </c>
      <c r="AG18" s="151">
        <v>0.69201049958741367</v>
      </c>
      <c r="AH18" s="160" t="str">
        <f t="array" ref="AH18">_xll.qlSabrInterpolatedSmileSection(,O18,AC18,Q18:AA18,FALSE,H18%,C18:M18%,AD18,AE18,AG18,AF18,AD$5,AE$5,AG$5,AF$5,TRUE,,,"Actual/365 (Fixed)",0,FALSE)</f>
        <v>obj_001c7#0001</v>
      </c>
      <c r="AI18" s="161">
        <f>_xll.qlSabrInterpolatedSmileSectionMaxError(AH18)</f>
        <v>1.5806076643359174E-3</v>
      </c>
      <c r="AJ18" s="162">
        <f>_xll.qlSabrInterpolatedSmileSectionAlpha(AH18)</f>
        <v>0.18789840589323739</v>
      </c>
      <c r="AK18" s="161">
        <f>_xll.qlSabrInterpolatedSmileSectionBeta(AH18)</f>
        <v>0.7</v>
      </c>
      <c r="AL18" s="163">
        <f>_xll.qlSabrInterpolatedSmileSectionRho(AH18)</f>
        <v>-0.21121802893222616</v>
      </c>
      <c r="AM18" s="164">
        <f>_xll.qlSabrInterpolatedSmileSectionNu(AH18)</f>
        <v>0.72554222493057263</v>
      </c>
      <c r="AN18" s="110" t="s">
        <v>66</v>
      </c>
      <c r="AO18" t="str">
        <f t="array" ref="AO18">_xll.qlInterpolatedSmileSection(,O18,Q18:AA18,C18:M18*(SQRT(P18)/100),I_ValuationDate!$C$6)</f>
        <v>obj_001c8#0001</v>
      </c>
      <c r="AR18" t="str">
        <f>AO18</f>
        <v>obj_001c8#0001</v>
      </c>
    </row>
    <row r="19" spans="2:44">
      <c r="B19" s="110" t="s">
        <v>67</v>
      </c>
      <c r="C19" s="103">
        <v>11.965</v>
      </c>
      <c r="D19" s="104">
        <v>11.084</v>
      </c>
      <c r="E19" s="104">
        <v>10.494999999999999</v>
      </c>
      <c r="F19" s="104">
        <v>9.66</v>
      </c>
      <c r="G19" s="104">
        <v>9.109</v>
      </c>
      <c r="H19" s="104">
        <v>8.625</v>
      </c>
      <c r="I19" s="104">
        <v>8.4160000000000004</v>
      </c>
      <c r="J19" s="104">
        <v>8.4250000000000007</v>
      </c>
      <c r="K19" s="104">
        <v>8.6050000000000004</v>
      </c>
      <c r="L19" s="104">
        <v>8.8010000000000002</v>
      </c>
      <c r="M19" s="105">
        <v>9.1080000000000005</v>
      </c>
      <c r="O19" s="119">
        <f>_xll.qlCalendarAdvance("NullCalendar",$C$2,B19)</f>
        <v>43565</v>
      </c>
      <c r="P19" s="122">
        <f>(O19-$C$2)/365</f>
        <v>1.4986301369863013</v>
      </c>
      <c r="Q19" s="130">
        <f>_xll.qlBlackDeltaCalculatorStrikeFromDelta(_xll.qlBlackDeltaCalculator(,Q$5,"Spot",I_ValuationDate!$C$6,1,1,C19%*SQRT($P19)),Q$6)</f>
        <v>14.298735281565262</v>
      </c>
      <c r="R19" s="131">
        <f>_xll.qlBlackDeltaCalculatorStrikeFromDelta(_xll.qlBlackDeltaCalculator(,R$5,"Spot",I_ValuationDate!$C$6,1,1,D19%*SQRT($P19)),R$6)</f>
        <v>15.266873952673137</v>
      </c>
      <c r="S19" s="131">
        <f>_xll.qlBlackDeltaCalculatorStrikeFromDelta(_xll.qlBlackDeltaCalculator(,S$5,"Spot",I_ValuationDate!$C$6,1,1,E19%*SQRT($P19)),S$6)</f>
        <v>15.886440132201521</v>
      </c>
      <c r="T19" s="131">
        <f>_xll.qlBlackDeltaCalculatorStrikeFromDelta(_xll.qlBlackDeltaCalculator(,T$5,"Spot",I_ValuationDate!$C$6,1,1,F19%*SQRT($P19)),T$6)</f>
        <v>16.736657290940993</v>
      </c>
      <c r="U19" s="131">
        <f>_xll.qlBlackDeltaCalculatorStrikeFromDelta(_xll.qlBlackDeltaCalculator(,U$5,"Spot",I_ValuationDate!$C$6,1,1,G19%*SQRT($P19)),U$6)</f>
        <v>17.350505185630567</v>
      </c>
      <c r="V19" s="132">
        <f>_xll.qlBlackDeltaCalculatorAtmStrike(_xll.qlBlackDeltaCalculator(,V$5,"Spot",I_ValuationDate!$C$6,1,1,H19%*SQRT($P19)),"AtmFwd")</f>
        <v>18</v>
      </c>
      <c r="W19" s="131">
        <f>_xll.qlBlackDeltaCalculatorStrikeFromDelta(_xll.qlBlackDeltaCalculator(,W$5,"Spot",I_ValuationDate!$C$6,1,1,I19%*SQRT($P19)),W$6)</f>
        <v>18.828612822835424</v>
      </c>
      <c r="X19" s="131">
        <f>_xll.qlBlackDeltaCalculatorStrikeFromDelta(_xll.qlBlackDeltaCalculator(,X$5,"Spot",I_ValuationDate!$C$6,1,1,J19%*SQRT($P19)),X$6)</f>
        <v>19.399663416479331</v>
      </c>
      <c r="Y19" s="131">
        <f>_xll.qlBlackDeltaCalculatorStrikeFromDelta(_xll.qlBlackDeltaCalculator(,Y$5,"Spot",I_ValuationDate!$C$6,1,1,K19%*SQRT($P19)),Y$6)</f>
        <v>20.188219396059406</v>
      </c>
      <c r="Z19" s="131">
        <f>_xll.qlBlackDeltaCalculatorStrikeFromDelta(_xll.qlBlackDeltaCalculator(,Z$5,"Spot",I_ValuationDate!$C$6,1,1,L19%*SQRT($P19)),Z$6)</f>
        <v>20.785400958544599</v>
      </c>
      <c r="AA19" s="133">
        <f>_xll.qlBlackDeltaCalculatorStrikeFromDelta(_xll.qlBlackDeltaCalculator(,AA$5,"Spot",I_ValuationDate!$C$6,1,1,M19%*SQRT($P19)),AA$6)</f>
        <v>21.758119132457487</v>
      </c>
      <c r="AC19" s="145">
        <f>I_ValuationDate!$C$6</f>
        <v>18</v>
      </c>
      <c r="AD19" s="149">
        <v>7.520166067301326E-2</v>
      </c>
      <c r="AE19" s="150">
        <v>0.7</v>
      </c>
      <c r="AF19" s="150">
        <v>0.12227292552657702</v>
      </c>
      <c r="AG19" s="151">
        <v>0.54621138939523028</v>
      </c>
      <c r="AH19" s="160" t="str">
        <f t="array" ref="AH19">_xll.qlSabrInterpolatedSmileSection(,O19,AC19,Q19:AA19,FALSE,H19%,C19:M19%,AD19,AE19,AG19,AF19,AD$5,AE$5,AG$5,AF$5,TRUE,,,"Actual/365 (Fixed)",0,FALSE)</f>
        <v>obj_001d4#0001</v>
      </c>
      <c r="AI19" s="161">
        <f>_xll.qlSabrInterpolatedSmileSectionMaxError(AH19)</f>
        <v>2.4293430840963415E-3</v>
      </c>
      <c r="AJ19" s="162">
        <f>_xll.qlSabrInterpolatedSmileSectionAlpha(AH19)</f>
        <v>0.20106617085805617</v>
      </c>
      <c r="AK19" s="161">
        <f>_xll.qlSabrInterpolatedSmileSectionBeta(AH19)</f>
        <v>0.7</v>
      </c>
      <c r="AL19" s="163">
        <f>_xll.qlSabrInterpolatedSmileSectionRho(AH19)</f>
        <v>-0.25333325226226477</v>
      </c>
      <c r="AM19" s="164">
        <f>_xll.qlSabrInterpolatedSmileSectionNu(AH19)</f>
        <v>0.55290502079523884</v>
      </c>
      <c r="AN19" s="110" t="s">
        <v>67</v>
      </c>
      <c r="AO19" t="str">
        <f t="array" ref="AO19">_xll.qlInterpolatedSmileSection(,O19,Q19:AA19,C19:M19*(SQRT(P19)/100),I_ValuationDate!$C$6)</f>
        <v>obj_001d5#0001</v>
      </c>
      <c r="AR19" t="str">
        <f>AO19</f>
        <v>obj_001d5#0001</v>
      </c>
    </row>
    <row r="20" spans="2:44">
      <c r="B20" s="110" t="s">
        <v>68</v>
      </c>
      <c r="C20" s="103">
        <v>12.358000000000001</v>
      </c>
      <c r="D20" s="104">
        <v>11.427</v>
      </c>
      <c r="E20" s="104">
        <v>10.804</v>
      </c>
      <c r="F20" s="104">
        <v>9.91</v>
      </c>
      <c r="G20" s="104">
        <v>9.33</v>
      </c>
      <c r="H20" s="104">
        <v>8.8149999999999995</v>
      </c>
      <c r="I20" s="104">
        <v>8.5749999999999993</v>
      </c>
      <c r="J20" s="104">
        <v>8.56</v>
      </c>
      <c r="K20" s="104">
        <v>8.7309999999999999</v>
      </c>
      <c r="L20" s="104">
        <v>8.9220000000000006</v>
      </c>
      <c r="M20" s="105">
        <v>9.2140000000000004</v>
      </c>
      <c r="O20" s="119">
        <f>_xll.qlCalendarAdvance("NullCalendar",$C$2,B20)</f>
        <v>43748</v>
      </c>
      <c r="P20" s="122">
        <f>(O20-$C$2)/365</f>
        <v>2</v>
      </c>
      <c r="Q20" s="130">
        <f>_xll.qlBlackDeltaCalculatorStrikeFromDelta(_xll.qlBlackDeltaCalculator(,Q$5,"Spot",I_ValuationDate!$C$6,1,1,C20%*SQRT($P20)),Q$6)</f>
        <v>13.710680857382599</v>
      </c>
      <c r="R20" s="131">
        <f>_xll.qlBlackDeltaCalculatorStrikeFromDelta(_xll.qlBlackDeltaCalculator(,R$5,"Spot",I_ValuationDate!$C$6,1,1,D20%*SQRT($P20)),R$6)</f>
        <v>14.825191459149853</v>
      </c>
      <c r="S20" s="131">
        <f>_xll.qlBlackDeltaCalculatorStrikeFromDelta(_xll.qlBlackDeltaCalculator(,S$5,"Spot",I_ValuationDate!$C$6,1,1,E20%*SQRT($P20)),S$6)</f>
        <v>15.544176221431295</v>
      </c>
      <c r="T20" s="131">
        <f>_xll.qlBlackDeltaCalculatorStrikeFromDelta(_xll.qlBlackDeltaCalculator(,T$5,"Spot",I_ValuationDate!$C$6,1,1,F20%*SQRT($P20)),T$6)</f>
        <v>16.538050187095227</v>
      </c>
      <c r="U20" s="131">
        <f>_xll.qlBlackDeltaCalculatorStrikeFromDelta(_xll.qlBlackDeltaCalculator(,U$5,"Spot",I_ValuationDate!$C$6,1,1,G20%*SQRT($P20)),U$6)</f>
        <v>17.257297635440519</v>
      </c>
      <c r="V20" s="132">
        <f>_xll.qlBlackDeltaCalculatorAtmStrike(_xll.qlBlackDeltaCalculator(,V$5,"Spot",I_ValuationDate!$C$6,1,1,H20%*SQRT($P20)),"AtmFwd")</f>
        <v>18</v>
      </c>
      <c r="W20" s="131">
        <f>_xll.qlBlackDeltaCalculatorStrikeFromDelta(_xll.qlBlackDeltaCalculator(,W$5,"Spot",I_ValuationDate!$C$6,1,1,I20%*SQRT($P20)),W$6)</f>
        <v>19.000250740639988</v>
      </c>
      <c r="X20" s="131">
        <f>_xll.qlBlackDeltaCalculatorStrikeFromDelta(_xll.qlBlackDeltaCalculator(,X$5,"Spot",I_ValuationDate!$C$6,1,1,J20%*SQRT($P20)),X$6)</f>
        <v>19.675035692099911</v>
      </c>
      <c r="Y20" s="131">
        <f>_xll.qlBlackDeltaCalculatorStrikeFromDelta(_xll.qlBlackDeltaCalculator(,Y$5,"Spot",I_ValuationDate!$C$6,1,1,K20%*SQRT($P20)),Y$6)</f>
        <v>20.613957451063424</v>
      </c>
      <c r="Z20" s="131">
        <f>_xll.qlBlackDeltaCalculatorStrikeFromDelta(_xll.qlBlackDeltaCalculator(,Z$5,"Spot",I_ValuationDate!$C$6,1,1,L20%*SQRT($P20)),Z$6)</f>
        <v>21.328264997555255</v>
      </c>
      <c r="AA20" s="133">
        <f>_xll.qlBlackDeltaCalculatorStrikeFromDelta(_xll.qlBlackDeltaCalculator(,AA$5,"Spot",I_ValuationDate!$C$6,1,1,M20%*SQRT($P20)),AA$6)</f>
        <v>22.492799548780596</v>
      </c>
      <c r="AC20" s="145">
        <f>I_ValuationDate!$C$6</f>
        <v>18</v>
      </c>
      <c r="AD20" s="149">
        <v>7.6759318060925993E-2</v>
      </c>
      <c r="AE20" s="150">
        <v>0.7</v>
      </c>
      <c r="AF20" s="150">
        <v>0.1081955801652924</v>
      </c>
      <c r="AG20" s="151">
        <v>0.47706324738210776</v>
      </c>
      <c r="AH20" s="160" t="str">
        <f t="array" ref="AH20">_xll.qlSabrInterpolatedSmileSection(,O20,AC20,Q20:AA20,FALSE,H20%,C20:M20%,AD20,AE20,AG20,AF20,AD$5,AE$5,AG$5,AF$5,TRUE,,,"Actual/365 (Fixed)",0,FALSE)</f>
        <v>obj_001e1#0001</v>
      </c>
      <c r="AI20" s="161">
        <f>_xll.qlSabrInterpolatedSmileSectionMaxError(AH20)</f>
        <v>2.5866681514321449E-3</v>
      </c>
      <c r="AJ20" s="162">
        <f>_xll.qlSabrInterpolatedSmileSectionAlpha(AH20)</f>
        <v>0.20576520971477213</v>
      </c>
      <c r="AK20" s="161">
        <f>_xll.qlSabrInterpolatedSmileSectionBeta(AH20)</f>
        <v>0.7</v>
      </c>
      <c r="AL20" s="163">
        <f>_xll.qlSabrInterpolatedSmileSectionRho(AH20)</f>
        <v>-0.2681395148300954</v>
      </c>
      <c r="AM20" s="164">
        <f>_xll.qlSabrInterpolatedSmileSectionNu(AH20)</f>
        <v>0.48156760243602204</v>
      </c>
      <c r="AN20" s="110" t="s">
        <v>68</v>
      </c>
      <c r="AO20" t="str">
        <f t="array" ref="AO20">_xll.qlInterpolatedSmileSection(,O20,Q20:AA20,C20:M20*(SQRT(P20)/100),I_ValuationDate!$C$6)</f>
        <v>obj_001e2#0001</v>
      </c>
      <c r="AR20" t="str">
        <f>AO20</f>
        <v>obj_001e2#0001</v>
      </c>
    </row>
    <row r="21" spans="2:44">
      <c r="B21" s="110" t="s">
        <v>69</v>
      </c>
      <c r="C21" s="103">
        <v>12.836</v>
      </c>
      <c r="D21" s="104">
        <v>11.872</v>
      </c>
      <c r="E21" s="104">
        <v>11.225</v>
      </c>
      <c r="F21" s="104">
        <v>10.314</v>
      </c>
      <c r="G21" s="104">
        <v>9.73</v>
      </c>
      <c r="H21" s="104">
        <v>9.2050000000000001</v>
      </c>
      <c r="I21" s="104">
        <v>8.9350000000000005</v>
      </c>
      <c r="J21" s="104">
        <v>8.9009999999999998</v>
      </c>
      <c r="K21" s="104">
        <v>9.06</v>
      </c>
      <c r="L21" s="104">
        <v>9.2520000000000007</v>
      </c>
      <c r="M21" s="105">
        <v>9.5229999999999997</v>
      </c>
      <c r="O21" s="119">
        <f>_xll.qlCalendarAdvance("NullCalendar",$C$2,B21)</f>
        <v>44114</v>
      </c>
      <c r="P21" s="122">
        <f>(O21-$C$2)/365</f>
        <v>3.0027397260273974</v>
      </c>
      <c r="Q21" s="130">
        <f>_xll.qlBlackDeltaCalculatorStrikeFromDelta(_xll.qlBlackDeltaCalculator(,Q$5,"Spot",I_ValuationDate!$C$6,1,1,C21%*SQRT($P21)),Q$6)</f>
        <v>12.797476737485157</v>
      </c>
      <c r="R21" s="131">
        <f>_xll.qlBlackDeltaCalculatorStrikeFromDelta(_xll.qlBlackDeltaCalculator(,R$5,"Spot",I_ValuationDate!$C$6,1,1,D21%*SQRT($P21)),R$6)</f>
        <v>14.124179134907521</v>
      </c>
      <c r="S21" s="131">
        <f>_xll.qlBlackDeltaCalculatorStrikeFromDelta(_xll.qlBlackDeltaCalculator(,S$5,"Spot",I_ValuationDate!$C$6,1,1,E21%*SQRT($P21)),S$6)</f>
        <v>14.994612045406832</v>
      </c>
      <c r="T21" s="131">
        <f>_xll.qlBlackDeltaCalculatorStrikeFromDelta(_xll.qlBlackDeltaCalculator(,T$5,"Spot",I_ValuationDate!$C$6,1,1,F21%*SQRT($P21)),T$6)</f>
        <v>16.212697867351135</v>
      </c>
      <c r="U21" s="131">
        <f>_xll.qlBlackDeltaCalculatorStrikeFromDelta(_xll.qlBlackDeltaCalculator(,U$5,"Spot",I_ValuationDate!$C$6,1,1,G21%*SQRT($P21)),U$6)</f>
        <v>17.10923745566172</v>
      </c>
      <c r="V21" s="132">
        <f>_xll.qlBlackDeltaCalculatorAtmStrike(_xll.qlBlackDeltaCalculator(,V$5,"Spot",I_ValuationDate!$C$6,1,1,H21%*SQRT($P21)),"AtmFwd")</f>
        <v>18</v>
      </c>
      <c r="W21" s="131">
        <f>_xll.qlBlackDeltaCalculatorStrikeFromDelta(_xll.qlBlackDeltaCalculator(,W$5,"Spot",I_ValuationDate!$C$6,1,1,I21%*SQRT($P21)),W$6)</f>
        <v>19.336930413494585</v>
      </c>
      <c r="X21" s="131">
        <f>_xll.qlBlackDeltaCalculatorStrikeFromDelta(_xll.qlBlackDeltaCalculator(,X$5,"Spot",I_ValuationDate!$C$6,1,1,J21%*SQRT($P21)),X$6)</f>
        <v>20.212479910656782</v>
      </c>
      <c r="Y21" s="131">
        <f>_xll.qlBlackDeltaCalculatorStrikeFromDelta(_xll.qlBlackDeltaCalculator(,Y$5,"Spot",I_ValuationDate!$C$6,1,1,K21%*SQRT($P21)),Y$6)</f>
        <v>21.443270359512489</v>
      </c>
      <c r="Z21" s="131">
        <f>_xll.qlBlackDeltaCalculatorStrikeFromDelta(_xll.qlBlackDeltaCalculator(,Z$5,"Spot",I_ValuationDate!$C$6,1,1,L21%*SQRT($P21)),Z$6)</f>
        <v>22.391579131486992</v>
      </c>
      <c r="AA21" s="133">
        <f>_xll.qlBlackDeltaCalculatorStrikeFromDelta(_xll.qlBlackDeltaCalculator(,AA$5,"Spot",I_ValuationDate!$C$6,1,1,M21%*SQRT($P21)),AA$6)</f>
        <v>23.936837358996492</v>
      </c>
      <c r="AC21" s="145">
        <f>I_ValuationDate!$C$6</f>
        <v>18</v>
      </c>
      <c r="AD21" s="149">
        <v>8.1138569762371784E-2</v>
      </c>
      <c r="AE21" s="150">
        <v>0.7</v>
      </c>
      <c r="AF21" s="150">
        <v>6.0724095136522278E-2</v>
      </c>
      <c r="AG21" s="151">
        <v>0.38109633458214792</v>
      </c>
      <c r="AH21" s="160" t="str">
        <f t="array" ref="AH21">_xll.qlSabrInterpolatedSmileSection(,O21,AC21,Q21:AA21,FALSE,H21%,C21:M21%,AD21,AE21,AG21,AF21,AD$5,AE$5,AG$5,AF$5,TRUE,,,"Actual/365 (Fixed)",0,FALSE)</f>
        <v>obj_001ee#0001</v>
      </c>
      <c r="AI21" s="161">
        <f>_xll.qlSabrInterpolatedSmileSectionMaxError(AH21)</f>
        <v>2.6077836538758725E-3</v>
      </c>
      <c r="AJ21" s="162">
        <f>_xll.qlSabrInterpolatedSmileSectionAlpha(AH21)</f>
        <v>0.21532032185139696</v>
      </c>
      <c r="AK21" s="161">
        <f>_xll.qlSabrInterpolatedSmileSectionBeta(AH21)</f>
        <v>0.7</v>
      </c>
      <c r="AL21" s="163">
        <f>_xll.qlSabrInterpolatedSmileSectionRho(AH21)</f>
        <v>-0.26637574007778531</v>
      </c>
      <c r="AM21" s="164">
        <f>_xll.qlSabrInterpolatedSmileSectionNu(AH21)</f>
        <v>0.38608638249266264</v>
      </c>
      <c r="AN21" s="110" t="s">
        <v>69</v>
      </c>
      <c r="AO21" t="str">
        <f t="array" ref="AO21">_xll.qlInterpolatedSmileSection(,O21,Q21:AA21,C21:M21*(SQRT(P21)/100),I_ValuationDate!$C$6)</f>
        <v>obj_001ef#0001</v>
      </c>
      <c r="AR21" t="str">
        <f>AO21</f>
        <v>obj_001ef#0001</v>
      </c>
    </row>
    <row r="22" spans="2:44">
      <c r="B22" s="110" t="s">
        <v>70</v>
      </c>
      <c r="C22" s="103">
        <v>13.037000000000001</v>
      </c>
      <c r="D22" s="104">
        <v>12.045999999999999</v>
      </c>
      <c r="E22" s="104">
        <v>11.39</v>
      </c>
      <c r="F22" s="104">
        <v>10.471</v>
      </c>
      <c r="G22" s="104">
        <v>9.8840000000000003</v>
      </c>
      <c r="H22" s="104">
        <v>9.35</v>
      </c>
      <c r="I22" s="104">
        <v>9.0660000000000007</v>
      </c>
      <c r="J22" s="104">
        <v>9.0239999999999991</v>
      </c>
      <c r="K22" s="104">
        <v>9.1850000000000005</v>
      </c>
      <c r="L22" s="104">
        <v>9.3889999999999993</v>
      </c>
      <c r="M22" s="105">
        <v>9.6549999999999994</v>
      </c>
      <c r="O22" s="119">
        <f>_xll.qlCalendarAdvance("NullCalendar",$C$2,B22)</f>
        <v>44479</v>
      </c>
      <c r="P22" s="122">
        <f>(O22-$C$2)/365</f>
        <v>4.0027397260273974</v>
      </c>
      <c r="Q22" s="130">
        <f>_xll.qlBlackDeltaCalculatorStrikeFromDelta(_xll.qlBlackDeltaCalculator(,Q$5,"Spot",I_ValuationDate!$C$6,1,1,C22%*SQRT($P22)),Q$6)</f>
        <v>12.126119092555342</v>
      </c>
      <c r="R22" s="131">
        <f>_xll.qlBlackDeltaCalculatorStrikeFromDelta(_xll.qlBlackDeltaCalculator(,R$5,"Spot",I_ValuationDate!$C$6,1,1,D22%*SQRT($P22)),R$6)</f>
        <v>13.606610449719497</v>
      </c>
      <c r="S22" s="131">
        <f>_xll.qlBlackDeltaCalculatorStrikeFromDelta(_xll.qlBlackDeltaCalculator(,S$5,"Spot",I_ValuationDate!$C$6,1,1,E22%*SQRT($P22)),S$6)</f>
        <v>14.587362633819557</v>
      </c>
      <c r="T22" s="131">
        <f>_xll.qlBlackDeltaCalculatorStrikeFromDelta(_xll.qlBlackDeltaCalculator(,T$5,"Spot",I_ValuationDate!$C$6,1,1,F22%*SQRT($P22)),T$6)</f>
        <v>15.974842426586486</v>
      </c>
      <c r="U22" s="131">
        <f>_xll.qlBlackDeltaCalculatorStrikeFromDelta(_xll.qlBlackDeltaCalculator(,U$5,"Spot",I_ValuationDate!$C$6,1,1,G22%*SQRT($P22)),U$6)</f>
        <v>17.008744612710608</v>
      </c>
      <c r="V22" s="132">
        <f>_xll.qlBlackDeltaCalculatorAtmStrike(_xll.qlBlackDeltaCalculator(,V$5,"Spot",I_ValuationDate!$C$6,1,1,H22%*SQRT($P22)),"AtmFwd")</f>
        <v>18</v>
      </c>
      <c r="W22" s="131">
        <f>_xll.qlBlackDeltaCalculatorStrikeFromDelta(_xll.qlBlackDeltaCalculator(,W$5,"Spot",I_ValuationDate!$C$6,1,1,I22%*SQRT($P22)),W$6)</f>
        <v>19.623183875077498</v>
      </c>
      <c r="X22" s="131">
        <f>_xll.qlBlackDeltaCalculatorStrikeFromDelta(_xll.qlBlackDeltaCalculator(,X$5,"Spot",I_ValuationDate!$C$6,1,1,J22%*SQRT($P22)),X$6)</f>
        <v>20.665032491076413</v>
      </c>
      <c r="Y22" s="131">
        <f>_xll.qlBlackDeltaCalculatorStrikeFromDelta(_xll.qlBlackDeltaCalculator(,Y$5,"Spot",I_ValuationDate!$C$6,1,1,K22%*SQRT($P22)),Y$6)</f>
        <v>22.147268383898759</v>
      </c>
      <c r="Z22" s="131">
        <f>_xll.qlBlackDeltaCalculatorStrikeFromDelta(_xll.qlBlackDeltaCalculator(,Z$5,"Spot",I_ValuationDate!$C$6,1,1,L22%*SQRT($P22)),Z$6)</f>
        <v>23.306834664529227</v>
      </c>
      <c r="AA22" s="133">
        <f>_xll.qlBlackDeltaCalculatorStrikeFromDelta(_xll.qlBlackDeltaCalculator(,AA$5,"Spot",I_ValuationDate!$C$6,1,1,M22%*SQRT($P22)),AA$6)</f>
        <v>25.197841180698298</v>
      </c>
      <c r="AC22" s="145">
        <f>I_ValuationDate!$C$6</f>
        <v>18</v>
      </c>
      <c r="AD22" s="149">
        <v>8.5091887966612365E-2</v>
      </c>
      <c r="AE22" s="150">
        <v>0.7</v>
      </c>
      <c r="AF22" s="150">
        <v>3.2814225257234625E-2</v>
      </c>
      <c r="AG22" s="151">
        <v>0.32287253598612942</v>
      </c>
      <c r="AH22" s="160" t="str">
        <f t="array" ref="AH22">_xll.qlSabrInterpolatedSmileSection(,O22,AC22,Q22:AA22,FALSE,H22%,C22:M22%,AD22,AE22,AG22,AF22,AD$5,AE$5,AG$5,AF$5,TRUE,,,"Actual/365 (Fixed)",0,FALSE)</f>
        <v>obj_001fb#0001</v>
      </c>
      <c r="AI22" s="161">
        <f>_xll.qlSabrInterpolatedSmileSectionMaxError(AH22)</f>
        <v>2.6688473637826726E-3</v>
      </c>
      <c r="AJ22" s="162">
        <f>_xll.qlSabrInterpolatedSmileSectionAlpha(AH22)</f>
        <v>0.21899991763294122</v>
      </c>
      <c r="AK22" s="161">
        <f>_xll.qlSabrInterpolatedSmileSectionBeta(AH22)</f>
        <v>0.7</v>
      </c>
      <c r="AL22" s="163">
        <f>_xll.qlSabrInterpolatedSmileSectionRho(AH22)</f>
        <v>-0.26184927651142847</v>
      </c>
      <c r="AM22" s="164">
        <f>_xll.qlSabrInterpolatedSmileSectionNu(AH22)</f>
        <v>0.33378922616361606</v>
      </c>
      <c r="AN22" s="110" t="s">
        <v>70</v>
      </c>
      <c r="AO22" t="str">
        <f t="array" ref="AO22">_xll.qlInterpolatedSmileSection(,O22,Q22:AA22,C22:M22*(SQRT(P22)/100),I_ValuationDate!$C$6)</f>
        <v>obj_001fc#0001</v>
      </c>
      <c r="AR22" t="str">
        <f>AO22</f>
        <v>obj_001fc#0001</v>
      </c>
    </row>
    <row r="23" spans="2:44">
      <c r="B23" s="110" t="s">
        <v>71</v>
      </c>
      <c r="C23" s="103">
        <v>13.154999999999999</v>
      </c>
      <c r="D23" s="104">
        <v>12.154</v>
      </c>
      <c r="E23" s="104">
        <v>11.494</v>
      </c>
      <c r="F23" s="104">
        <v>10.571999999999999</v>
      </c>
      <c r="G23" s="104">
        <v>9.9939999999999998</v>
      </c>
      <c r="H23" s="104">
        <v>9.4670000000000005</v>
      </c>
      <c r="I23" s="104">
        <v>9.1910000000000007</v>
      </c>
      <c r="J23" s="104">
        <v>9.1470000000000002</v>
      </c>
      <c r="K23" s="104">
        <v>9.3010000000000002</v>
      </c>
      <c r="L23" s="104">
        <v>9.4909999999999997</v>
      </c>
      <c r="M23" s="105">
        <v>9.7490000000000006</v>
      </c>
      <c r="O23" s="119">
        <f>_xll.qlCalendarAdvance("NullCalendar",$C$2,B23)</f>
        <v>44844</v>
      </c>
      <c r="P23" s="122">
        <f>(O23-$C$2)/365</f>
        <v>5.0027397260273974</v>
      </c>
      <c r="Q23" s="130">
        <f>_xll.qlBlackDeltaCalculatorStrikeFromDelta(_xll.qlBlackDeltaCalculator(,Q$5,"Spot",I_ValuationDate!$C$6,1,1,C23%*SQRT($P23)),Q$6)</f>
        <v>11.584696206821937</v>
      </c>
      <c r="R23" s="131">
        <f>_xll.qlBlackDeltaCalculatorStrikeFromDelta(_xll.qlBlackDeltaCalculator(,R$5,"Spot",I_ValuationDate!$C$6,1,1,D23%*SQRT($P23)),R$6)</f>
        <v>13.183117899133247</v>
      </c>
      <c r="S23" s="131">
        <f>_xll.qlBlackDeltaCalculatorStrikeFromDelta(_xll.qlBlackDeltaCalculator(,S$5,"Spot",I_ValuationDate!$C$6,1,1,E23%*SQRT($P23)),S$6)</f>
        <v>14.252999305046167</v>
      </c>
      <c r="T23" s="131">
        <f>_xll.qlBlackDeltaCalculatorStrikeFromDelta(_xll.qlBlackDeltaCalculator(,T$5,"Spot",I_ValuationDate!$C$6,1,1,F23%*SQRT($P23)),T$6)</f>
        <v>15.781490419367156</v>
      </c>
      <c r="U23" s="131">
        <f>_xll.qlBlackDeltaCalculatorStrikeFromDelta(_xll.qlBlackDeltaCalculator(,U$5,"Spot",I_ValuationDate!$C$6,1,1,G23%*SQRT($P23)),U$6)</f>
        <v>16.932304082292195</v>
      </c>
      <c r="V23" s="132">
        <f>_xll.qlBlackDeltaCalculatorAtmStrike(_xll.qlBlackDeltaCalculator(,V$5,"Spot",I_ValuationDate!$C$6,1,1,H23%*SQRT($P23)),"AtmFwd")</f>
        <v>18</v>
      </c>
      <c r="W23" s="131">
        <f>_xll.qlBlackDeltaCalculatorStrikeFromDelta(_xll.qlBlackDeltaCalculator(,W$5,"Spot",I_ValuationDate!$C$6,1,1,I23%*SQRT($P23)),W$6)</f>
        <v>19.899877027003679</v>
      </c>
      <c r="X23" s="131">
        <f>_xll.qlBlackDeltaCalculatorStrikeFromDelta(_xll.qlBlackDeltaCalculator(,X$5,"Spot",I_ValuationDate!$C$6,1,1,J23%*SQRT($P23)),X$6)</f>
        <v>21.100429957582236</v>
      </c>
      <c r="Y23" s="131">
        <f>_xll.qlBlackDeltaCalculatorStrikeFromDelta(_xll.qlBlackDeltaCalculator(,Y$5,"Spot",I_ValuationDate!$C$6,1,1,K23%*SQRT($P23)),Y$6)</f>
        <v>22.819690570054679</v>
      </c>
      <c r="Z23" s="131">
        <f>_xll.qlBlackDeltaCalculatorStrikeFromDelta(_xll.qlBlackDeltaCalculator(,Z$5,"Spot",I_ValuationDate!$C$6,1,1,L23%*SQRT($P23)),Z$6)</f>
        <v>24.166223231930701</v>
      </c>
      <c r="AA23" s="133">
        <f>_xll.qlBlackDeltaCalculatorStrikeFromDelta(_xll.qlBlackDeltaCalculator(,AA$5,"Spot",I_ValuationDate!$C$6,1,1,M23%*SQRT($P23)),AA$6)</f>
        <v>26.385441845712645</v>
      </c>
      <c r="AC23" s="145">
        <f>I_ValuationDate!$C$6</f>
        <v>18</v>
      </c>
      <c r="AD23" s="149">
        <v>8.838374420436991E-2</v>
      </c>
      <c r="AE23" s="150">
        <v>0.7</v>
      </c>
      <c r="AF23" s="150">
        <v>2.5198165658626964E-2</v>
      </c>
      <c r="AG23" s="151">
        <v>0.28660648187627935</v>
      </c>
      <c r="AH23" s="160" t="str">
        <f t="array" ref="AH23">_xll.qlSabrInterpolatedSmileSection(,O23,AC23,Q23:AA23,FALSE,H23%,C23:M23%,AD23,AE23,AG23,AF23,AD$5,AE$5,AG$5,AF$5,TRUE,,,"Actual/365 (Fixed)",0,FALSE)</f>
        <v>obj_00208#0001</v>
      </c>
      <c r="AI23" s="161">
        <f>_xll.qlSabrInterpolatedSmileSectionMaxError(AH23)</f>
        <v>2.5659055987324597E-3</v>
      </c>
      <c r="AJ23" s="162">
        <f>_xll.qlSabrInterpolatedSmileSectionAlpha(AH23)</f>
        <v>0.22211471898280424</v>
      </c>
      <c r="AK23" s="161">
        <f>_xll.qlSabrInterpolatedSmileSectionBeta(AH23)</f>
        <v>0.7</v>
      </c>
      <c r="AL23" s="163">
        <f>_xll.qlSabrInterpolatedSmileSectionRho(AH23)</f>
        <v>-0.25318142554678569</v>
      </c>
      <c r="AM23" s="164">
        <f>_xll.qlSabrInterpolatedSmileSectionNu(AH23)</f>
        <v>0.29583278375411903</v>
      </c>
      <c r="AN23" s="110" t="s">
        <v>71</v>
      </c>
      <c r="AO23" t="str">
        <f t="array" ref="AO23">_xll.qlInterpolatedSmileSection(,O23,Q23:AA23,C23:M23*(SQRT(P23)/100),I_ValuationDate!$C$6)</f>
        <v>obj_00209#0001</v>
      </c>
      <c r="AR23" t="str">
        <f>AO23</f>
        <v>obj_00209#0001</v>
      </c>
    </row>
    <row r="24" spans="2:44">
      <c r="B24" s="110" t="s">
        <v>72</v>
      </c>
      <c r="C24" s="103">
        <v>13.21</v>
      </c>
      <c r="D24" s="104">
        <v>12.269</v>
      </c>
      <c r="E24" s="104">
        <v>11.632999999999999</v>
      </c>
      <c r="F24" s="104">
        <v>10.76</v>
      </c>
      <c r="G24" s="104">
        <v>10.196999999999999</v>
      </c>
      <c r="H24" s="104">
        <v>9.673</v>
      </c>
      <c r="I24" s="104">
        <v>9.3940000000000001</v>
      </c>
      <c r="J24" s="104">
        <v>9.3450000000000006</v>
      </c>
      <c r="K24" s="104">
        <v>9.4480000000000004</v>
      </c>
      <c r="L24" s="104">
        <v>9.5739999999999998</v>
      </c>
      <c r="M24" s="105">
        <v>9.7840000000000007</v>
      </c>
      <c r="O24" s="119">
        <f>_xll.qlCalendarAdvance("NullCalendar",$C$2,B24)</f>
        <v>45209</v>
      </c>
      <c r="P24" s="122">
        <f>(O24-$C$2)/365</f>
        <v>6.0027397260273974</v>
      </c>
      <c r="Q24" s="130">
        <f>_xll.qlBlackDeltaCalculatorStrikeFromDelta(_xll.qlBlackDeltaCalculator(,Q$5,"Spot",I_ValuationDate!$C$6,1,1,C24%*SQRT($P24)),Q$6)</f>
        <v>11.138277624904646</v>
      </c>
      <c r="R24" s="131">
        <f>_xll.qlBlackDeltaCalculatorStrikeFromDelta(_xll.qlBlackDeltaCalculator(,R$5,"Spot",I_ValuationDate!$C$6,1,1,D24%*SQRT($P24)),R$6)</f>
        <v>12.811215122031593</v>
      </c>
      <c r="S24" s="131">
        <f>_xll.qlBlackDeltaCalculatorStrikeFromDelta(_xll.qlBlackDeltaCalculator(,S$5,"Spot",I_ValuationDate!$C$6,1,1,E24%*SQRT($P24)),S$6)</f>
        <v>13.951542531544648</v>
      </c>
      <c r="T24" s="131">
        <f>_xll.qlBlackDeltaCalculatorStrikeFromDelta(_xll.qlBlackDeltaCalculator(,T$5,"Spot",I_ValuationDate!$C$6,1,1,F24%*SQRT($P24)),T$6)</f>
        <v>15.60058415335282</v>
      </c>
      <c r="U24" s="131">
        <f>_xll.qlBlackDeltaCalculatorStrikeFromDelta(_xll.qlBlackDeltaCalculator(,U$5,"Spot",I_ValuationDate!$C$6,1,1,G24%*SQRT($P24)),U$6)</f>
        <v>16.866247888206715</v>
      </c>
      <c r="V24" s="132">
        <f>_xll.qlBlackDeltaCalculatorAtmStrike(_xll.qlBlackDeltaCalculator(,V$5,"Spot",I_ValuationDate!$C$6,1,1,H24%*SQRT($P24)),"AtmFwd")</f>
        <v>18</v>
      </c>
      <c r="W24" s="131">
        <f>_xll.qlBlackDeltaCalculatorStrikeFromDelta(_xll.qlBlackDeltaCalculator(,W$5,"Spot",I_ValuationDate!$C$6,1,1,I24%*SQRT($P24)),W$6)</f>
        <v>20.197169069367106</v>
      </c>
      <c r="X24" s="131">
        <f>_xll.qlBlackDeltaCalculatorStrikeFromDelta(_xll.qlBlackDeltaCalculator(,X$5,"Spot",I_ValuationDate!$C$6,1,1,J24%*SQRT($P24)),X$6)</f>
        <v>21.563706061088453</v>
      </c>
      <c r="Y24" s="131">
        <f>_xll.qlBlackDeltaCalculatorStrikeFromDelta(_xll.qlBlackDeltaCalculator(,Y$5,"Spot",I_ValuationDate!$C$6,1,1,K24%*SQRT($P24)),Y$6)</f>
        <v>23.501814791556463</v>
      </c>
      <c r="Z24" s="131">
        <f>_xll.qlBlackDeltaCalculatorStrikeFromDelta(_xll.qlBlackDeltaCalculator(,Z$5,"Spot",I_ValuationDate!$C$6,1,1,L24%*SQRT($P24)),Z$6)</f>
        <v>24.990439688491044</v>
      </c>
      <c r="AA24" s="133">
        <f>_xll.qlBlackDeltaCalculatorStrikeFromDelta(_xll.qlBlackDeltaCalculator(,AA$5,"Spot",I_ValuationDate!$C$6,1,1,M24%*SQRT($P24)),AA$6)</f>
        <v>27.47826460174192</v>
      </c>
      <c r="AC24" s="145">
        <f>I_ValuationDate!$C$6</f>
        <v>18</v>
      </c>
      <c r="AD24" s="149">
        <v>8.9624814645010292E-2</v>
      </c>
      <c r="AE24" s="150">
        <v>0.7</v>
      </c>
      <c r="AF24" s="150">
        <v>3.2037711763331672E-2</v>
      </c>
      <c r="AG24" s="151">
        <v>0.26168631984052831</v>
      </c>
      <c r="AH24" s="160" t="str">
        <f t="array" ref="AH24">_xll.qlSabrInterpolatedSmileSection(,O24,AC24,Q24:AA24,FALSE,H24%,C24:M24%,AD24,AE24,AG24,AF24,AD$5,AE$5,AG$5,AF$5,TRUE,,,"Actual/365 (Fixed)",0,FALSE)</f>
        <v>obj_00215#0001</v>
      </c>
      <c r="AI24" s="161">
        <f>_xll.qlSabrInterpolatedSmileSectionMaxError(AH24)</f>
        <v>2.462604749394165E-3</v>
      </c>
      <c r="AJ24" s="162">
        <f>_xll.qlSabrInterpolatedSmileSectionAlpha(AH24)</f>
        <v>0.22806796861585704</v>
      </c>
      <c r="AK24" s="161">
        <f>_xll.qlSabrInterpolatedSmileSectionBeta(AH24)</f>
        <v>0.7</v>
      </c>
      <c r="AL24" s="163">
        <f>_xll.qlSabrInterpolatedSmileSectionRho(AH24)</f>
        <v>-0.25095133079058179</v>
      </c>
      <c r="AM24" s="164">
        <f>_xll.qlSabrInterpolatedSmileSectionNu(AH24)</f>
        <v>0.25644237206007037</v>
      </c>
      <c r="AN24" s="110" t="s">
        <v>72</v>
      </c>
      <c r="AO24" t="str">
        <f t="array" ref="AO24">_xll.qlInterpolatedSmileSection(,O24,Q24:AA24,C24:M24*(SQRT(P24)/100),I_ValuationDate!$C$6)</f>
        <v>obj_00216#0001</v>
      </c>
      <c r="AR24" t="str">
        <f>AO24</f>
        <v>obj_00216#0001</v>
      </c>
    </row>
    <row r="25" spans="2:44">
      <c r="B25" s="110" t="s">
        <v>73</v>
      </c>
      <c r="C25" s="103">
        <v>13.247999999999999</v>
      </c>
      <c r="D25" s="104">
        <v>12.324999999999999</v>
      </c>
      <c r="E25" s="104">
        <v>11.738</v>
      </c>
      <c r="F25" s="104">
        <v>10.895</v>
      </c>
      <c r="G25" s="104">
        <v>10.337999999999999</v>
      </c>
      <c r="H25" s="104">
        <v>9.8149999999999995</v>
      </c>
      <c r="I25" s="104">
        <v>9.5329999999999995</v>
      </c>
      <c r="J25" s="104">
        <v>9.4749999999999996</v>
      </c>
      <c r="K25" s="104">
        <v>9.5429999999999993</v>
      </c>
      <c r="L25" s="104">
        <v>9.6449999999999996</v>
      </c>
      <c r="M25" s="105">
        <v>9.8130000000000006</v>
      </c>
      <c r="O25" s="119">
        <f>_xll.qlCalendarAdvance("NullCalendar",$C$2,B25)</f>
        <v>45575</v>
      </c>
      <c r="P25" s="122">
        <f>(O25-$C$2)/365</f>
        <v>7.0054794520547947</v>
      </c>
      <c r="Q25" s="130">
        <f>_xll.qlBlackDeltaCalculatorStrikeFromDelta(_xll.qlBlackDeltaCalculator(,Q$5,"Spot",I_ValuationDate!$C$6,1,1,C25%*SQRT($P25)),Q$6)</f>
        <v>10.751941510100865</v>
      </c>
      <c r="R25" s="131">
        <f>_xll.qlBlackDeltaCalculatorStrikeFromDelta(_xll.qlBlackDeltaCalculator(,R$5,"Spot",I_ValuationDate!$C$6,1,1,D25%*SQRT($P25)),R$6)</f>
        <v>12.497356482044237</v>
      </c>
      <c r="S25" s="131">
        <f>_xll.qlBlackDeltaCalculatorStrikeFromDelta(_xll.qlBlackDeltaCalculator(,S$5,"Spot",I_ValuationDate!$C$6,1,1,E25%*SQRT($P25)),S$6)</f>
        <v>13.689564099877774</v>
      </c>
      <c r="T25" s="131">
        <f>_xll.qlBlackDeltaCalculatorStrikeFromDelta(_xll.qlBlackDeltaCalculator(,T$5,"Spot",I_ValuationDate!$C$6,1,1,F25%*SQRT($P25)),T$6)</f>
        <v>15.447524744563138</v>
      </c>
      <c r="U25" s="131">
        <f>_xll.qlBlackDeltaCalculatorStrikeFromDelta(_xll.qlBlackDeltaCalculator(,U$5,"Spot",I_ValuationDate!$C$6,1,1,G25%*SQRT($P25)),U$6)</f>
        <v>16.816722660519595</v>
      </c>
      <c r="V25" s="132">
        <f>_xll.qlBlackDeltaCalculatorAtmStrike(_xll.qlBlackDeltaCalculator(,V$5,"Spot",I_ValuationDate!$C$6,1,1,H25%*SQRT($P25)),"AtmFwd")</f>
        <v>18</v>
      </c>
      <c r="W25" s="131">
        <f>_xll.qlBlackDeltaCalculatorStrikeFromDelta(_xll.qlBlackDeltaCalculator(,W$5,"Spot",I_ValuationDate!$C$6,1,1,I25%*SQRT($P25)),W$6)</f>
        <v>20.479560536470753</v>
      </c>
      <c r="X25" s="131">
        <f>_xll.qlBlackDeltaCalculatorStrikeFromDelta(_xll.qlBlackDeltaCalculator(,X$5,"Spot",I_ValuationDate!$C$6,1,1,J25%*SQRT($P25)),X$6)</f>
        <v>21.998371061828468</v>
      </c>
      <c r="Y25" s="131">
        <f>_xll.qlBlackDeltaCalculatorStrikeFromDelta(_xll.qlBlackDeltaCalculator(,Y$5,"Spot",I_ValuationDate!$C$6,1,1,K25%*SQRT($P25)),Y$6)</f>
        <v>24.144487733810255</v>
      </c>
      <c r="Z25" s="131">
        <f>_xll.qlBlackDeltaCalculatorStrikeFromDelta(_xll.qlBlackDeltaCalculator(,Z$5,"Spot",I_ValuationDate!$C$6,1,1,L25%*SQRT($P25)),Z$6)</f>
        <v>25.793283547165686</v>
      </c>
      <c r="AA25" s="133">
        <f>_xll.qlBlackDeltaCalculatorStrikeFromDelta(_xll.qlBlackDeltaCalculator(,AA$5,"Spot",I_ValuationDate!$C$6,1,1,M25%*SQRT($P25)),AA$6)</f>
        <v>28.540320703329087</v>
      </c>
      <c r="AC25" s="145">
        <f>I_ValuationDate!$C$6</f>
        <v>18</v>
      </c>
      <c r="AD25" s="149">
        <v>9.0551487818139667E-2</v>
      </c>
      <c r="AE25" s="150">
        <v>0.7</v>
      </c>
      <c r="AF25" s="150">
        <v>3.6961729944901961E-2</v>
      </c>
      <c r="AG25" s="151">
        <v>0.24167653869772132</v>
      </c>
      <c r="AH25" s="160" t="str">
        <f t="array" ref="AH25">_xll.qlSabrInterpolatedSmileSection(,O25,AC25,Q25:AA25,FALSE,H25%,C25:M25%,AD25,AE25,AG25,AF25,AD$5,AE$5,AG$5,AF$5,TRUE,,,"Actual/365 (Fixed)",0,FALSE)</f>
        <v>obj_00222#0001</v>
      </c>
      <c r="AI25" s="161">
        <f>_xll.qlSabrInterpolatedSmileSectionMaxError(AH25)</f>
        <v>2.3872836058227709E-3</v>
      </c>
      <c r="AJ25" s="162">
        <f>_xll.qlSabrInterpolatedSmileSectionAlpha(AH25)</f>
        <v>0.23223445782931704</v>
      </c>
      <c r="AK25" s="161">
        <f>_xll.qlSabrInterpolatedSmileSectionBeta(AH25)</f>
        <v>0.7</v>
      </c>
      <c r="AL25" s="163">
        <f>_xll.qlSabrInterpolatedSmileSectionRho(AH25)</f>
        <v>-0.24730919577062505</v>
      </c>
      <c r="AM25" s="164">
        <f>_xll.qlSabrInterpolatedSmileSectionNu(AH25)</f>
        <v>0.22838685850854662</v>
      </c>
      <c r="AN25" s="110" t="s">
        <v>73</v>
      </c>
      <c r="AO25" t="str">
        <f t="array" ref="AO25">_xll.qlInterpolatedSmileSection(,O25,Q25:AA25,C25:M25*(SQRT(P25)/100),I_ValuationDate!$C$6)</f>
        <v>obj_00223#0001</v>
      </c>
      <c r="AR25" t="str">
        <f>AO25</f>
        <v>obj_00223#0001</v>
      </c>
    </row>
    <row r="26" spans="2:44">
      <c r="B26" s="110" t="s">
        <v>74</v>
      </c>
      <c r="C26" s="103">
        <v>13.097</v>
      </c>
      <c r="D26" s="104">
        <v>12.244999999999999</v>
      </c>
      <c r="E26" s="104">
        <v>11.71</v>
      </c>
      <c r="F26" s="104">
        <v>10.946999999999999</v>
      </c>
      <c r="G26" s="104">
        <v>10.442</v>
      </c>
      <c r="H26" s="104">
        <v>9.9550000000000001</v>
      </c>
      <c r="I26" s="104">
        <v>9.6769999999999996</v>
      </c>
      <c r="J26" s="104">
        <v>9.6020000000000003</v>
      </c>
      <c r="K26" s="104">
        <v>9.65</v>
      </c>
      <c r="L26" s="104">
        <v>9.7349999999999994</v>
      </c>
      <c r="M26" s="105">
        <v>9.8640000000000008</v>
      </c>
      <c r="O26" s="119">
        <f>_xll.qlCalendarAdvance("NullCalendar",$C$2,B26)</f>
        <v>46670</v>
      </c>
      <c r="P26" s="122">
        <f>(O26-$C$2)/365</f>
        <v>10.005479452054795</v>
      </c>
      <c r="Q26" s="130">
        <f>_xll.qlBlackDeltaCalculatorStrikeFromDelta(_xll.qlBlackDeltaCalculator(,Q$5,"Spot",I_ValuationDate!$C$6,1,1,C26%*SQRT($P26)),Q$6)</f>
        <v>9.922049466199347</v>
      </c>
      <c r="R26" s="131">
        <f>_xll.qlBlackDeltaCalculatorStrikeFromDelta(_xll.qlBlackDeltaCalculator(,R$5,"Spot",I_ValuationDate!$C$6,1,1,D26%*SQRT($P26)),R$6)</f>
        <v>11.810670020642632</v>
      </c>
      <c r="S26" s="131">
        <f>_xll.qlBlackDeltaCalculatorStrikeFromDelta(_xll.qlBlackDeltaCalculator(,S$5,"Spot",I_ValuationDate!$C$6,1,1,E26%*SQRT($P26)),S$6)</f>
        <v>13.132264538789208</v>
      </c>
      <c r="T26" s="131">
        <f>_xll.qlBlackDeltaCalculatorStrikeFromDelta(_xll.qlBlackDeltaCalculator(,T$5,"Spot",I_ValuationDate!$C$6,1,1,F26%*SQRT($P26)),T$6)</f>
        <v>15.131336480101814</v>
      </c>
      <c r="U26" s="131">
        <f>_xll.qlBlackDeltaCalculatorStrikeFromDelta(_xll.qlBlackDeltaCalculator(,U$5,"Spot",I_ValuationDate!$C$6,1,1,G26%*SQRT($P26)),U$6)</f>
        <v>16.737466359857294</v>
      </c>
      <c r="V26" s="132">
        <f>_xll.qlBlackDeltaCalculatorAtmStrike(_xll.qlBlackDeltaCalculator(,V$5,"Spot",I_ValuationDate!$C$6,1,1,H26%*SQRT($P26)),"AtmFwd")</f>
        <v>18</v>
      </c>
      <c r="W26" s="131">
        <f>_xll.qlBlackDeltaCalculatorStrikeFromDelta(_xll.qlBlackDeltaCalculator(,W$5,"Spot",I_ValuationDate!$C$6,1,1,I26%*SQRT($P26)),W$6)</f>
        <v>21.224691249447169</v>
      </c>
      <c r="X26" s="131">
        <f>_xll.qlBlackDeltaCalculatorStrikeFromDelta(_xll.qlBlackDeltaCalculator(,X$5,"Spot",I_ValuationDate!$C$6,1,1,J26%*SQRT($P26)),X$6)</f>
        <v>23.135209375281359</v>
      </c>
      <c r="Y26" s="131">
        <f>_xll.qlBlackDeltaCalculatorStrikeFromDelta(_xll.qlBlackDeltaCalculator(,Y$5,"Spot",I_ValuationDate!$C$6,1,1,K26%*SQRT($P26)),Y$6)</f>
        <v>25.876182750268953</v>
      </c>
      <c r="Z26" s="131">
        <f>_xll.qlBlackDeltaCalculatorStrikeFromDelta(_xll.qlBlackDeltaCalculator(,Z$5,"Spot",I_ValuationDate!$C$6,1,1,L26%*SQRT($P26)),Z$6)</f>
        <v>28.005856489341436</v>
      </c>
      <c r="AA26" s="133">
        <f>_xll.qlBlackDeltaCalculatorStrikeFromDelta(_xll.qlBlackDeltaCalculator(,AA$5,"Spot",I_ValuationDate!$C$6,1,1,M26%*SQRT($P26)),AA$6)</f>
        <v>31.571745198422672</v>
      </c>
      <c r="AC26" s="145">
        <f>I_ValuationDate!$C$6</f>
        <v>18</v>
      </c>
      <c r="AD26" s="149">
        <v>9.3208323222814277E-2</v>
      </c>
      <c r="AE26" s="150">
        <v>0.7</v>
      </c>
      <c r="AF26" s="150">
        <v>3.4114006064861452E-2</v>
      </c>
      <c r="AG26" s="151">
        <v>0.20214695929279791</v>
      </c>
      <c r="AH26" s="160" t="str">
        <f t="array" ref="AH26">_xll.qlSabrInterpolatedSmileSection(,O26,AC26,Q26:AA26,FALSE,H26%,C26:M26%,AD26,AE26,AG26,AF26,AD$5,AE$5,AG$5,AF$5,TRUE,,,"Actual/365 (Fixed)",0,FALSE)</f>
        <v>obj_0022f#0001</v>
      </c>
      <c r="AI26" s="161">
        <f>_xll.qlSabrInterpolatedSmileSectionMaxError(AH26)</f>
        <v>2.2114361013928496E-3</v>
      </c>
      <c r="AJ26" s="162">
        <f>_xll.qlSabrInterpolatedSmileSectionAlpha(AH26)</f>
        <v>0.23625213514189433</v>
      </c>
      <c r="AK26" s="161">
        <f>_xll.qlSabrInterpolatedSmileSectionBeta(AH26)</f>
        <v>0.7</v>
      </c>
      <c r="AL26" s="163">
        <f>_xll.qlSabrInterpolatedSmileSectionRho(AH26)</f>
        <v>-0.21549546149049481</v>
      </c>
      <c r="AM26" s="164">
        <f>_xll.qlSabrInterpolatedSmileSectionNu(AH26)</f>
        <v>0.17910188818811959</v>
      </c>
      <c r="AN26" s="110" t="s">
        <v>74</v>
      </c>
      <c r="AO26" t="str">
        <f t="array" ref="AO26">_xll.qlInterpolatedSmileSection(,O26,Q26:AA26,C26:M26*(SQRT(P26)/100),I_ValuationDate!$C$6)</f>
        <v>obj_00230#0001</v>
      </c>
      <c r="AR26" t="str">
        <f>AO26</f>
        <v>obj_00230#0001</v>
      </c>
    </row>
    <row r="27" spans="2:44">
      <c r="B27" s="110" t="s">
        <v>75</v>
      </c>
      <c r="C27" s="103">
        <v>12.997999999999999</v>
      </c>
      <c r="D27" s="104">
        <v>12.137</v>
      </c>
      <c r="E27" s="104">
        <v>11.545</v>
      </c>
      <c r="F27" s="104">
        <v>10.792</v>
      </c>
      <c r="G27" s="104">
        <v>10.336</v>
      </c>
      <c r="H27" s="104">
        <v>9.9260000000000002</v>
      </c>
      <c r="I27" s="104">
        <v>9.7089999999999996</v>
      </c>
      <c r="J27" s="104">
        <v>9.6519999999999992</v>
      </c>
      <c r="K27" s="104">
        <v>9.6809999999999992</v>
      </c>
      <c r="L27" s="104">
        <v>9.7460000000000004</v>
      </c>
      <c r="M27" s="105">
        <v>9.8780000000000001</v>
      </c>
      <c r="O27" s="119">
        <f>_xll.qlCalendarAdvance("NullCalendar",$C$2,B27)</f>
        <v>48497</v>
      </c>
      <c r="P27" s="122">
        <f>(O27-$C$2)/365</f>
        <v>15.010958904109589</v>
      </c>
      <c r="Q27" s="130">
        <f>_xll.qlBlackDeltaCalculatorStrikeFromDelta(_xll.qlBlackDeltaCalculator(,Q$5,"Spot",I_ValuationDate!$C$6,1,1,C27%*SQRT($P27)),Q$6)</f>
        <v>8.9248233122314513</v>
      </c>
      <c r="R27" s="131">
        <f>_xll.qlBlackDeltaCalculatorStrikeFromDelta(_xll.qlBlackDeltaCalculator(,R$5,"Spot",I_ValuationDate!$C$6,1,1,D27%*SQRT($P27)),R$6)</f>
        <v>11.004467117588481</v>
      </c>
      <c r="S27" s="131">
        <f>_xll.qlBlackDeltaCalculatorStrikeFromDelta(_xll.qlBlackDeltaCalculator(,S$5,"Spot",I_ValuationDate!$C$6,1,1,E27%*SQRT($P27)),S$6)</f>
        <v>12.513576789578995</v>
      </c>
      <c r="T27" s="131">
        <f>_xll.qlBlackDeltaCalculatorStrikeFromDelta(_xll.qlBlackDeltaCalculator(,T$5,"Spot",I_ValuationDate!$C$6,1,1,F27%*SQRT($P27)),T$6)</f>
        <v>14.816849072536352</v>
      </c>
      <c r="U27" s="131">
        <f>_xll.qlBlackDeltaCalculatorStrikeFromDelta(_xll.qlBlackDeltaCalculator(,U$5,"Spot",I_ValuationDate!$C$6,1,1,G27%*SQRT($P27)),U$6)</f>
        <v>16.714061914660135</v>
      </c>
      <c r="V27" s="132">
        <f>_xll.qlBlackDeltaCalculatorAtmStrike(_xll.qlBlackDeltaCalculator(,V$5,"Spot",I_ValuationDate!$C$6,1,1,H27%*SQRT($P27)),"AtmFwd")</f>
        <v>18</v>
      </c>
      <c r="W27" s="131">
        <f>_xll.qlBlackDeltaCalculatorStrikeFromDelta(_xll.qlBlackDeltaCalculator(,W$5,"Spot",I_ValuationDate!$C$6,1,1,I27%*SQRT($P27)),W$6)</f>
        <v>22.333015636527055</v>
      </c>
      <c r="X27" s="131">
        <f>_xll.qlBlackDeltaCalculatorStrikeFromDelta(_xll.qlBlackDeltaCalculator(,X$5,"Spot",I_ValuationDate!$C$6,1,1,J27%*SQRT($P27)),X$6)</f>
        <v>24.841700620408297</v>
      </c>
      <c r="Y27" s="131">
        <f>_xll.qlBlackDeltaCalculatorStrikeFromDelta(_xll.qlBlackDeltaCalculator(,Y$5,"Spot",I_ValuationDate!$C$6,1,1,K27%*SQRT($P27)),Y$6)</f>
        <v>28.487356131080784</v>
      </c>
      <c r="Z27" s="131">
        <f>_xll.qlBlackDeltaCalculatorStrikeFromDelta(_xll.qlBlackDeltaCalculator(,Z$5,"Spot",I_ValuationDate!$C$6,1,1,L27%*SQRT($P27)),Z$6)</f>
        <v>31.361296772302257</v>
      </c>
      <c r="AA27" s="133">
        <f>_xll.qlBlackDeltaCalculatorStrikeFromDelta(_xll.qlBlackDeltaCalculator(,AA$5,"Spot",I_ValuationDate!$C$6,1,1,M27%*SQRT($P27)),AA$6)</f>
        <v>36.347058844105653</v>
      </c>
      <c r="AC27" s="145">
        <f>I_ValuationDate!$C$6</f>
        <v>18</v>
      </c>
      <c r="AD27" s="149">
        <v>9.380961496144237E-2</v>
      </c>
      <c r="AE27" s="150">
        <v>0.7</v>
      </c>
      <c r="AF27" s="150">
        <v>0.11636043339906402</v>
      </c>
      <c r="AG27" s="151">
        <v>0.14559481447674599</v>
      </c>
      <c r="AH27" s="160" t="str">
        <f t="array" ref="AH27">_xll.qlSabrInterpolatedSmileSection(,O27,AC27,Q27:AA27,FALSE,H27%,C27:M27%,AD27,AE27,AG27,AF27,AD$5,AE$5,AG$5,AF$5,TRUE,,,"Actual/365 (Fixed)",0,FALSE)</f>
        <v>obj_0023c#0001</v>
      </c>
      <c r="AI27" s="161">
        <f>_xll.qlSabrInterpolatedSmileSectionMaxError(AH27)</f>
        <v>1.6139644687781507E-3</v>
      </c>
      <c r="AJ27" s="162">
        <f>_xll.qlSabrInterpolatedSmileSectionAlpha(AH27)</f>
        <v>0.23539961372832405</v>
      </c>
      <c r="AK27" s="161">
        <f>_xll.qlSabrInterpolatedSmileSectionBeta(AH27)</f>
        <v>0.7</v>
      </c>
      <c r="AL27" s="163">
        <f>_xll.qlSabrInterpolatedSmileSectionRho(AH27)</f>
        <v>-0.16444394722459227</v>
      </c>
      <c r="AM27" s="164">
        <f>_xll.qlSabrInterpolatedSmileSectionNu(AH27)</f>
        <v>0.14599521847859853</v>
      </c>
      <c r="AN27" s="110" t="s">
        <v>75</v>
      </c>
      <c r="AO27" t="str">
        <f t="array" ref="AO27">_xll.qlInterpolatedSmileSection(,O27,Q27:AA27,C27:M27*(SQRT(P27)/100),I_ValuationDate!$C$6)</f>
        <v>obj_0023d#0001</v>
      </c>
      <c r="AR27" t="str">
        <f>AO27</f>
        <v>obj_0023d#0001</v>
      </c>
    </row>
    <row r="28" spans="2:44">
      <c r="B28" s="110" t="s">
        <v>28</v>
      </c>
      <c r="C28" s="103">
        <v>12.913</v>
      </c>
      <c r="D28" s="104">
        <v>12.048</v>
      </c>
      <c r="E28" s="104">
        <v>11.465999999999999</v>
      </c>
      <c r="F28" s="104">
        <v>10.734999999999999</v>
      </c>
      <c r="G28" s="104">
        <v>10.295</v>
      </c>
      <c r="H28" s="104">
        <v>9.9030000000000005</v>
      </c>
      <c r="I28" s="104">
        <v>9.6999999999999993</v>
      </c>
      <c r="J28" s="104">
        <v>9.6509999999999998</v>
      </c>
      <c r="K28" s="104">
        <v>9.6869999999999994</v>
      </c>
      <c r="L28" s="104">
        <v>9.7550000000000008</v>
      </c>
      <c r="M28" s="105">
        <v>9.8889999999999993</v>
      </c>
      <c r="O28" s="119">
        <f>_xll.qlCalendarAdvance("NullCalendar",$C$2,B28)</f>
        <v>50323</v>
      </c>
      <c r="P28" s="122">
        <f>(O28-$C$2)/365</f>
        <v>20.013698630136986</v>
      </c>
      <c r="Q28" s="130">
        <f>_xll.qlBlackDeltaCalculatorStrikeFromDelta(_xll.qlBlackDeltaCalculator(,Q$5,"Spot",I_ValuationDate!$C$6,1,1,C28%*SQRT($P28)),Q$6)</f>
        <v>8.2237379403339261</v>
      </c>
      <c r="R28" s="131">
        <f>_xll.qlBlackDeltaCalculatorStrikeFromDelta(_xll.qlBlackDeltaCalculator(,R$5,"Spot",I_ValuationDate!$C$6,1,1,D28%*SQRT($P28)),R$6)</f>
        <v>10.432076088368593</v>
      </c>
      <c r="S28" s="131">
        <f>_xll.qlBlackDeltaCalculatorStrikeFromDelta(_xll.qlBlackDeltaCalculator(,S$5,"Spot",I_ValuationDate!$C$6,1,1,E28%*SQRT($P28)),S$6)</f>
        <v>12.064795415347621</v>
      </c>
      <c r="T28" s="131">
        <f>_xll.qlBlackDeltaCalculatorStrikeFromDelta(_xll.qlBlackDeltaCalculator(,T$5,"Spot",I_ValuationDate!$C$6,1,1,F28%*SQRT($P28)),T$6)</f>
        <v>14.610908983193493</v>
      </c>
      <c r="U28" s="131">
        <f>_xll.qlBlackDeltaCalculatorStrikeFromDelta(_xll.qlBlackDeltaCalculator(,U$5,"Spot",I_ValuationDate!$C$6,1,1,G28%*SQRT($P28)),U$6)</f>
        <v>16.759522847890953</v>
      </c>
      <c r="V28" s="132">
        <f>_xll.qlBlackDeltaCalculatorAtmStrike(_xll.qlBlackDeltaCalculator(,V$5,"Spot",I_ValuationDate!$C$6,1,1,H28%*SQRT($P28)),"AtmFwd")</f>
        <v>18</v>
      </c>
      <c r="W28" s="131">
        <f>_xll.qlBlackDeltaCalculatorStrikeFromDelta(_xll.qlBlackDeltaCalculator(,W$5,"Spot",I_ValuationDate!$C$6,1,1,I28%*SQRT($P28)),W$6)</f>
        <v>23.376573101729427</v>
      </c>
      <c r="X28" s="131">
        <f>_xll.qlBlackDeltaCalculatorStrikeFromDelta(_xll.qlBlackDeltaCalculator(,X$5,"Spot",I_ValuationDate!$C$6,1,1,J28%*SQRT($P28)),X$6)</f>
        <v>26.437692813591219</v>
      </c>
      <c r="Y28" s="131">
        <f>_xll.qlBlackDeltaCalculatorStrikeFromDelta(_xll.qlBlackDeltaCalculator(,Y$5,"Spot",I_ValuationDate!$C$6,1,1,K28%*SQRT($P28)),Y$6)</f>
        <v>30.982640719654086</v>
      </c>
      <c r="Z28" s="131">
        <f>_xll.qlBlackDeltaCalculatorStrikeFromDelta(_xll.qlBlackDeltaCalculator(,Z$5,"Spot",I_ValuationDate!$C$6,1,1,L28%*SQRT($P28)),Z$6)</f>
        <v>34.635323105483401</v>
      </c>
      <c r="AA28" s="133">
        <f>_xll.qlBlackDeltaCalculatorStrikeFromDelta(_xll.qlBlackDeltaCalculator(,AA$5,"Spot",I_ValuationDate!$C$6,1,1,M28%*SQRT($P28)),AA$6)</f>
        <v>41.096208755540886</v>
      </c>
      <c r="AC28" s="145">
        <f>I_ValuationDate!$C$6</f>
        <v>18</v>
      </c>
      <c r="AD28" s="149">
        <v>9.4100366121516343E-2</v>
      </c>
      <c r="AE28" s="150">
        <v>0.7</v>
      </c>
      <c r="AF28" s="150">
        <v>0.18786695086949567</v>
      </c>
      <c r="AG28" s="151">
        <v>0.1134983558956654</v>
      </c>
      <c r="AH28" s="160" t="str">
        <f t="array" ref="AH28">_xll.qlSabrInterpolatedSmileSection(,O28,AC28,Q28:AA28,FALSE,H28%,C28:M28%,AD28,AE28,AG28,AF28,AD$5,AE$5,AG$5,AF$5,TRUE,,,"Actual/365 (Fixed)",0,FALSE)</f>
        <v>obj_00249#0001</v>
      </c>
      <c r="AI28" s="161">
        <f>_xll.qlSabrInterpolatedSmileSectionMaxError(AH28)</f>
        <v>1.7609011945379643E-3</v>
      </c>
      <c r="AJ28" s="162">
        <f>_xll.qlSabrInterpolatedSmileSectionAlpha(AH28)</f>
        <v>0.2349739334777913</v>
      </c>
      <c r="AK28" s="161">
        <f>_xll.qlSabrInterpolatedSmileSectionBeta(AH28)</f>
        <v>0.7</v>
      </c>
      <c r="AL28" s="163">
        <f>_xll.qlSabrInterpolatedSmileSectionRho(AH28)</f>
        <v>-0.13162558661051657</v>
      </c>
      <c r="AM28" s="164">
        <f>_xll.qlSabrInterpolatedSmileSectionNu(AH28)</f>
        <v>0.12631190529992783</v>
      </c>
      <c r="AN28" s="110" t="s">
        <v>28</v>
      </c>
      <c r="AO28" t="str">
        <f t="array" ref="AO28">_xll.qlInterpolatedSmileSection(,O28,Q28:AA28,C28:M28*(SQRT(P28)/100),I_ValuationDate!$C$6)</f>
        <v>obj_0024a#0001</v>
      </c>
      <c r="AR28" t="str">
        <f>AO28</f>
        <v>obj_0024a#0001</v>
      </c>
    </row>
    <row r="29" spans="2:44">
      <c r="B29" s="111" t="s">
        <v>76</v>
      </c>
      <c r="C29" s="106">
        <v>12.837999999999999</v>
      </c>
      <c r="D29" s="107">
        <v>11.971</v>
      </c>
      <c r="E29" s="107">
        <v>11.398</v>
      </c>
      <c r="F29" s="107">
        <v>10.686</v>
      </c>
      <c r="G29" s="107">
        <v>10.260999999999999</v>
      </c>
      <c r="H29" s="107">
        <v>9.8840000000000003</v>
      </c>
      <c r="I29" s="107">
        <v>9.6920000000000002</v>
      </c>
      <c r="J29" s="107">
        <v>9.65</v>
      </c>
      <c r="K29" s="107">
        <v>9.6929999999999996</v>
      </c>
      <c r="L29" s="107">
        <v>9.7639999999999993</v>
      </c>
      <c r="M29" s="108">
        <v>9.9</v>
      </c>
      <c r="O29" s="120">
        <f>_xll.qlCalendarAdvance("NullCalendar",$C$2,B29)</f>
        <v>52149</v>
      </c>
      <c r="P29" s="123">
        <f>(O29-$C$2)/365</f>
        <v>25.016438356164382</v>
      </c>
      <c r="Q29" s="134">
        <f>_xll.qlBlackDeltaCalculatorStrikeFromDelta(_xll.qlBlackDeltaCalculator(,Q$5,"Spot",I_ValuationDate!$C$6,1,1,C29%*SQRT($P29)),Q$6)</f>
        <v>7.6932738337622419</v>
      </c>
      <c r="R29" s="135">
        <f>_xll.qlBlackDeltaCalculatorStrikeFromDelta(_xll.qlBlackDeltaCalculator(,R$5,"Spot",I_ValuationDate!$C$6,1,1,D29%*SQRT($P29)),R$6)</f>
        <v>9.9971070725083244</v>
      </c>
      <c r="S29" s="135">
        <f>_xll.qlBlackDeltaCalculatorStrikeFromDelta(_xll.qlBlackDeltaCalculator(,S$5,"Spot",I_ValuationDate!$C$6,1,1,E29%*SQRT($P29)),S$6)</f>
        <v>11.728408711352538</v>
      </c>
      <c r="T29" s="135">
        <f>_xll.qlBlackDeltaCalculatorStrikeFromDelta(_xll.qlBlackDeltaCalculator(,T$5,"Spot",I_ValuationDate!$C$6,1,1,F29%*SQRT($P29)),T$6)</f>
        <v>14.479089759255315</v>
      </c>
      <c r="U29" s="135">
        <f>_xll.qlBlackDeltaCalculatorStrikeFromDelta(_xll.qlBlackDeltaCalculator(,U$5,"Spot",I_ValuationDate!$C$6,1,1,G29%*SQRT($P29)),U$6)</f>
        <v>16.84939581121721</v>
      </c>
      <c r="V29" s="136">
        <f>_xll.qlBlackDeltaCalculatorAtmStrike(_xll.qlBlackDeltaCalculator(,V$5,"Spot",I_ValuationDate!$C$6,1,1,H29%*SQRT($P29)),"AtmFwd")</f>
        <v>18</v>
      </c>
      <c r="W29" s="135">
        <f>_xll.qlBlackDeltaCalculatorStrikeFromDelta(_xll.qlBlackDeltaCalculator(,W$5,"Spot",I_ValuationDate!$C$6,1,1,I29%*SQRT($P29)),W$6)</f>
        <v>24.4017590513233</v>
      </c>
      <c r="X29" s="135">
        <f>_xll.qlBlackDeltaCalculatorStrikeFromDelta(_xll.qlBlackDeltaCalculator(,X$5,"Spot",I_ValuationDate!$C$6,1,1,J29%*SQRT($P29)),X$6)</f>
        <v>28.005465939231108</v>
      </c>
      <c r="Y29" s="135">
        <f>_xll.qlBlackDeltaCalculatorStrikeFromDelta(_xll.qlBlackDeltaCalculator(,Y$5,"Spot",I_ValuationDate!$C$6,1,1,K29%*SQRT($P29)),Y$6)</f>
        <v>33.460456868450954</v>
      </c>
      <c r="Z29" s="135">
        <f>_xll.qlBlackDeltaCalculatorStrikeFromDelta(_xll.qlBlackDeltaCalculator(,Z$5,"Spot",I_ValuationDate!$C$6,1,1,L29%*SQRT($P29)),Z$6)</f>
        <v>37.92000730793989</v>
      </c>
      <c r="AA29" s="137">
        <f>_xll.qlBlackDeltaCalculatorStrikeFromDelta(_xll.qlBlackDeltaCalculator(,AA$5,"Spot",I_ValuationDate!$C$6,1,1,M29%*SQRT($P29)),AA$6)</f>
        <v>45.944539109131135</v>
      </c>
      <c r="AC29" s="146">
        <f>I_ValuationDate!$C$6</f>
        <v>18</v>
      </c>
      <c r="AD29" s="152">
        <v>9.4229293741096759E-2</v>
      </c>
      <c r="AE29" s="153">
        <v>0.7</v>
      </c>
      <c r="AF29" s="153">
        <v>0.26049269075169851</v>
      </c>
      <c r="AG29" s="27">
        <v>9.1500637729160089E-2</v>
      </c>
      <c r="AH29" s="165" t="str">
        <f t="array" ref="AH29">_xll.qlSabrInterpolatedSmileSection(,O29,AC29,Q29:AA29,FALSE,H29%,C29:M29%,AD29,AE29,AG29,AF29,AD$5,AE$5,AG$5,AF$5,TRUE,,,"Actual/365 (Fixed)",0,FALSE)</f>
        <v>obj_00256#0001</v>
      </c>
      <c r="AI29" s="166">
        <f>_xll.qlSabrInterpolatedSmileSectionMaxError(AH29)</f>
        <v>1.8791701856781251E-3</v>
      </c>
      <c r="AJ29" s="167">
        <f>_xll.qlSabrInterpolatedSmileSectionAlpha(AH29)</f>
        <v>0.23453030259623184</v>
      </c>
      <c r="AK29" s="166">
        <f>_xll.qlSabrInterpolatedSmileSectionBeta(AH29)</f>
        <v>0.7</v>
      </c>
      <c r="AL29" s="168">
        <f>_xll.qlSabrInterpolatedSmileSectionRho(AH29)</f>
        <v>-0.10255229459207084</v>
      </c>
      <c r="AM29" s="169">
        <f>_xll.qlSabrInterpolatedSmileSectionNu(AH29)</f>
        <v>0.11298160637268286</v>
      </c>
      <c r="AN29" s="111" t="s">
        <v>76</v>
      </c>
      <c r="AO29" t="str">
        <f t="array" ref="AO29">_xll.qlInterpolatedSmileSection(,O29,Q29:AA29,C29:M29*(SQRT(P29)/100),I_ValuationDate!$C$6)</f>
        <v>obj_00257#0001</v>
      </c>
      <c r="AR29" t="str">
        <f>AO29</f>
        <v>obj_00257#0001</v>
      </c>
    </row>
    <row r="30" spans="2:44">
      <c r="C30">
        <f>C18/100</f>
        <v>0.11900000000000001</v>
      </c>
      <c r="D30">
        <f>D18/100</f>
        <v>0.107</v>
      </c>
      <c r="E30">
        <f>E18/100</f>
        <v>9.6999999999999989E-2</v>
      </c>
      <c r="F30">
        <f>F18/100</f>
        <v>8.9499999999999996E-2</v>
      </c>
      <c r="G30">
        <f>G18/100</f>
        <v>8.4499999999999992E-2</v>
      </c>
      <c r="H30">
        <f>H18/100</f>
        <v>8.199999999999999E-2</v>
      </c>
      <c r="I30">
        <f>I18/100</f>
        <v>8.115E-2</v>
      </c>
      <c r="J30">
        <f>J18/100</f>
        <v>8.1460000000000005E-2</v>
      </c>
      <c r="K30">
        <f>K18/100</f>
        <v>8.2500000000000004E-2</v>
      </c>
      <c r="L30">
        <f>L18/100</f>
        <v>8.5000000000000006E-2</v>
      </c>
      <c r="M30">
        <f>M18/100</f>
        <v>8.9380000000000001E-2</v>
      </c>
    </row>
    <row r="32" spans="2:44">
      <c r="C32" s="113" t="s">
        <v>92</v>
      </c>
      <c r="D32" s="154" t="str">
        <f>_xll.qlSmiledSurface(,AH7:AH20,C2,"NullCalendar","Following","Act/365 (Fixed)")</f>
        <v>obj_00258#0001</v>
      </c>
    </row>
    <row r="36" spans="5:6">
      <c r="E36" s="221"/>
      <c r="F36" s="221"/>
    </row>
  </sheetData>
  <mergeCells count="1">
    <mergeCell ref="C2:D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2:AS58"/>
  <sheetViews>
    <sheetView showGridLines="0" zoomScale="70" zoomScaleNormal="70" workbookViewId="0">
      <selection activeCell="Z26" sqref="Z26"/>
    </sheetView>
  </sheetViews>
  <sheetFormatPr defaultRowHeight="13.8"/>
  <cols>
    <col min="3" max="13" width="7.109375" customWidth="1"/>
    <col min="15" max="15" width="9.88671875" bestFit="1" customWidth="1"/>
    <col min="35" max="35" width="12" bestFit="1" customWidth="1"/>
  </cols>
  <sheetData>
    <row r="2" spans="2:45">
      <c r="B2" s="113" t="s">
        <v>0</v>
      </c>
      <c r="C2" s="294">
        <f>_xll.qlSettingsEvaluationDate()</f>
        <v>43018</v>
      </c>
      <c r="D2" s="294"/>
      <c r="V2" s="97"/>
    </row>
    <row r="3" spans="2:45">
      <c r="AI3" t="str">
        <f>_xll.ohRangeRetrieveError(AI7)</f>
        <v/>
      </c>
    </row>
    <row r="5" spans="2:45">
      <c r="B5" s="138" t="s">
        <v>91</v>
      </c>
      <c r="C5" s="99">
        <v>-0.25</v>
      </c>
      <c r="D5" s="24">
        <v>0</v>
      </c>
      <c r="E5" s="24">
        <v>0.25</v>
      </c>
      <c r="F5" s="24">
        <v>0.5</v>
      </c>
      <c r="G5" s="24">
        <v>0.75</v>
      </c>
      <c r="H5" s="24">
        <v>1</v>
      </c>
      <c r="I5" s="24">
        <v>1.25</v>
      </c>
      <c r="J5" s="24">
        <v>1.5</v>
      </c>
      <c r="K5" s="24">
        <v>1.75</v>
      </c>
      <c r="L5" s="24">
        <v>2</v>
      </c>
      <c r="M5" s="45">
        <v>2.25</v>
      </c>
      <c r="O5" s="114" t="s">
        <v>31</v>
      </c>
      <c r="P5" s="115"/>
      <c r="Q5" s="114" t="s">
        <v>77</v>
      </c>
      <c r="R5" s="124" t="s">
        <v>77</v>
      </c>
      <c r="S5" s="124" t="s">
        <v>77</v>
      </c>
      <c r="T5" s="124" t="s">
        <v>77</v>
      </c>
      <c r="U5" s="124" t="s">
        <v>77</v>
      </c>
      <c r="V5" s="124" t="s">
        <v>78</v>
      </c>
      <c r="W5" s="124" t="s">
        <v>78</v>
      </c>
      <c r="X5" s="124" t="s">
        <v>78</v>
      </c>
      <c r="Y5" s="124" t="s">
        <v>78</v>
      </c>
      <c r="Z5" s="124" t="s">
        <v>78</v>
      </c>
      <c r="AA5" s="115" t="s">
        <v>78</v>
      </c>
      <c r="AD5" s="142" t="s">
        <v>80</v>
      </c>
      <c r="AE5" s="139" t="b">
        <v>0</v>
      </c>
      <c r="AF5" s="140" t="b">
        <v>1</v>
      </c>
      <c r="AG5" s="140" t="b">
        <v>0</v>
      </c>
      <c r="AH5" s="141" t="b">
        <v>0</v>
      </c>
      <c r="AI5" s="4" t="s">
        <v>81</v>
      </c>
      <c r="AJ5" s="24"/>
      <c r="AK5" s="24"/>
      <c r="AL5" s="24"/>
      <c r="AM5" s="24"/>
      <c r="AN5" s="45"/>
      <c r="AO5" s="138" t="s">
        <v>91</v>
      </c>
    </row>
    <row r="6" spans="2:45">
      <c r="B6" s="112"/>
      <c r="C6" s="46" t="s">
        <v>54</v>
      </c>
      <c r="D6" s="26" t="s">
        <v>54</v>
      </c>
      <c r="E6" s="26" t="s">
        <v>54</v>
      </c>
      <c r="F6" s="26" t="s">
        <v>54</v>
      </c>
      <c r="G6" s="26" t="s">
        <v>54</v>
      </c>
      <c r="H6" s="26" t="s">
        <v>54</v>
      </c>
      <c r="I6" s="26" t="s">
        <v>54</v>
      </c>
      <c r="J6" s="26" t="s">
        <v>54</v>
      </c>
      <c r="K6" s="26" t="s">
        <v>54</v>
      </c>
      <c r="L6" s="26" t="s">
        <v>54</v>
      </c>
      <c r="M6" s="47" t="s">
        <v>54</v>
      </c>
      <c r="O6" s="116" t="s">
        <v>3</v>
      </c>
      <c r="P6" s="117" t="s">
        <v>79</v>
      </c>
      <c r="Q6" s="116">
        <v>-0.25</v>
      </c>
      <c r="R6" s="125">
        <v>0</v>
      </c>
      <c r="S6" s="125">
        <v>0.25</v>
      </c>
      <c r="T6" s="125">
        <v>0.5</v>
      </c>
      <c r="U6" s="125">
        <v>0.75</v>
      </c>
      <c r="V6" s="125">
        <v>1</v>
      </c>
      <c r="W6" s="125">
        <v>1.25</v>
      </c>
      <c r="X6" s="125">
        <v>1.5</v>
      </c>
      <c r="Y6" s="125">
        <v>1.75</v>
      </c>
      <c r="Z6" s="125">
        <v>2</v>
      </c>
      <c r="AA6" s="117">
        <v>2.25</v>
      </c>
      <c r="AC6" s="142" t="s">
        <v>193</v>
      </c>
      <c r="AD6" s="142" t="s">
        <v>82</v>
      </c>
      <c r="AE6" s="54" t="s">
        <v>83</v>
      </c>
      <c r="AF6" s="55" t="s">
        <v>84</v>
      </c>
      <c r="AG6" s="55" t="s">
        <v>85</v>
      </c>
      <c r="AH6" s="143" t="s">
        <v>86</v>
      </c>
      <c r="AI6" s="116" t="s">
        <v>87</v>
      </c>
      <c r="AJ6" s="125" t="s">
        <v>88</v>
      </c>
      <c r="AK6" s="125" t="s">
        <v>83</v>
      </c>
      <c r="AL6" s="125" t="s">
        <v>84</v>
      </c>
      <c r="AM6" s="125" t="s">
        <v>85</v>
      </c>
      <c r="AN6" s="117" t="s">
        <v>86</v>
      </c>
      <c r="AO6" s="112"/>
      <c r="AS6" t="s">
        <v>137</v>
      </c>
    </row>
    <row r="7" spans="2:45">
      <c r="B7" s="109" t="s">
        <v>55</v>
      </c>
      <c r="C7" s="100">
        <v>42.337026895353929</v>
      </c>
      <c r="D7" s="101">
        <v>42.337026895353929</v>
      </c>
      <c r="E7" s="101">
        <v>42.337026895353929</v>
      </c>
      <c r="F7" s="101">
        <v>42.337026895353929</v>
      </c>
      <c r="G7" s="101">
        <v>42.337026895353929</v>
      </c>
      <c r="H7" s="101">
        <v>42.337026895353929</v>
      </c>
      <c r="I7" s="101">
        <v>42.337026895353929</v>
      </c>
      <c r="J7" s="101">
        <v>42.337026895353929</v>
      </c>
      <c r="K7" s="101">
        <v>42.337026895353929</v>
      </c>
      <c r="L7" s="101">
        <v>42.337026895353929</v>
      </c>
      <c r="M7" s="102">
        <v>42.337026895353929</v>
      </c>
      <c r="O7" s="118">
        <f>_xll.qlCalendarAdvance("NullCalendar",$C$2,B7)</f>
        <v>43019</v>
      </c>
      <c r="P7" s="121">
        <f>(O7-$C$2)/365</f>
        <v>2.7397260273972603E-3</v>
      </c>
      <c r="Q7" s="126">
        <f>Q$32</f>
        <v>-0.25</v>
      </c>
      <c r="R7" s="127">
        <f>R$32</f>
        <v>0</v>
      </c>
      <c r="S7" s="127">
        <f>S$32</f>
        <v>0.25</v>
      </c>
      <c r="T7" s="127">
        <f>T$32</f>
        <v>0.5</v>
      </c>
      <c r="U7" s="127">
        <f>U$32</f>
        <v>0.75</v>
      </c>
      <c r="V7" s="128">
        <f>V$32</f>
        <v>1</v>
      </c>
      <c r="W7" s="127">
        <f>W$32</f>
        <v>1.25</v>
      </c>
      <c r="X7" s="127">
        <f>X$32</f>
        <v>1.5</v>
      </c>
      <c r="Y7" s="127">
        <f>Y$32</f>
        <v>1.75</v>
      </c>
      <c r="Z7" s="127">
        <f>Z$32</f>
        <v>2</v>
      </c>
      <c r="AA7" s="129">
        <f>AA$32</f>
        <v>2.25</v>
      </c>
      <c r="AC7" s="144">
        <v>2</v>
      </c>
      <c r="AD7" s="144">
        <f>I_ValuationDate!$C$7</f>
        <v>1</v>
      </c>
      <c r="AE7" s="147">
        <v>7.2584415373479858E-2</v>
      </c>
      <c r="AF7" s="148">
        <v>0.7</v>
      </c>
      <c r="AG7" s="148">
        <v>0.19296159463819762</v>
      </c>
      <c r="AH7" s="25">
        <v>8.6031562540046327</v>
      </c>
      <c r="AI7" s="160" t="str">
        <f t="array" ref="AI7">_xll.qlSabrInterpolatedSmileSection(,O7,AD7,$Q$32:$AA$32,FALSE,H7%,C7:M7%,AE7,AF7,AH7,AG7,AE$5,AF$5,AH$5,AG$5,TRUE,,,"Actual/365 (Fixed)",AC7,FALSE)</f>
        <v>obj_00259#0001</v>
      </c>
      <c r="AJ7" s="156">
        <f>_xll.qlSabrInterpolatedSmileSectionMaxError(AI7)</f>
        <v>3.887961576354293E-5</v>
      </c>
      <c r="AK7" s="157">
        <f>_xll.qlSabrInterpolatedSmileSectionAlpha(AI7)</f>
        <v>0.58863426075644265</v>
      </c>
      <c r="AL7" s="156">
        <f>_xll.qlSabrInterpolatedSmileSectionBeta(AI7)</f>
        <v>0.7</v>
      </c>
      <c r="AM7" s="158">
        <f>_xll.qlSabrInterpolatedSmileSectionRho(AI7)</f>
        <v>0.99989999133255303</v>
      </c>
      <c r="AN7" s="159">
        <f>_xll.qlSabrInterpolatedSmileSectionNu(AI7)</f>
        <v>0.12702735529734097</v>
      </c>
      <c r="AO7" s="109" t="s">
        <v>55</v>
      </c>
      <c r="AP7" t="str">
        <f t="array" ref="AP7">_xll.qlInterpolatedSmileSection(,O7,Q7:AA7,C7:M7*(SQRT(P7)/100),I_ValuationDate!$C$7)</f>
        <v>obj_0025a#0001</v>
      </c>
    </row>
    <row r="8" spans="2:45">
      <c r="B8" s="110" t="s">
        <v>56</v>
      </c>
      <c r="C8" s="103">
        <v>42.337026895353929</v>
      </c>
      <c r="D8" s="104">
        <v>42.337026895353929</v>
      </c>
      <c r="E8" s="104">
        <v>42.337026895353929</v>
      </c>
      <c r="F8" s="104">
        <v>42.337026895353929</v>
      </c>
      <c r="G8" s="104">
        <v>42.337026895353929</v>
      </c>
      <c r="H8" s="104">
        <v>42.337026895353929</v>
      </c>
      <c r="I8" s="104">
        <v>42.337026895353929</v>
      </c>
      <c r="J8" s="104">
        <v>42.337026895353929</v>
      </c>
      <c r="K8" s="104">
        <v>42.337026895353929</v>
      </c>
      <c r="L8" s="104">
        <v>42.337026895353929</v>
      </c>
      <c r="M8" s="105">
        <v>42.337026895353929</v>
      </c>
      <c r="O8" s="119">
        <f>_xll.qlCalendarAdvance("NullCalendar",$C$2,B8)</f>
        <v>43025</v>
      </c>
      <c r="P8" s="122">
        <f>(O8-$C$2)/365</f>
        <v>1.9178082191780823E-2</v>
      </c>
      <c r="Q8" s="130">
        <f>Q$32</f>
        <v>-0.25</v>
      </c>
      <c r="R8" s="131">
        <f>R$32</f>
        <v>0</v>
      </c>
      <c r="S8" s="131">
        <f>S$32</f>
        <v>0.25</v>
      </c>
      <c r="T8" s="131">
        <f>T$32</f>
        <v>0.5</v>
      </c>
      <c r="U8" s="131">
        <f>U$32</f>
        <v>0.75</v>
      </c>
      <c r="V8" s="132">
        <f>V$32</f>
        <v>1</v>
      </c>
      <c r="W8" s="131">
        <f>W$32</f>
        <v>1.25</v>
      </c>
      <c r="X8" s="131">
        <f>X$32</f>
        <v>1.5</v>
      </c>
      <c r="Y8" s="131">
        <f>Y$32</f>
        <v>1.75</v>
      </c>
      <c r="Z8" s="131">
        <f>Z$32</f>
        <v>2</v>
      </c>
      <c r="AA8" s="133">
        <f>AA$32</f>
        <v>2.25</v>
      </c>
      <c r="AC8" s="145">
        <v>2</v>
      </c>
      <c r="AD8" s="145">
        <f>I_ValuationDate!$C$7</f>
        <v>1</v>
      </c>
      <c r="AE8" s="149">
        <v>6.5991427497833252E-2</v>
      </c>
      <c r="AF8" s="150">
        <v>0.7</v>
      </c>
      <c r="AG8" s="150">
        <v>0.21663960044818401</v>
      </c>
      <c r="AH8" s="151">
        <v>3.3392516749698067</v>
      </c>
      <c r="AI8" s="160" t="str">
        <f t="array" ref="AI8">_xll.qlSabrInterpolatedSmileSection(,O8,AD8,$Q$32:$AA$32,FALSE,H8%,C8:M8%,AE8,AF8,AH8,AG8,AE$5,AF$5,AH$5,AG$5,TRUE,,,"Actual/365 (Fixed)",AC8,FALSE)</f>
        <v>obj_0025b#0001</v>
      </c>
      <c r="AJ8" s="161">
        <f>_xll.qlSabrInterpolatedSmileSectionMaxError(AI8)</f>
        <v>3.9170057738235897E-5</v>
      </c>
      <c r="AK8" s="162">
        <f>_xll.qlSabrInterpolatedSmileSectionAlpha(AI8)</f>
        <v>0.58854321018559308</v>
      </c>
      <c r="AL8" s="161">
        <f>_xll.qlSabrInterpolatedSmileSectionBeta(AI8)</f>
        <v>0.7</v>
      </c>
      <c r="AM8" s="163">
        <f>_xll.qlSabrInterpolatedSmileSectionRho(AI8)</f>
        <v>0.99968989285796928</v>
      </c>
      <c r="AN8" s="164">
        <f>_xll.qlSabrInterpolatedSmileSectionNu(AI8)</f>
        <v>0.12705869178378118</v>
      </c>
      <c r="AO8" s="110" t="s">
        <v>56</v>
      </c>
      <c r="AP8" t="str">
        <f t="array" ref="AP8">_xll.qlInterpolatedSmileSection(,O8,Q8:AA8,C8:M8*(SQRT(P8)/100),I_ValuationDate!$C$7)</f>
        <v>obj_0025c#0001</v>
      </c>
    </row>
    <row r="9" spans="2:45">
      <c r="B9" s="110" t="s">
        <v>57</v>
      </c>
      <c r="C9" s="103">
        <v>42.337026895353929</v>
      </c>
      <c r="D9" s="104">
        <v>42.337026895353929</v>
      </c>
      <c r="E9" s="104">
        <v>42.337026895353929</v>
      </c>
      <c r="F9" s="104">
        <v>42.337026895353929</v>
      </c>
      <c r="G9" s="104">
        <v>42.337026895353929</v>
      </c>
      <c r="H9" s="104">
        <v>42.337026895353929</v>
      </c>
      <c r="I9" s="104">
        <v>42.337026895353929</v>
      </c>
      <c r="J9" s="104">
        <v>42.337026895353929</v>
      </c>
      <c r="K9" s="104">
        <v>42.337026895353929</v>
      </c>
      <c r="L9" s="104">
        <v>42.337026895353929</v>
      </c>
      <c r="M9" s="105">
        <v>42.337026895353929</v>
      </c>
      <c r="O9" s="119">
        <f>_xll.qlCalendarAdvance("NullCalendar",$C$2,B9)</f>
        <v>43032</v>
      </c>
      <c r="P9" s="122">
        <f>(O9-$C$2)/365</f>
        <v>3.8356164383561646E-2</v>
      </c>
      <c r="Q9" s="130">
        <f>Q$32</f>
        <v>-0.25</v>
      </c>
      <c r="R9" s="131">
        <f>R$32</f>
        <v>0</v>
      </c>
      <c r="S9" s="131">
        <f>S$32</f>
        <v>0.25</v>
      </c>
      <c r="T9" s="131">
        <f>T$32</f>
        <v>0.5</v>
      </c>
      <c r="U9" s="131">
        <f>U$32</f>
        <v>0.75</v>
      </c>
      <c r="V9" s="132">
        <f>V$32</f>
        <v>1</v>
      </c>
      <c r="W9" s="131">
        <f>W$32</f>
        <v>1.25</v>
      </c>
      <c r="X9" s="131">
        <f>X$32</f>
        <v>1.5</v>
      </c>
      <c r="Y9" s="131">
        <f>Y$32</f>
        <v>1.75</v>
      </c>
      <c r="Z9" s="131">
        <f>Z$32</f>
        <v>2</v>
      </c>
      <c r="AA9" s="133">
        <f>AA$32</f>
        <v>2.25</v>
      </c>
      <c r="AC9" s="145">
        <v>2</v>
      </c>
      <c r="AD9" s="145">
        <f>I_ValuationDate!$C$7</f>
        <v>1</v>
      </c>
      <c r="AE9" s="149">
        <v>7.7832109384568943E-2</v>
      </c>
      <c r="AF9" s="150">
        <v>0.7</v>
      </c>
      <c r="AG9" s="150">
        <v>0.22444692024285942</v>
      </c>
      <c r="AH9" s="151">
        <v>2.22722244952103</v>
      </c>
      <c r="AI9" s="160" t="str">
        <f t="array" ref="AI9">_xll.qlSabrInterpolatedSmileSection(,O9,AD9,$Q$32:$AA$32,FALSE,H9%,C9:M9%,AE9,AF9,AH9,AG9,AE$5,AF$5,AH$5,AG$5,TRUE,,,"Actual/365 (Fixed)",AC9,FALSE)</f>
        <v>obj_0025d#0001</v>
      </c>
      <c r="AJ9" s="161">
        <f>_xll.qlSabrInterpolatedSmileSectionMaxError(AI9)</f>
        <v>3.8419162775193971E-5</v>
      </c>
      <c r="AK9" s="162">
        <f>_xll.qlSabrInterpolatedSmileSectionAlpha(AI9)</f>
        <v>0.58843702757069505</v>
      </c>
      <c r="AL9" s="161">
        <f>_xll.qlSabrInterpolatedSmileSectionBeta(AI9)</f>
        <v>0.7</v>
      </c>
      <c r="AM9" s="163">
        <f>_xll.qlSabrInterpolatedSmileSectionRho(AI9)</f>
        <v>0.99952180841439819</v>
      </c>
      <c r="AN9" s="164">
        <f>_xll.qlSabrInterpolatedSmileSectionNu(AI9)</f>
        <v>0.12708813096839858</v>
      </c>
      <c r="AO9" s="110" t="s">
        <v>57</v>
      </c>
      <c r="AP9" t="str">
        <f t="array" ref="AP9">_xll.qlInterpolatedSmileSection(,O9,Q9:AA9,C9:M9*(SQRT(P9)/100),I_ValuationDate!$C$7)</f>
        <v>obj_0025e#0001</v>
      </c>
    </row>
    <row r="10" spans="2:45">
      <c r="B10" s="110" t="s">
        <v>58</v>
      </c>
      <c r="C10" s="103">
        <v>48.793652905119579</v>
      </c>
      <c r="D10" s="104">
        <v>47.484389657256337</v>
      </c>
      <c r="E10" s="104">
        <v>44.093450056116723</v>
      </c>
      <c r="F10" s="104">
        <v>44.099145847294004</v>
      </c>
      <c r="G10" s="104">
        <v>43.029165512128465</v>
      </c>
      <c r="H10" s="104">
        <v>42.337026895353929</v>
      </c>
      <c r="I10" s="104">
        <v>39.117914529914536</v>
      </c>
      <c r="J10" s="104">
        <v>40.479143572476893</v>
      </c>
      <c r="K10" s="104">
        <v>40.036408529741863</v>
      </c>
      <c r="L10" s="104">
        <v>39.669043771043768</v>
      </c>
      <c r="M10" s="105">
        <v>41.343267547267565</v>
      </c>
      <c r="O10" s="119">
        <f>_xll.qlCalendarAdvance("NullCalendar",$C$2,B10)</f>
        <v>43039</v>
      </c>
      <c r="P10" s="122">
        <f>(O10-$C$2)/365</f>
        <v>5.7534246575342465E-2</v>
      </c>
      <c r="Q10" s="130">
        <f>Q$32</f>
        <v>-0.25</v>
      </c>
      <c r="R10" s="131">
        <f>R$32</f>
        <v>0</v>
      </c>
      <c r="S10" s="131">
        <f>S$32</f>
        <v>0.25</v>
      </c>
      <c r="T10" s="131">
        <f>T$32</f>
        <v>0.5</v>
      </c>
      <c r="U10" s="131">
        <f>U$32</f>
        <v>0.75</v>
      </c>
      <c r="V10" s="132">
        <f>V$32</f>
        <v>1</v>
      </c>
      <c r="W10" s="131">
        <f>W$32</f>
        <v>1.25</v>
      </c>
      <c r="X10" s="131">
        <f>X$32</f>
        <v>1.5</v>
      </c>
      <c r="Y10" s="131">
        <f>Y$32</f>
        <v>1.75</v>
      </c>
      <c r="Z10" s="131">
        <f>Z$32</f>
        <v>2</v>
      </c>
      <c r="AA10" s="133">
        <f>AA$32</f>
        <v>2.25</v>
      </c>
      <c r="AC10" s="145">
        <v>2</v>
      </c>
      <c r="AD10" s="145">
        <f>I_ValuationDate!$C$7</f>
        <v>1</v>
      </c>
      <c r="AE10" s="149">
        <v>7.4314957473345475E-2</v>
      </c>
      <c r="AF10" s="150">
        <v>0.7</v>
      </c>
      <c r="AG10" s="150">
        <v>0.23375987515216165</v>
      </c>
      <c r="AH10" s="151">
        <v>1.8500106427823144</v>
      </c>
      <c r="AI10" s="160" t="str">
        <f t="array" ref="AI10">_xll.qlSabrInterpolatedSmileSection(,O10,AD10,$Q$32:$AA$32,FALSE,H10%,C10:M10%,AE10,AF10,AH10,AG10,AE$5,AF$5,AH$5,AG$5,TRUE,,,"Actual/365 (Fixed)",AC10,FALSE)</f>
        <v>obj_0025f#0001</v>
      </c>
      <c r="AJ10" s="161">
        <f>_xll.qlSabrInterpolatedSmileSectionMaxError(AI10)</f>
        <v>3.0783904489749714E-2</v>
      </c>
      <c r="AK10" s="162">
        <f>_xll.qlSabrInterpolatedSmileSectionAlpha(AI10)</f>
        <v>0.57786867141112785</v>
      </c>
      <c r="AL10" s="161">
        <f>_xll.qlSabrInterpolatedSmileSectionBeta(AI10)</f>
        <v>0.7</v>
      </c>
      <c r="AM10" s="163">
        <f>_xll.qlSabrInterpolatedSmileSectionRho(AI10)</f>
        <v>-0.2845583613041528</v>
      </c>
      <c r="AN10" s="164">
        <f>_xll.qlSabrInterpolatedSmileSectionNu(AI10)</f>
        <v>0.56138977664245893</v>
      </c>
      <c r="AO10" s="110" t="s">
        <v>58</v>
      </c>
      <c r="AP10" t="str">
        <f t="array" ref="AP10">_xll.qlInterpolatedSmileSection(,O10,Q10:AA10,C10:M10*(SQRT(P10)/100),I_ValuationDate!$C$7)</f>
        <v>obj_00260#0001</v>
      </c>
      <c r="AS10" t="str">
        <f>AP7</f>
        <v>obj_0025a#0001</v>
      </c>
    </row>
    <row r="11" spans="2:45">
      <c r="B11" s="110" t="s">
        <v>59</v>
      </c>
      <c r="C11" s="103">
        <v>41.415341794008476</v>
      </c>
      <c r="D11" s="104">
        <v>40.260868289734972</v>
      </c>
      <c r="E11" s="104">
        <v>37.275330397997067</v>
      </c>
      <c r="F11" s="104">
        <v>37.772176794399023</v>
      </c>
      <c r="G11" s="104">
        <v>37.157166235684755</v>
      </c>
      <c r="H11" s="104">
        <v>37.141713426251918</v>
      </c>
      <c r="I11" s="104">
        <v>34.516341880341876</v>
      </c>
      <c r="J11" s="104">
        <v>35.731109384442718</v>
      </c>
      <c r="K11" s="104">
        <v>35.280324613657953</v>
      </c>
      <c r="L11" s="104">
        <v>35.087715099715105</v>
      </c>
      <c r="M11" s="105">
        <v>36.829099715099709</v>
      </c>
      <c r="O11" s="119">
        <f>_xll.qlCalendarAdvance("NullCalendar",$C$2,B11)</f>
        <v>43049</v>
      </c>
      <c r="P11" s="122">
        <f>(O11-$C$2)/365</f>
        <v>8.4931506849315067E-2</v>
      </c>
      <c r="Q11" s="130">
        <f>Q$32</f>
        <v>-0.25</v>
      </c>
      <c r="R11" s="131">
        <f>R$32</f>
        <v>0</v>
      </c>
      <c r="S11" s="131">
        <f>S$32</f>
        <v>0.25</v>
      </c>
      <c r="T11" s="131">
        <f>T$32</f>
        <v>0.5</v>
      </c>
      <c r="U11" s="131">
        <f>U$32</f>
        <v>0.75</v>
      </c>
      <c r="V11" s="132">
        <f>V$32</f>
        <v>1</v>
      </c>
      <c r="W11" s="131">
        <f>W$32</f>
        <v>1.25</v>
      </c>
      <c r="X11" s="131">
        <f>X$32</f>
        <v>1.5</v>
      </c>
      <c r="Y11" s="131">
        <f>Y$32</f>
        <v>1.75</v>
      </c>
      <c r="Z11" s="131">
        <f>Z$32</f>
        <v>2</v>
      </c>
      <c r="AA11" s="133">
        <f>AA$32</f>
        <v>2.25</v>
      </c>
      <c r="AC11" s="145">
        <v>2</v>
      </c>
      <c r="AD11" s="145">
        <f>I_ValuationDate!$C$7</f>
        <v>1</v>
      </c>
      <c r="AE11" s="149">
        <v>6.4987701435258338E-2</v>
      </c>
      <c r="AF11" s="150">
        <v>0.7</v>
      </c>
      <c r="AG11" s="150">
        <v>0.23622746263824057</v>
      </c>
      <c r="AH11" s="151">
        <v>1.666236479944659</v>
      </c>
      <c r="AI11" s="160" t="str">
        <f t="array" ref="AI11">_xll.qlSabrInterpolatedSmileSection(,O11,AD11,$Q$32:$AA$32,FALSE,H11%,C11:M11%,AE11,AF11,AH11,AG11,AE$5,AF$5,AH$5,AG$5,TRUE,,,"Actual/365 (Fixed)",AC11,FALSE)</f>
        <v>obj_00261#0001</v>
      </c>
      <c r="AJ11" s="161">
        <f>_xll.qlSabrInterpolatedSmileSectionMaxError(AI11)</f>
        <v>2.801294186106823E-2</v>
      </c>
      <c r="AK11" s="162">
        <f>_xll.qlSabrInterpolatedSmileSectionAlpha(AI11)</f>
        <v>0.50579239718746893</v>
      </c>
      <c r="AL11" s="161">
        <f>_xll.qlSabrInterpolatedSmileSectionBeta(AI11)</f>
        <v>0.7</v>
      </c>
      <c r="AM11" s="163">
        <f>_xll.qlSabrInterpolatedSmileSectionRho(AI11)</f>
        <v>-0.19430257017177263</v>
      </c>
      <c r="AN11" s="164">
        <f>_xll.qlSabrInterpolatedSmileSectionNu(AI11)</f>
        <v>0.29360605050804589</v>
      </c>
      <c r="AO11" s="110" t="s">
        <v>59</v>
      </c>
      <c r="AP11" t="str">
        <f t="array" ref="AP11">_xll.qlInterpolatedSmileSection(,O11,Q11:AA11,C11:M11*(SQRT(P11)/100),I_ValuationDate!$C$7)</f>
        <v>obj_00262#0001</v>
      </c>
      <c r="AS11" t="str">
        <f>_xll.qlInterpolatedSmileSection(,O11,Q11:AA11,C11:M11,1,"Act/365 (Fixed)")</f>
        <v>obj_00263#0001</v>
      </c>
    </row>
    <row r="12" spans="2:45">
      <c r="B12" s="110" t="s">
        <v>60</v>
      </c>
      <c r="C12" s="103">
        <v>41.505635811102486</v>
      </c>
      <c r="D12" s="104">
        <v>40.402758888025566</v>
      </c>
      <c r="E12" s="104">
        <v>37.441176551843235</v>
      </c>
      <c r="F12" s="104">
        <v>37.999807599807589</v>
      </c>
      <c r="G12" s="104">
        <v>37.467678001011329</v>
      </c>
      <c r="H12" s="104">
        <v>37.534002342602328</v>
      </c>
      <c r="I12" s="104">
        <v>35.057435897435894</v>
      </c>
      <c r="J12" s="104">
        <v>36.458630751964094</v>
      </c>
      <c r="K12" s="104">
        <v>36.194077527410862</v>
      </c>
      <c r="L12" s="104">
        <v>36.795519295519298</v>
      </c>
      <c r="M12" s="105">
        <v>40.153561253561257</v>
      </c>
      <c r="O12" s="119">
        <f>_xll.qlCalendarAdvance("NullCalendar",$C$2,B12)</f>
        <v>43079</v>
      </c>
      <c r="P12" s="122">
        <f>(O12-$C$2)/365</f>
        <v>0.16712328767123288</v>
      </c>
      <c r="Q12" s="130">
        <f>Q$32</f>
        <v>-0.25</v>
      </c>
      <c r="R12" s="131">
        <f>R$32</f>
        <v>0</v>
      </c>
      <c r="S12" s="131">
        <f>S$32</f>
        <v>0.25</v>
      </c>
      <c r="T12" s="131">
        <f>T$32</f>
        <v>0.5</v>
      </c>
      <c r="U12" s="131">
        <f>U$32</f>
        <v>0.75</v>
      </c>
      <c r="V12" s="132">
        <f>V$32</f>
        <v>1</v>
      </c>
      <c r="W12" s="131">
        <f>W$32</f>
        <v>1.25</v>
      </c>
      <c r="X12" s="131">
        <f>X$32</f>
        <v>1.5</v>
      </c>
      <c r="Y12" s="131">
        <f>Y$32</f>
        <v>1.75</v>
      </c>
      <c r="Z12" s="131">
        <f>Z$32</f>
        <v>2</v>
      </c>
      <c r="AA12" s="133">
        <f>AA$32</f>
        <v>2.25</v>
      </c>
      <c r="AC12" s="145">
        <v>2</v>
      </c>
      <c r="AD12" s="145">
        <f>I_ValuationDate!$C$7</f>
        <v>1</v>
      </c>
      <c r="AE12" s="149">
        <v>6.648245675140757E-2</v>
      </c>
      <c r="AF12" s="150">
        <v>0.7</v>
      </c>
      <c r="AG12" s="150">
        <v>0.23413014857513628</v>
      </c>
      <c r="AH12" s="151">
        <v>1.2438278243420586</v>
      </c>
      <c r="AI12" s="160" t="str">
        <f t="array" ref="AI12">_xll.qlSabrInterpolatedSmileSection(,O12,AD12,$Q$32:$AA$32,FALSE,H12%,C12:M12%,AE12,AF12,AH12,AG12,AE$5,AF$5,AH$5,AG$5,TRUE,,,"Actual/365 (Fixed)",AC12,FALSE)</f>
        <v>obj_00264#0001</v>
      </c>
      <c r="AJ12" s="161">
        <f>_xll.qlSabrInterpolatedSmileSectionMaxError(AI12)</f>
        <v>2.7671993537104977E-2</v>
      </c>
      <c r="AK12" s="162">
        <f>_xll.qlSabrInterpolatedSmileSectionAlpha(AI12)</f>
        <v>0.50569658390155126</v>
      </c>
      <c r="AL12" s="161">
        <f>_xll.qlSabrInterpolatedSmileSectionBeta(AI12)</f>
        <v>0.7</v>
      </c>
      <c r="AM12" s="163">
        <f>_xll.qlSabrInterpolatedSmileSectionRho(AI12)</f>
        <v>5.5391860308136788E-2</v>
      </c>
      <c r="AN12" s="164">
        <f>_xll.qlSabrInterpolatedSmileSectionNu(AI12)</f>
        <v>0.63525326276911909</v>
      </c>
      <c r="AO12" s="110" t="s">
        <v>60</v>
      </c>
      <c r="AP12" t="str">
        <f t="array" ref="AP12">_xll.qlInterpolatedSmileSection(,O12,Q12:AA12,C12:M12*(SQRT(P12)/100),I_ValuationDate!$C$7)</f>
        <v>obj_00265#0001</v>
      </c>
      <c r="AS12" t="str">
        <f>_xll.qlInterpolatedSmileSection(,O12,Q12:AA12,C12:M12,1,"Act/365 (Fixed)")</f>
        <v>obj_00266#0001</v>
      </c>
    </row>
    <row r="13" spans="2:45">
      <c r="B13" s="110" t="s">
        <v>61</v>
      </c>
      <c r="C13" s="103">
        <v>42.105446067512744</v>
      </c>
      <c r="D13" s="104">
        <v>40.867128118794795</v>
      </c>
      <c r="E13" s="104">
        <v>37.779011309677983</v>
      </c>
      <c r="F13" s="104">
        <v>38.244948467170708</v>
      </c>
      <c r="G13" s="104">
        <v>37.717196383863055</v>
      </c>
      <c r="H13" s="104">
        <v>37.870968463057153</v>
      </c>
      <c r="I13" s="104">
        <v>35.330256410256403</v>
      </c>
      <c r="J13" s="104">
        <v>37.042562375895713</v>
      </c>
      <c r="K13" s="104">
        <v>37.336268669601999</v>
      </c>
      <c r="L13" s="104">
        <v>38.474540274540281</v>
      </c>
      <c r="M13" s="105">
        <v>41.352861952861943</v>
      </c>
      <c r="O13" s="119">
        <f>_xll.qlCalendarAdvance("NullCalendar",$C$2,B13)</f>
        <v>43110</v>
      </c>
      <c r="P13" s="122">
        <f>(O13-$C$2)/365</f>
        <v>0.25205479452054796</v>
      </c>
      <c r="Q13" s="228">
        <f>Q$32</f>
        <v>-0.25</v>
      </c>
      <c r="R13" s="131">
        <f>R$32</f>
        <v>0</v>
      </c>
      <c r="S13" s="131">
        <f>S$32</f>
        <v>0.25</v>
      </c>
      <c r="T13" s="131">
        <f>T$32</f>
        <v>0.5</v>
      </c>
      <c r="U13" s="131">
        <f>U$32</f>
        <v>0.75</v>
      </c>
      <c r="V13" s="132">
        <f>V$32</f>
        <v>1</v>
      </c>
      <c r="W13" s="131">
        <f>W$32</f>
        <v>1.25</v>
      </c>
      <c r="X13" s="131">
        <f>X$32</f>
        <v>1.5</v>
      </c>
      <c r="Y13" s="131">
        <f>Y$32</f>
        <v>1.75</v>
      </c>
      <c r="Z13" s="131">
        <f>Z$32</f>
        <v>2</v>
      </c>
      <c r="AA13" s="133">
        <f>AA$32</f>
        <v>2.25</v>
      </c>
      <c r="AC13" s="145">
        <v>2</v>
      </c>
      <c r="AD13" s="145">
        <f>I_ValuationDate!$C$7</f>
        <v>1</v>
      </c>
      <c r="AE13" s="149">
        <v>6.6335096159272133E-2</v>
      </c>
      <c r="AF13" s="150">
        <v>0.7</v>
      </c>
      <c r="AG13" s="150">
        <v>0.22030508891792794</v>
      </c>
      <c r="AH13" s="151">
        <v>1.0756510289345638</v>
      </c>
      <c r="AI13" s="160" t="str">
        <f t="array" ref="AI13">_xll.qlSabrInterpolatedSmileSection(,O13,AD13,$Q$32:$AA$32,FALSE,H13%,C13:M13%,AE13,AF13,AH13,AG13,AE$5,AF$5,AH$5,AG$5,TRUE,,,"Actual/365 (Fixed)",AC13,FALSE)</f>
        <v>obj_00267#0001</v>
      </c>
      <c r="AJ13" s="161">
        <f>_xll.qlSabrInterpolatedSmileSectionMaxError(AI13)</f>
        <v>2.0870121828932442E-2</v>
      </c>
      <c r="AK13" s="162">
        <f>_xll.qlSabrInterpolatedSmileSectionAlpha(AI13)</f>
        <v>0.50495222612773927</v>
      </c>
      <c r="AL13" s="161">
        <f>_xll.qlSabrInterpolatedSmileSectionBeta(AI13)</f>
        <v>0.7</v>
      </c>
      <c r="AM13" s="163">
        <f>_xll.qlSabrInterpolatedSmileSectionRho(AI13)</f>
        <v>0.12298682314194065</v>
      </c>
      <c r="AN13" s="164">
        <f>_xll.qlSabrInterpolatedSmileSectionNu(AI13)</f>
        <v>0.76447683803357758</v>
      </c>
      <c r="AO13" s="110" t="s">
        <v>61</v>
      </c>
      <c r="AP13" t="str">
        <f t="array" ref="AP13">_xll.qlInterpolatedSmileSection(,O13,Q13:AA13,C13:M13*(SQRT(P13)/100),I_ValuationDate!$C$7)</f>
        <v>obj_00268#0001</v>
      </c>
      <c r="AS13" t="str">
        <f>_xll.qlInterpolatedSmileSection(,O13,Q13:AA13,C13:M13,1,"Act/365 (Fixed)")</f>
        <v>obj_00269#0001</v>
      </c>
    </row>
    <row r="14" spans="2:45">
      <c r="B14" s="110" t="s">
        <v>62</v>
      </c>
      <c r="C14" s="103">
        <v>43.317965725632391</v>
      </c>
      <c r="D14" s="104">
        <v>42.008702477769155</v>
      </c>
      <c r="E14" s="104">
        <v>38.872367435034107</v>
      </c>
      <c r="F14" s="104">
        <v>39.231348623941216</v>
      </c>
      <c r="G14" s="104">
        <v>38.637641973938273</v>
      </c>
      <c r="H14" s="104">
        <v>38.710869091653493</v>
      </c>
      <c r="I14" s="104">
        <v>36.348786324786325</v>
      </c>
      <c r="J14" s="104">
        <v>38.100340153673486</v>
      </c>
      <c r="K14" s="104">
        <v>38.021583354916679</v>
      </c>
      <c r="L14" s="104">
        <v>38.556092722092735</v>
      </c>
      <c r="M14" s="105">
        <v>41.592722092722092</v>
      </c>
      <c r="O14" s="119">
        <f>_xll.qlCalendarAdvance("NullCalendar",$C$2,B14)</f>
        <v>43141</v>
      </c>
      <c r="P14" s="122">
        <f>(O14-$C$2)/365</f>
        <v>0.33698630136986302</v>
      </c>
      <c r="Q14" s="130">
        <f>Q$32</f>
        <v>-0.25</v>
      </c>
      <c r="R14" s="131">
        <f>R$32</f>
        <v>0</v>
      </c>
      <c r="S14" s="131">
        <f>S$32</f>
        <v>0.25</v>
      </c>
      <c r="T14" s="131">
        <f>T$32</f>
        <v>0.5</v>
      </c>
      <c r="U14" s="131">
        <f>U$32</f>
        <v>0.75</v>
      </c>
      <c r="V14" s="132">
        <f>V$32</f>
        <v>1</v>
      </c>
      <c r="W14" s="131">
        <f>W$32</f>
        <v>1.25</v>
      </c>
      <c r="X14" s="131">
        <f>X$32</f>
        <v>1.5</v>
      </c>
      <c r="Y14" s="131">
        <f>Y$32</f>
        <v>1.75</v>
      </c>
      <c r="Z14" s="131">
        <f>Z$32</f>
        <v>2</v>
      </c>
      <c r="AA14" s="133">
        <f>AA$32</f>
        <v>2.25</v>
      </c>
      <c r="AC14" s="145">
        <v>2</v>
      </c>
      <c r="AD14" s="145">
        <f>I_ValuationDate!$C$7</f>
        <v>1</v>
      </c>
      <c r="AE14" s="149">
        <v>6.8692845709085362E-2</v>
      </c>
      <c r="AF14" s="150">
        <v>0.7</v>
      </c>
      <c r="AG14" s="150">
        <v>0.1641956171987218</v>
      </c>
      <c r="AH14" s="151">
        <v>0.99276937706996249</v>
      </c>
      <c r="AI14" s="160" t="str">
        <f t="array" ref="AI14">_xll.qlSabrInterpolatedSmileSection(,O14,AD14,$Q$32:$AA$32,FALSE,H14%,C14:M14%,AE14,AF14,AH14,AG14,AE$5,AF$5,AH$5,AG$5,TRUE,,,"Actual/365 (Fixed)",AC14,FALSE)</f>
        <v>obj_0026a#0001</v>
      </c>
      <c r="AJ14" s="161">
        <f>_xll.qlSabrInterpolatedSmileSectionMaxError(AI14)</f>
        <v>1.8290958271616808E-2</v>
      </c>
      <c r="AK14" s="162">
        <f>_xll.qlSabrInterpolatedSmileSectionAlpha(AI14)</f>
        <v>0.51655956297848205</v>
      </c>
      <c r="AL14" s="161">
        <f>_xll.qlSabrInterpolatedSmileSectionBeta(AI14)</f>
        <v>0.7</v>
      </c>
      <c r="AM14" s="163">
        <f>_xll.qlSabrInterpolatedSmileSectionRho(AI14)</f>
        <v>0.11899042850581923</v>
      </c>
      <c r="AN14" s="164">
        <f>_xll.qlSabrInterpolatedSmileSectionNu(AI14)</f>
        <v>0.72319592390663834</v>
      </c>
      <c r="AO14" s="110" t="s">
        <v>62</v>
      </c>
      <c r="AP14" t="str">
        <f t="array" ref="AP14">_xll.qlInterpolatedSmileSection(,O14,Q14:AA14,C14:M14*(SQRT(P14)/100),I_ValuationDate!$C$7)</f>
        <v>obj_0026b#0001</v>
      </c>
      <c r="AS14" t="str">
        <f>_xll.qlInterpolatedSmileSection(,O14,Q14:AA14,C14:M14,1,"Act/365 (Fixed)")</f>
        <v>obj_0026c#0001</v>
      </c>
    </row>
    <row r="15" spans="2:45">
      <c r="B15" s="110" t="s">
        <v>63</v>
      </c>
      <c r="C15" s="103">
        <v>44.246704187170863</v>
      </c>
      <c r="D15" s="104">
        <v>42.776201623068296</v>
      </c>
      <c r="E15" s="104">
        <v>39.498897349564025</v>
      </c>
      <c r="F15" s="104">
        <v>39.739140420621901</v>
      </c>
      <c r="G15" s="104">
        <v>39.06459565126233</v>
      </c>
      <c r="H15" s="104">
        <v>39.193686219469377</v>
      </c>
      <c r="I15" s="104">
        <v>36.830769230769235</v>
      </c>
      <c r="J15" s="104">
        <v>38.775211948545284</v>
      </c>
      <c r="K15" s="104">
        <v>38.935336268669602</v>
      </c>
      <c r="L15" s="104">
        <v>39.760190624190621</v>
      </c>
      <c r="M15" s="105">
        <v>42.25473607873608</v>
      </c>
      <c r="O15" s="119">
        <f>_xll.qlCalendarAdvance("NullCalendar",$C$2,B15)</f>
        <v>43169</v>
      </c>
      <c r="P15" s="122">
        <f>(O15-$C$2)/365</f>
        <v>0.41369863013698632</v>
      </c>
      <c r="Q15" s="130">
        <f>Q$32</f>
        <v>-0.25</v>
      </c>
      <c r="R15" s="131">
        <f>R$32</f>
        <v>0</v>
      </c>
      <c r="S15" s="131">
        <f>S$32</f>
        <v>0.25</v>
      </c>
      <c r="T15" s="131">
        <f>T$32</f>
        <v>0.5</v>
      </c>
      <c r="U15" s="131">
        <f>U$32</f>
        <v>0.75</v>
      </c>
      <c r="V15" s="132">
        <f>V$32</f>
        <v>1</v>
      </c>
      <c r="W15" s="131">
        <f>W$32</f>
        <v>1.25</v>
      </c>
      <c r="X15" s="131">
        <f>X$32</f>
        <v>1.5</v>
      </c>
      <c r="Y15" s="131">
        <f>Y$32</f>
        <v>1.75</v>
      </c>
      <c r="Z15" s="131">
        <f>Z$32</f>
        <v>2</v>
      </c>
      <c r="AA15" s="133">
        <f>AA$32</f>
        <v>2.25</v>
      </c>
      <c r="AC15" s="145">
        <v>2</v>
      </c>
      <c r="AD15" s="145">
        <f>I_ValuationDate!$C$7</f>
        <v>1</v>
      </c>
      <c r="AE15" s="149">
        <v>6.9686634253308843E-2</v>
      </c>
      <c r="AF15" s="150">
        <v>0.7</v>
      </c>
      <c r="AG15" s="150">
        <v>0.1638816074898071</v>
      </c>
      <c r="AH15" s="151">
        <v>0.93955058254800128</v>
      </c>
      <c r="AI15" s="160" t="str">
        <f t="array" ref="AI15">_xll.qlSabrInterpolatedSmileSection(,O15,AD15,$Q$32:$AA$32,FALSE,H15%,C15:M15%,AE15,AF15,AH15,AG15,AE$5,AF$5,AH$5,AG$5,TRUE,,,"Actual/365 (Fixed)",AC15,FALSE)</f>
        <v>obj_0026d#0001</v>
      </c>
      <c r="AJ15" s="161">
        <f>_xll.qlSabrInterpolatedSmileSectionMaxError(AI15)</f>
        <v>1.5514250612000569E-2</v>
      </c>
      <c r="AK15" s="162">
        <f>_xll.qlSabrInterpolatedSmileSectionAlpha(AI15)</f>
        <v>0.5195971696568773</v>
      </c>
      <c r="AL15" s="161">
        <f>_xll.qlSabrInterpolatedSmileSectionBeta(AI15)</f>
        <v>0.7</v>
      </c>
      <c r="AM15" s="163">
        <f>_xll.qlSabrInterpolatedSmileSectionRho(AI15)</f>
        <v>0.13433167072312599</v>
      </c>
      <c r="AN15" s="164">
        <f>_xll.qlSabrInterpolatedSmileSectionNu(AI15)</f>
        <v>0.7785537455207544</v>
      </c>
      <c r="AO15" s="110" t="s">
        <v>63</v>
      </c>
      <c r="AP15" t="str">
        <f t="array" ref="AP15">_xll.qlInterpolatedSmileSection(,O15,Q15:AA15,C15:M15*(SQRT(P15)/100),I_ValuationDate!$C$7)</f>
        <v>obj_0026e#0001</v>
      </c>
      <c r="AS15" t="str">
        <f>_xll.qlInterpolatedSmileSection(,O15,Q15:AA15,C15:M15,1,"Act/365 (Fixed)")</f>
        <v>obj_0026f#0001</v>
      </c>
    </row>
    <row r="16" spans="2:45">
      <c r="B16" s="110" t="s">
        <v>64</v>
      </c>
      <c r="C16" s="103">
        <v>44.846514443581128</v>
      </c>
      <c r="D16" s="104">
        <v>43.298617007683681</v>
      </c>
      <c r="E16" s="104">
        <v>39.928868859535527</v>
      </c>
      <c r="F16" s="104">
        <v>40.083504972393861</v>
      </c>
      <c r="G16" s="104">
        <v>39.314114034114034</v>
      </c>
      <c r="H16" s="104">
        <v>39.505505614517119</v>
      </c>
      <c r="I16" s="104">
        <v>37.139965811965808</v>
      </c>
      <c r="J16" s="104">
        <v>39.268203401536738</v>
      </c>
      <c r="K16" s="104">
        <v>39.392212725546059</v>
      </c>
      <c r="L16" s="104">
        <v>40.427001813001809</v>
      </c>
      <c r="M16" s="105">
        <v>43.132624190624192</v>
      </c>
      <c r="O16" s="119">
        <f>_xll.qlCalendarAdvance("NullCalendar",$C$2,B16)</f>
        <v>43200</v>
      </c>
      <c r="P16" s="122">
        <f>(O16-$C$2)/365</f>
        <v>0.49863013698630138</v>
      </c>
      <c r="Q16" s="130">
        <f>Q$32</f>
        <v>-0.25</v>
      </c>
      <c r="R16" s="131">
        <f>R$32</f>
        <v>0</v>
      </c>
      <c r="S16" s="131">
        <f>S$32</f>
        <v>0.25</v>
      </c>
      <c r="T16" s="131">
        <f>T$32</f>
        <v>0.5</v>
      </c>
      <c r="U16" s="131">
        <f>U$32</f>
        <v>0.75</v>
      </c>
      <c r="V16" s="132">
        <f>V$32</f>
        <v>1</v>
      </c>
      <c r="W16" s="131">
        <f>W$32</f>
        <v>1.25</v>
      </c>
      <c r="X16" s="131">
        <f>X$32</f>
        <v>1.5</v>
      </c>
      <c r="Y16" s="131">
        <f>Y$32</f>
        <v>1.75</v>
      </c>
      <c r="Z16" s="131">
        <f>Z$32</f>
        <v>2</v>
      </c>
      <c r="AA16" s="133">
        <f>AA$32</f>
        <v>2.25</v>
      </c>
      <c r="AC16" s="145">
        <v>2</v>
      </c>
      <c r="AD16" s="145">
        <f>I_ValuationDate!$C$7</f>
        <v>1</v>
      </c>
      <c r="AE16" s="149">
        <v>7.0307764108871268E-2</v>
      </c>
      <c r="AF16" s="150">
        <v>0.7</v>
      </c>
      <c r="AG16" s="150">
        <v>0.17052618959716567</v>
      </c>
      <c r="AH16" s="151">
        <v>0.87671318905183571</v>
      </c>
      <c r="AI16" s="160" t="str">
        <f t="array" ref="AI16">_xll.qlSabrInterpolatedSmileSection(,O16,AD16,$Q$32:$AA$32,FALSE,H16%,C16:M16%,AE16,AF16,AH16,AG16,AE$5,AF$5,AH$5,AG$5,TRUE,,,"Actual/365 (Fixed)",AC16,FALSE)</f>
        <v>obj_00270#0001</v>
      </c>
      <c r="AJ16" s="161">
        <f>_xll.qlSabrInterpolatedSmileSectionMaxError(AI16)</f>
        <v>1.6107142305145927E-2</v>
      </c>
      <c r="AK16" s="162">
        <f>_xll.qlSabrInterpolatedSmileSectionAlpha(AI16)</f>
        <v>0.51934536233393358</v>
      </c>
      <c r="AL16" s="161">
        <f>_xll.qlSabrInterpolatedSmileSectionBeta(AI16)</f>
        <v>0.7</v>
      </c>
      <c r="AM16" s="163">
        <f>_xll.qlSabrInterpolatedSmileSectionRho(AI16)</f>
        <v>0.14524396590431929</v>
      </c>
      <c r="AN16" s="164">
        <f>_xll.qlSabrInterpolatedSmileSectionNu(AI16)</f>
        <v>0.824672343467308</v>
      </c>
      <c r="AO16" s="110" t="s">
        <v>64</v>
      </c>
      <c r="AP16" t="str">
        <f t="array" ref="AP16">_xll.qlInterpolatedSmileSection(,O16,Q16:AA16,C16:M16*(SQRT(P16)/100),I_ValuationDate!$C$7)</f>
        <v>obj_00271#0001</v>
      </c>
      <c r="AS16" t="str">
        <f>_xll.qlInterpolatedSmileSection(,O16,Q16:AA16,C16:M16,1,"Act/365 (Fixed)")</f>
        <v>obj_00272#0001</v>
      </c>
    </row>
    <row r="17" spans="2:45">
      <c r="B17" s="110" t="s">
        <v>65</v>
      </c>
      <c r="C17" s="103">
        <v>45.343131537598218</v>
      </c>
      <c r="D17" s="104">
        <v>43.821032392299053</v>
      </c>
      <c r="E17" s="104">
        <v>40.401837520504195</v>
      </c>
      <c r="F17" s="104">
        <v>40.597133456392719</v>
      </c>
      <c r="G17" s="104">
        <v>39.996130947242065</v>
      </c>
      <c r="H17" s="104">
        <v>40.149261784938275</v>
      </c>
      <c r="I17" s="104">
        <v>38.031179487179486</v>
      </c>
      <c r="J17" s="104">
        <v>40.335553828887164</v>
      </c>
      <c r="K17" s="104">
        <v>40.808529741863076</v>
      </c>
      <c r="L17" s="104">
        <v>41.990889924889935</v>
      </c>
      <c r="M17" s="105">
        <v>44.917183631183626</v>
      </c>
      <c r="O17" s="119">
        <f>_xll.qlCalendarAdvance("NullCalendar",$C$2,B17)</f>
        <v>43291</v>
      </c>
      <c r="P17" s="122">
        <f>(O17-$C$2)/365</f>
        <v>0.74794520547945209</v>
      </c>
      <c r="Q17" s="130">
        <f>Q$32</f>
        <v>-0.25</v>
      </c>
      <c r="R17" s="131">
        <f>R$32</f>
        <v>0</v>
      </c>
      <c r="S17" s="131">
        <f>S$32</f>
        <v>0.25</v>
      </c>
      <c r="T17" s="131">
        <f>T$32</f>
        <v>0.5</v>
      </c>
      <c r="U17" s="131">
        <f>U$32</f>
        <v>0.75</v>
      </c>
      <c r="V17" s="132">
        <f>V$32</f>
        <v>1</v>
      </c>
      <c r="W17" s="131">
        <f>W$32</f>
        <v>1.25</v>
      </c>
      <c r="X17" s="131">
        <f>X$32</f>
        <v>1.5</v>
      </c>
      <c r="Y17" s="131">
        <f>Y$32</f>
        <v>1.75</v>
      </c>
      <c r="Z17" s="131">
        <f>Z$32</f>
        <v>2</v>
      </c>
      <c r="AA17" s="133">
        <f>AA$32</f>
        <v>2.25</v>
      </c>
      <c r="AC17" s="145">
        <v>2</v>
      </c>
      <c r="AD17" s="145">
        <f>I_ValuationDate!$C$7</f>
        <v>1</v>
      </c>
      <c r="AE17" s="149">
        <v>7.140257381739841E-2</v>
      </c>
      <c r="AF17" s="150">
        <v>0.7</v>
      </c>
      <c r="AG17" s="150">
        <v>0.15798164575417137</v>
      </c>
      <c r="AH17" s="151">
        <v>0.7629423965204154</v>
      </c>
      <c r="AI17" s="160" t="str">
        <f t="array" ref="AI17">_xll.qlSabrInterpolatedSmileSection(,O17,AD17,$Q$32:$AA$32,FALSE,H17%,C17:M17%,AE17,AF17,AH17,AG17,AE$5,AF$5,AH$5,AG$5,TRUE,,,"Actual/365 (Fixed)",AC17,FALSE)</f>
        <v>obj_00273#0001</v>
      </c>
      <c r="AJ17" s="161">
        <f>_xll.qlSabrInterpolatedSmileSectionMaxError(AI17)</f>
        <v>1.6808522907448498E-2</v>
      </c>
      <c r="AK17" s="162">
        <f>_xll.qlSabrInterpolatedSmileSectionAlpha(AI17)</f>
        <v>0.51833965452220887</v>
      </c>
      <c r="AL17" s="161">
        <f>_xll.qlSabrInterpolatedSmileSectionBeta(AI17)</f>
        <v>0.7</v>
      </c>
      <c r="AM17" s="163">
        <f>_xll.qlSabrInterpolatedSmileSectionRho(AI17)</f>
        <v>0.19335848765354047</v>
      </c>
      <c r="AN17" s="164">
        <f>_xll.qlSabrInterpolatedSmileSectionNu(AI17)</f>
        <v>0.87167205355577226</v>
      </c>
      <c r="AO17" s="110" t="s">
        <v>65</v>
      </c>
      <c r="AP17" t="str">
        <f t="array" ref="AP17">_xll.qlInterpolatedSmileSection(,O17,Q17:AA17,C17:M17*(SQRT(P17)/100),I_ValuationDate!$C$7)</f>
        <v>obj_00274#0001</v>
      </c>
      <c r="AS17" t="str">
        <f>_xll.qlInterpolatedSmileSection(,O17,Q17:AA17,C17:M17,1,"Act/365 (Fixed)")</f>
        <v>obj_00275#0001</v>
      </c>
    </row>
    <row r="18" spans="2:45">
      <c r="B18" s="110" t="s">
        <v>66</v>
      </c>
      <c r="C18" s="103">
        <v>46.736239229905912</v>
      </c>
      <c r="D18" s="104">
        <v>44.917459742726436</v>
      </c>
      <c r="E18" s="104">
        <v>41.224925839592522</v>
      </c>
      <c r="F18" s="104">
        <v>41.198312250164101</v>
      </c>
      <c r="G18" s="104">
        <v>40.539526536563585</v>
      </c>
      <c r="H18" s="104">
        <v>40.697460398812545</v>
      </c>
      <c r="I18" s="104">
        <v>38.722324786324776</v>
      </c>
      <c r="J18" s="104">
        <v>41.321536734870058</v>
      </c>
      <c r="K18" s="104">
        <v>42.087783821117156</v>
      </c>
      <c r="L18" s="104">
        <v>43.809029785029786</v>
      </c>
      <c r="M18" s="105">
        <v>47.143085729085726</v>
      </c>
      <c r="O18" s="119">
        <f>_xll.qlCalendarAdvance("NullCalendar",$C$2,B18)</f>
        <v>43383</v>
      </c>
      <c r="P18" s="122">
        <f>(O18-$C$2)/365</f>
        <v>1</v>
      </c>
      <c r="Q18" s="130">
        <f>Q$32</f>
        <v>-0.25</v>
      </c>
      <c r="R18" s="131">
        <f>R$32</f>
        <v>0</v>
      </c>
      <c r="S18" s="131">
        <f>S$32</f>
        <v>0.25</v>
      </c>
      <c r="T18" s="131">
        <f>T$32</f>
        <v>0.5</v>
      </c>
      <c r="U18" s="131">
        <f>U$32</f>
        <v>0.75</v>
      </c>
      <c r="V18" s="132">
        <f>V$32</f>
        <v>1</v>
      </c>
      <c r="W18" s="131">
        <f>W$32</f>
        <v>1.25</v>
      </c>
      <c r="X18" s="131">
        <f>X$32</f>
        <v>1.5</v>
      </c>
      <c r="Y18" s="131">
        <f>Y$32</f>
        <v>1.75</v>
      </c>
      <c r="Z18" s="131">
        <f>Z$32</f>
        <v>2</v>
      </c>
      <c r="AA18" s="133">
        <f>AA$32</f>
        <v>2.25</v>
      </c>
      <c r="AC18" s="145">
        <v>2</v>
      </c>
      <c r="AD18" s="145">
        <f>I_ValuationDate!$C$7</f>
        <v>1</v>
      </c>
      <c r="AE18" s="149">
        <v>7.2078139589299359E-2</v>
      </c>
      <c r="AF18" s="150">
        <v>0.7</v>
      </c>
      <c r="AG18" s="150">
        <v>0.14891457993989682</v>
      </c>
      <c r="AH18" s="151">
        <v>0.69201049958741367</v>
      </c>
      <c r="AI18" s="160" t="str">
        <f t="array" ref="AI18">_xll.qlSabrInterpolatedSmileSection(,O18,AD18,$Q$32:$AA$32,FALSE,H18%,C18:M18%,AE18,AF18,AH18,AG18,AE$5,AF$5,AH$5,AG$5,TRUE,,,"Actual/365 (Fixed)",AC18,FALSE)</f>
        <v>obj_00276#0001</v>
      </c>
      <c r="AJ18" s="161">
        <f>_xll.qlSabrInterpolatedSmileSectionMaxError(AI18)</f>
        <v>1.813766353873475E-2</v>
      </c>
      <c r="AK18" s="162">
        <f>_xll.qlSabrInterpolatedSmileSectionAlpha(AI18)</f>
        <v>0.50956451340763531</v>
      </c>
      <c r="AL18" s="161">
        <f>_xll.qlSabrInterpolatedSmileSectionBeta(AI18)</f>
        <v>0.7</v>
      </c>
      <c r="AM18" s="163">
        <f>_xll.qlSabrInterpolatedSmileSectionRho(AI18)</f>
        <v>0.21716086082880612</v>
      </c>
      <c r="AN18" s="164">
        <f>_xll.qlSabrInterpolatedSmileSectionNu(AI18)</f>
        <v>0.97107913302634186</v>
      </c>
      <c r="AO18" s="110" t="s">
        <v>66</v>
      </c>
      <c r="AP18" t="str">
        <f t="array" ref="AP18">_xll.qlInterpolatedSmileSection(,O18,Q18:AA18,C18:M18*(SQRT(P18)/100),I_ValuationDate!$C$7)</f>
        <v>obj_00277#0001</v>
      </c>
      <c r="AS18" t="str">
        <f>_xll.qlInterpolatedSmileSection(,O18,Q18:AA18,C18:M18,1,"Act/365 (Fixed)")</f>
        <v>obj_00278#0001</v>
      </c>
    </row>
    <row r="19" spans="2:45">
      <c r="B19" s="110" t="s">
        <v>67</v>
      </c>
      <c r="C19" s="103">
        <v>47.935859742726414</v>
      </c>
      <c r="D19" s="104">
        <v>46.258970853837532</v>
      </c>
      <c r="E19" s="104">
        <v>42.600834671501339</v>
      </c>
      <c r="F19" s="104">
        <v>42.593280519206452</v>
      </c>
      <c r="G19" s="104">
        <v>41.975643451198998</v>
      </c>
      <c r="H19" s="104">
        <v>42.02017815522477</v>
      </c>
      <c r="I19" s="104">
        <v>39.959111111111113</v>
      </c>
      <c r="J19" s="104">
        <v>42.642562375895707</v>
      </c>
      <c r="K19" s="104">
        <v>43.229974963308294</v>
      </c>
      <c r="L19" s="104">
        <v>45.209813001813011</v>
      </c>
      <c r="M19" s="105">
        <v>48.510288526288527</v>
      </c>
      <c r="O19" s="119">
        <f>_xll.qlCalendarAdvance("NullCalendar",$C$2,B19)</f>
        <v>43565</v>
      </c>
      <c r="P19" s="122">
        <f>(O19-$C$2)/365</f>
        <v>1.4986301369863013</v>
      </c>
      <c r="Q19" s="130">
        <f>Q$32</f>
        <v>-0.25</v>
      </c>
      <c r="R19" s="131">
        <f>R$32</f>
        <v>0</v>
      </c>
      <c r="S19" s="131">
        <f>S$32</f>
        <v>0.25</v>
      </c>
      <c r="T19" s="131">
        <f>T$32</f>
        <v>0.5</v>
      </c>
      <c r="U19" s="131">
        <f>U$32</f>
        <v>0.75</v>
      </c>
      <c r="V19" s="132">
        <f>V$32</f>
        <v>1</v>
      </c>
      <c r="W19" s="131">
        <f>W$32</f>
        <v>1.25</v>
      </c>
      <c r="X19" s="131">
        <f>X$32</f>
        <v>1.5</v>
      </c>
      <c r="Y19" s="131">
        <f>Y$32</f>
        <v>1.75</v>
      </c>
      <c r="Z19" s="131">
        <f>Z$32</f>
        <v>2</v>
      </c>
      <c r="AA19" s="133">
        <f>AA$32</f>
        <v>2.25</v>
      </c>
      <c r="AC19" s="145">
        <v>2</v>
      </c>
      <c r="AD19" s="145">
        <f>I_ValuationDate!$C$7</f>
        <v>1</v>
      </c>
      <c r="AE19" s="149">
        <v>7.520166067301326E-2</v>
      </c>
      <c r="AF19" s="150">
        <v>0.7</v>
      </c>
      <c r="AG19" s="150">
        <v>0.12227292552657702</v>
      </c>
      <c r="AH19" s="151">
        <v>0.54621138939523028</v>
      </c>
      <c r="AI19" s="160" t="str">
        <f t="array" ref="AI19">_xll.qlSabrInterpolatedSmileSection(,O19,AD19,$Q$32:$AA$32,FALSE,H19%,C19:M19%,AE19,AF19,AH19,AG19,AE$5,AF$5,AH$5,AG$5,TRUE,,,"Actual/365 (Fixed)",AC19,FALSE)</f>
        <v>obj_00279#0001</v>
      </c>
      <c r="AJ19" s="161">
        <f>_xll.qlSabrInterpolatedSmileSectionMaxError(AI19)</f>
        <v>1.9274700006977008E-2</v>
      </c>
      <c r="AK19" s="162">
        <f>_xll.qlSabrInterpolatedSmileSectionAlpha(AI19)</f>
        <v>0.50941175147583706</v>
      </c>
      <c r="AL19" s="161">
        <f>_xll.qlSabrInterpolatedSmileSectionBeta(AI19)</f>
        <v>0.7</v>
      </c>
      <c r="AM19" s="163">
        <f>_xll.qlSabrInterpolatedSmileSectionRho(AI19)</f>
        <v>0.22103943398564271</v>
      </c>
      <c r="AN19" s="164">
        <f>_xll.qlSabrInterpolatedSmileSectionNu(AI19)</f>
        <v>0.94546963387283567</v>
      </c>
      <c r="AO19" s="110" t="s">
        <v>67</v>
      </c>
      <c r="AP19" t="str">
        <f t="array" ref="AP19">_xll.qlInterpolatedSmileSection(,O19,Q19:AA19,C19:M19*(SQRT(P19)/100),I_ValuationDate!$C$7)</f>
        <v>obj_0027a#0001</v>
      </c>
      <c r="AS19" t="str">
        <f>_xll.qlInterpolatedSmileSection(,O19,Q19:AA19,C19:M19,1,"Act/365 (Fixed)")</f>
        <v>obj_0027b#0001</v>
      </c>
    </row>
    <row r="20" spans="2:45">
      <c r="B20" s="110" t="s">
        <v>68</v>
      </c>
      <c r="C20" s="103">
        <v>48.651762306828992</v>
      </c>
      <c r="D20" s="104">
        <v>47.000671708538398</v>
      </c>
      <c r="E20" s="104">
        <v>43.276504187170865</v>
      </c>
      <c r="F20" s="104">
        <v>43.252826186159531</v>
      </c>
      <c r="G20" s="104">
        <v>42.64102580547025</v>
      </c>
      <c r="H20" s="104">
        <v>42.699139741215824</v>
      </c>
      <c r="I20" s="104">
        <v>40.641162393162396</v>
      </c>
      <c r="J20" s="104">
        <v>43.446664939998271</v>
      </c>
      <c r="K20" s="104">
        <v>44.915849089182416</v>
      </c>
      <c r="L20" s="104">
        <v>46.313169645169658</v>
      </c>
      <c r="M20" s="105">
        <v>49.695197617197621</v>
      </c>
      <c r="O20" s="119">
        <f>_xll.qlCalendarAdvance("NullCalendar",$C$2,B20)</f>
        <v>43748</v>
      </c>
      <c r="P20" s="122">
        <f>(O20-$C$2)/365</f>
        <v>2</v>
      </c>
      <c r="Q20" s="130">
        <f>Q$32</f>
        <v>-0.25</v>
      </c>
      <c r="R20" s="131">
        <f>R$32</f>
        <v>0</v>
      </c>
      <c r="S20" s="131">
        <f>S$32</f>
        <v>0.25</v>
      </c>
      <c r="T20" s="131">
        <f>T$32</f>
        <v>0.5</v>
      </c>
      <c r="U20" s="131">
        <f>U$32</f>
        <v>0.75</v>
      </c>
      <c r="V20" s="132">
        <f>V$32</f>
        <v>1</v>
      </c>
      <c r="W20" s="131">
        <f>W$32</f>
        <v>1.25</v>
      </c>
      <c r="X20" s="131">
        <f>X$32</f>
        <v>1.5</v>
      </c>
      <c r="Y20" s="131">
        <f>Y$32</f>
        <v>1.75</v>
      </c>
      <c r="Z20" s="131">
        <f>Z$32</f>
        <v>2</v>
      </c>
      <c r="AA20" s="133">
        <f>AA$32</f>
        <v>2.25</v>
      </c>
      <c r="AC20" s="145">
        <v>2</v>
      </c>
      <c r="AD20" s="145">
        <f>I_ValuationDate!$C$7</f>
        <v>1</v>
      </c>
      <c r="AE20" s="149">
        <v>7.6759318060925993E-2</v>
      </c>
      <c r="AF20" s="150">
        <v>0.7</v>
      </c>
      <c r="AG20" s="150">
        <v>0.1081955801652924</v>
      </c>
      <c r="AH20" s="151">
        <v>0.47706324738210776</v>
      </c>
      <c r="AI20" s="160" t="str">
        <f t="array" ref="AI20">_xll.qlSabrInterpolatedSmileSection(,O20,AD20,$Q$32:$AA$32,FALSE,H20%,C20:M20%,AE20,AF20,AH20,AG20,AE$5,AF$5,AH$5,AG$5,TRUE,,,"Actual/365 (Fixed)",AC20,FALSE)</f>
        <v>obj_0027c#0001</v>
      </c>
      <c r="AJ20" s="161">
        <f>_xll.qlSabrInterpolatedSmileSectionMaxError(AI20)</f>
        <v>2.1182279628995271E-2</v>
      </c>
      <c r="AK20" s="162">
        <f>_xll.qlSabrInterpolatedSmileSectionAlpha(AI20)</f>
        <v>0.4998085351805524</v>
      </c>
      <c r="AL20" s="161">
        <f>_xll.qlSabrInterpolatedSmileSectionBeta(AI20)</f>
        <v>0.7</v>
      </c>
      <c r="AM20" s="163">
        <f>_xll.qlSabrInterpolatedSmileSectionRho(AI20)</f>
        <v>0.23978734806454013</v>
      </c>
      <c r="AN20" s="164">
        <f>_xll.qlSabrInterpolatedSmileSectionNu(AI20)</f>
        <v>0.9491629245553207</v>
      </c>
      <c r="AO20" s="110" t="s">
        <v>68</v>
      </c>
      <c r="AP20" t="str">
        <f t="array" ref="AP20">_xll.qlInterpolatedSmileSection(,O20,Q20:AA20,C20:M20*(SQRT(P20)/100),I_ValuationDate!$C$7)</f>
        <v>obj_0027d#0001</v>
      </c>
      <c r="AS20" t="str">
        <f>_xll.qlInterpolatedSmileSection(,O20,Q20:AA20,C20:M20,1,"Act/365 (Fixed)")</f>
        <v>obj_0027e#0001</v>
      </c>
    </row>
    <row r="21" spans="2:45">
      <c r="B21" s="110" t="s">
        <v>69</v>
      </c>
      <c r="C21" s="103">
        <v>49.341866580333267</v>
      </c>
      <c r="D21" s="104">
        <v>47.85201529828197</v>
      </c>
      <c r="E21" s="104">
        <v>44.136447207113875</v>
      </c>
      <c r="F21" s="104">
        <v>44.204206219021032</v>
      </c>
      <c r="G21" s="104">
        <v>43.611375072115813</v>
      </c>
      <c r="H21" s="104">
        <v>43.619509891114816</v>
      </c>
      <c r="I21" s="104">
        <v>41.52782905982906</v>
      </c>
      <c r="J21" s="104">
        <v>44.456579469912796</v>
      </c>
      <c r="K21" s="104">
        <v>45.898133471466792</v>
      </c>
      <c r="L21" s="104">
        <v>47.38774307174306</v>
      </c>
      <c r="M21" s="105">
        <v>50.731393421393427</v>
      </c>
      <c r="O21" s="119">
        <f>_xll.qlCalendarAdvance("NullCalendar",$C$2,B21)</f>
        <v>44114</v>
      </c>
      <c r="P21" s="122">
        <f>(O21-$C$2)/365</f>
        <v>3.0027397260273974</v>
      </c>
      <c r="Q21" s="130">
        <f>Q$32</f>
        <v>-0.25</v>
      </c>
      <c r="R21" s="131">
        <f>R$32</f>
        <v>0</v>
      </c>
      <c r="S21" s="131">
        <f>S$32</f>
        <v>0.25</v>
      </c>
      <c r="T21" s="131">
        <f>T$32</f>
        <v>0.5</v>
      </c>
      <c r="U21" s="131">
        <f>U$32</f>
        <v>0.75</v>
      </c>
      <c r="V21" s="132">
        <f>V$32</f>
        <v>1</v>
      </c>
      <c r="W21" s="131">
        <f>W$32</f>
        <v>1.25</v>
      </c>
      <c r="X21" s="131">
        <f>X$32</f>
        <v>1.5</v>
      </c>
      <c r="Y21" s="131">
        <f>Y$32</f>
        <v>1.75</v>
      </c>
      <c r="Z21" s="131">
        <f>Z$32</f>
        <v>2</v>
      </c>
      <c r="AA21" s="133">
        <f>AA$32</f>
        <v>2.25</v>
      </c>
      <c r="AC21" s="145">
        <v>2</v>
      </c>
      <c r="AD21" s="145">
        <f>I_ValuationDate!$C$7</f>
        <v>1</v>
      </c>
      <c r="AE21" s="149">
        <v>8.1138569762371784E-2</v>
      </c>
      <c r="AF21" s="150">
        <v>0.7</v>
      </c>
      <c r="AG21" s="150">
        <v>6.0724095136522278E-2</v>
      </c>
      <c r="AH21" s="151">
        <v>0.38109633458214792</v>
      </c>
      <c r="AI21" s="160" t="str">
        <f t="array" ref="AI21">_xll.qlSabrInterpolatedSmileSection(,O21,AD21,$Q$32:$AA$32,FALSE,H21%,C21:M21%,AE21,AF21,AH21,AG21,AE$5,AF$5,AH$5,AG$5,TRUE,,,"Actual/365 (Fixed)",AC21,FALSE)</f>
        <v>obj_0027f#0001</v>
      </c>
      <c r="AJ21" s="161">
        <f>_xll.qlSabrInterpolatedSmileSectionMaxError(AI21)</f>
        <v>2.2292009229091025E-2</v>
      </c>
      <c r="AK21" s="162">
        <f>_xll.qlSabrInterpolatedSmileSectionAlpha(AI21)</f>
        <v>0.48561493012592261</v>
      </c>
      <c r="AL21" s="161">
        <f>_xll.qlSabrInterpolatedSmileSectionBeta(AI21)</f>
        <v>0.7</v>
      </c>
      <c r="AM21" s="163">
        <f>_xll.qlSabrInterpolatedSmileSectionRho(AI21)</f>
        <v>0.24955808350239528</v>
      </c>
      <c r="AN21" s="164">
        <f>_xll.qlSabrInterpolatedSmileSectionNu(AI21)</f>
        <v>0.90529393066507469</v>
      </c>
      <c r="AO21" s="110" t="s">
        <v>69</v>
      </c>
      <c r="AP21" t="str">
        <f t="array" ref="AP21">_xll.qlInterpolatedSmileSection(,O21,Q21:AA21,C21:M21*(SQRT(P21)/100),I_ValuationDate!$C$7)</f>
        <v>obj_00280#0001</v>
      </c>
      <c r="AS21" t="str">
        <f>_xll.qlInterpolatedSmileSection(,O21,Q21:AA21,C21:M21,1,"Act/365 (Fixed)")</f>
        <v>obj_00281#0001</v>
      </c>
    </row>
    <row r="22" spans="2:45">
      <c r="B22" s="110" t="s">
        <v>70</v>
      </c>
      <c r="C22" s="103">
        <v>50.199659742726432</v>
      </c>
      <c r="D22" s="104">
        <v>48.716258033324713</v>
      </c>
      <c r="E22" s="104">
        <v>44.965677976344644</v>
      </c>
      <c r="F22" s="104">
        <v>44.98632231965567</v>
      </c>
      <c r="G22" s="104">
        <v>44.382109632480017</v>
      </c>
      <c r="H22" s="104">
        <v>44.283383441861645</v>
      </c>
      <c r="I22" s="104">
        <v>42.182598290598285</v>
      </c>
      <c r="J22" s="104">
        <v>45.203246136579473</v>
      </c>
      <c r="K22" s="104">
        <v>46.651979625312961</v>
      </c>
      <c r="L22" s="104">
        <v>48.150498316498329</v>
      </c>
      <c r="M22" s="105">
        <v>51.498945868945853</v>
      </c>
      <c r="O22" s="119">
        <f>_xll.qlCalendarAdvance("NullCalendar",$C$2,B22)</f>
        <v>44479</v>
      </c>
      <c r="P22" s="122">
        <f>(O22-$C$2)/365</f>
        <v>4.0027397260273974</v>
      </c>
      <c r="Q22" s="130">
        <f>Q$32</f>
        <v>-0.25</v>
      </c>
      <c r="R22" s="131">
        <f>R$32</f>
        <v>0</v>
      </c>
      <c r="S22" s="131">
        <f>S$32</f>
        <v>0.25</v>
      </c>
      <c r="T22" s="131">
        <f>T$32</f>
        <v>0.5</v>
      </c>
      <c r="U22" s="131">
        <f>U$32</f>
        <v>0.75</v>
      </c>
      <c r="V22" s="132">
        <f>V$32</f>
        <v>1</v>
      </c>
      <c r="W22" s="131">
        <f>W$32</f>
        <v>1.25</v>
      </c>
      <c r="X22" s="131">
        <f>X$32</f>
        <v>1.5</v>
      </c>
      <c r="Y22" s="131">
        <f>Y$32</f>
        <v>1.75</v>
      </c>
      <c r="Z22" s="131">
        <f>Z$32</f>
        <v>2</v>
      </c>
      <c r="AA22" s="133">
        <f>AA$32</f>
        <v>2.25</v>
      </c>
      <c r="AC22" s="145">
        <v>2</v>
      </c>
      <c r="AD22" s="145">
        <f>I_ValuationDate!$C$7</f>
        <v>1</v>
      </c>
      <c r="AE22" s="149">
        <v>8.5091887966612365E-2</v>
      </c>
      <c r="AF22" s="150">
        <v>0.7</v>
      </c>
      <c r="AG22" s="150">
        <v>3.2814225257234625E-2</v>
      </c>
      <c r="AH22" s="151">
        <v>0.32287253598612942</v>
      </c>
      <c r="AI22" s="160" t="str">
        <f t="array" ref="AI22">_xll.qlSabrInterpolatedSmileSection(,O22,AD22,$Q$32:$AA$32,FALSE,H22%,C22:M22%,AE22,AF22,AH22,AG22,AE$5,AF$5,AH$5,AG$5,TRUE,,,"Actual/365 (Fixed)",AC22,FALSE)</f>
        <v>obj_00282#0001</v>
      </c>
      <c r="AJ22" s="161">
        <f>_xll.qlSabrInterpolatedSmileSectionMaxError(AI22)</f>
        <v>2.2969724011728199E-2</v>
      </c>
      <c r="AK22" s="162">
        <f>_xll.qlSabrInterpolatedSmileSectionAlpha(AI22)</f>
        <v>0.47164043099287395</v>
      </c>
      <c r="AL22" s="161">
        <f>_xll.qlSabrInterpolatedSmileSectionBeta(AI22)</f>
        <v>0.7</v>
      </c>
      <c r="AM22" s="163">
        <f>_xll.qlSabrInterpolatedSmileSectionRho(AI22)</f>
        <v>0.24788159086744602</v>
      </c>
      <c r="AN22" s="164">
        <f>_xll.qlSabrInterpolatedSmileSectionNu(AI22)</f>
        <v>0.87730673788005598</v>
      </c>
      <c r="AO22" s="110" t="s">
        <v>70</v>
      </c>
      <c r="AP22" t="str">
        <f t="array" ref="AP22">_xll.qlInterpolatedSmileSection(,O22,Q22:AA22,C22:M22*(SQRT(P22)/100),I_ValuationDate!$C$7)</f>
        <v>obj_00283#0001</v>
      </c>
      <c r="AS22" t="str">
        <f>_xll.qlInterpolatedSmileSection(,O22,Q22:AA22,C22:M22,1,"Act/365 (Fixed)")</f>
        <v>obj_00284#0001</v>
      </c>
    </row>
    <row r="23" spans="2:45">
      <c r="B23" s="110" t="s">
        <v>71</v>
      </c>
      <c r="C23" s="103">
        <v>51.612116152982814</v>
      </c>
      <c r="D23" s="104">
        <v>49.941676836743532</v>
      </c>
      <c r="E23" s="104">
        <v>45.954612449279125</v>
      </c>
      <c r="F23" s="104">
        <v>45.780111794926619</v>
      </c>
      <c r="G23" s="104">
        <v>45.119575075130648</v>
      </c>
      <c r="H23" s="104">
        <v>44.912051577038561</v>
      </c>
      <c r="I23" s="104">
        <v>42.787350427350432</v>
      </c>
      <c r="J23" s="104">
        <v>45.916408529741858</v>
      </c>
      <c r="K23" s="104">
        <v>47.488063541396869</v>
      </c>
      <c r="L23" s="104">
        <v>49.157910903910896</v>
      </c>
      <c r="M23" s="105">
        <v>52.635882931882932</v>
      </c>
      <c r="O23" s="119">
        <f>_xll.qlCalendarAdvance("NullCalendar",$C$2,B23)</f>
        <v>44844</v>
      </c>
      <c r="P23" s="122">
        <f>(O23-$C$2)/365</f>
        <v>5.0027397260273974</v>
      </c>
      <c r="Q23" s="130">
        <f>Q$32</f>
        <v>-0.25</v>
      </c>
      <c r="R23" s="131">
        <f>R$32</f>
        <v>0</v>
      </c>
      <c r="S23" s="131">
        <f>S$32</f>
        <v>0.25</v>
      </c>
      <c r="T23" s="131">
        <f>T$32</f>
        <v>0.5</v>
      </c>
      <c r="U23" s="131">
        <f>U$32</f>
        <v>0.75</v>
      </c>
      <c r="V23" s="132">
        <f>V$32</f>
        <v>1</v>
      </c>
      <c r="W23" s="131">
        <f>W$32</f>
        <v>1.25</v>
      </c>
      <c r="X23" s="131">
        <f>X$32</f>
        <v>1.5</v>
      </c>
      <c r="Y23" s="131">
        <f>Y$32</f>
        <v>1.75</v>
      </c>
      <c r="Z23" s="131">
        <f>Z$32</f>
        <v>2</v>
      </c>
      <c r="AA23" s="133">
        <f>AA$32</f>
        <v>2.25</v>
      </c>
      <c r="AC23" s="145">
        <v>2</v>
      </c>
      <c r="AD23" s="145">
        <f>I_ValuationDate!$C$7</f>
        <v>1</v>
      </c>
      <c r="AE23" s="149">
        <v>8.838374420436991E-2</v>
      </c>
      <c r="AF23" s="150">
        <v>0.7</v>
      </c>
      <c r="AG23" s="150">
        <v>2.5198165658626964E-2</v>
      </c>
      <c r="AH23" s="151">
        <v>0.28660648187627935</v>
      </c>
      <c r="AI23" s="160" t="str">
        <f t="array" ref="AI23">_xll.qlSabrInterpolatedSmileSection(,O23,AD23,$Q$32:$AA$32,FALSE,H23%,C23:M23%,AE23,AF23,AH23,AG23,AE$5,AF$5,AH$5,AG$5,TRUE,,,"Actual/365 (Fixed)",AC23,FALSE)</f>
        <v>obj_00285#0001</v>
      </c>
      <c r="AJ23" s="161">
        <f>_xll.qlSabrInterpolatedSmileSectionMaxError(AI23)</f>
        <v>2.3755425193653257E-2</v>
      </c>
      <c r="AK23" s="162">
        <f>_xll.qlSabrInterpolatedSmileSectionAlpha(AI23)</f>
        <v>0.45368687376370065</v>
      </c>
      <c r="AL23" s="161">
        <f>_xll.qlSabrInterpolatedSmileSectionBeta(AI23)</f>
        <v>0.7</v>
      </c>
      <c r="AM23" s="163">
        <f>_xll.qlSabrInterpolatedSmileSectionRho(AI23)</f>
        <v>0.23995509469308335</v>
      </c>
      <c r="AN23" s="164">
        <f>_xll.qlSabrInterpolatedSmileSectionNu(AI23)</f>
        <v>0.87955424085970935</v>
      </c>
      <c r="AO23" s="110" t="s">
        <v>71</v>
      </c>
      <c r="AP23" t="str">
        <f t="array" ref="AP23">_xll.qlInterpolatedSmileSection(,O23,Q23:AA23,C23:M23*(SQRT(P23)/100),I_ValuationDate!$C$7)</f>
        <v>obj_00286#0001</v>
      </c>
      <c r="AS23" t="str">
        <f>_xll.qlInterpolatedSmileSection(,O23,Q23:AA23,C23:M23,1,"Act/365 (Fixed)")</f>
        <v>obj_00287#0001</v>
      </c>
    </row>
    <row r="24" spans="2:45">
      <c r="B24" s="110" t="s">
        <v>72</v>
      </c>
      <c r="C24" s="103">
        <v>52.831085383752047</v>
      </c>
      <c r="D24" s="104">
        <v>51.07035205041872</v>
      </c>
      <c r="E24" s="104">
        <v>47.158532677199354</v>
      </c>
      <c r="F24" s="104">
        <v>46.889082385378693</v>
      </c>
      <c r="G24" s="104">
        <v>46.089924341776189</v>
      </c>
      <c r="H24" s="104">
        <v>45.626218578599541</v>
      </c>
      <c r="I24" s="104">
        <v>43.269333333333336</v>
      </c>
      <c r="J24" s="104">
        <v>46.385468358801695</v>
      </c>
      <c r="K24" s="104">
        <v>47.807877061210398</v>
      </c>
      <c r="L24" s="104">
        <v>49.493715099715104</v>
      </c>
      <c r="M24" s="105">
        <v>52.842162652162685</v>
      </c>
      <c r="O24" s="119">
        <f>_xll.qlCalendarAdvance("NullCalendar",$C$2,B24)</f>
        <v>45209</v>
      </c>
      <c r="P24" s="122">
        <f>(O24-$C$2)/365</f>
        <v>6.0027397260273974</v>
      </c>
      <c r="Q24" s="130">
        <f>Q$32</f>
        <v>-0.25</v>
      </c>
      <c r="R24" s="131">
        <f>R$32</f>
        <v>0</v>
      </c>
      <c r="S24" s="131">
        <f>S$32</f>
        <v>0.25</v>
      </c>
      <c r="T24" s="131">
        <f>T$32</f>
        <v>0.5</v>
      </c>
      <c r="U24" s="131">
        <f>U$32</f>
        <v>0.75</v>
      </c>
      <c r="V24" s="132">
        <f>V$32</f>
        <v>1</v>
      </c>
      <c r="W24" s="131">
        <f>W$32</f>
        <v>1.25</v>
      </c>
      <c r="X24" s="131">
        <f>X$32</f>
        <v>1.5</v>
      </c>
      <c r="Y24" s="131">
        <f>Y$32</f>
        <v>1.75</v>
      </c>
      <c r="Z24" s="131">
        <f>Z$32</f>
        <v>2</v>
      </c>
      <c r="AA24" s="133">
        <f>AA$32</f>
        <v>2.25</v>
      </c>
      <c r="AC24" s="145">
        <v>2</v>
      </c>
      <c r="AD24" s="145">
        <f>I_ValuationDate!$C$7</f>
        <v>1</v>
      </c>
      <c r="AE24" s="149">
        <v>8.9624814645010292E-2</v>
      </c>
      <c r="AF24" s="150">
        <v>0.7</v>
      </c>
      <c r="AG24" s="150">
        <v>3.2037711763331672E-2</v>
      </c>
      <c r="AH24" s="151">
        <v>0.26168631984052831</v>
      </c>
      <c r="AI24" s="160" t="str">
        <f t="array" ref="AI24">_xll.qlSabrInterpolatedSmileSection(,O24,AD24,$Q$32:$AA$32,FALSE,H24%,C24:M24%,AE24,AF24,AH24,AG24,AE$5,AF$5,AH$5,AG$5,TRUE,,,"Actual/365 (Fixed)",AC24,FALSE)</f>
        <v>obj_00288#0001</v>
      </c>
      <c r="AJ24" s="161">
        <f>_xll.qlSabrInterpolatedSmileSectionMaxError(AI24)</f>
        <v>2.4853121261031341E-2</v>
      </c>
      <c r="AK24" s="162">
        <f>_xll.qlSabrInterpolatedSmileSectionAlpha(AI24)</f>
        <v>0.44755585015398069</v>
      </c>
      <c r="AL24" s="161">
        <f>_xll.qlSabrInterpolatedSmileSectionBeta(AI24)</f>
        <v>0.7</v>
      </c>
      <c r="AM24" s="163">
        <f>_xll.qlSabrInterpolatedSmileSectionRho(AI24)</f>
        <v>0.21248157507665538</v>
      </c>
      <c r="AN24" s="164">
        <f>_xll.qlSabrInterpolatedSmileSectionNu(AI24)</f>
        <v>0.84784970231564782</v>
      </c>
      <c r="AO24" s="110" t="s">
        <v>72</v>
      </c>
      <c r="AP24" t="str">
        <f t="array" ref="AP24">_xll.qlInterpolatedSmileSection(,O24,Q24:AA24,C24:M24*(SQRT(P24)/100),I_ValuationDate!$C$7)</f>
        <v>obj_00289#0001</v>
      </c>
      <c r="AS24" t="str">
        <f>_xll.qlInterpolatedSmileSection(,O24,Q24:AA24,C24:M24,1,"Act/365 (Fixed)")</f>
        <v>obj_0028a#0001</v>
      </c>
    </row>
    <row r="25" spans="2:45">
      <c r="B25" s="110" t="s">
        <v>73</v>
      </c>
      <c r="C25" s="103">
        <v>53.688878546145226</v>
      </c>
      <c r="D25" s="104">
        <v>51.960393076059738</v>
      </c>
      <c r="E25" s="104">
        <v>47.96933609600277</v>
      </c>
      <c r="F25" s="104">
        <v>47.589484863558951</v>
      </c>
      <c r="G25" s="104">
        <v>46.777486107856475</v>
      </c>
      <c r="H25" s="104">
        <v>46.144241121985317</v>
      </c>
      <c r="I25" s="104">
        <v>43.614905982905981</v>
      </c>
      <c r="J25" s="104">
        <v>46.777946991280331</v>
      </c>
      <c r="K25" s="104">
        <v>48.059159112492445</v>
      </c>
      <c r="L25" s="104">
        <v>49.676008806008802</v>
      </c>
      <c r="M25" s="105">
        <v>53.010064750064764</v>
      </c>
      <c r="O25" s="119">
        <f>_xll.qlCalendarAdvance("NullCalendar",$C$2,B25)</f>
        <v>45575</v>
      </c>
      <c r="P25" s="122">
        <f>(O25-$C$2)/365</f>
        <v>7.0054794520547947</v>
      </c>
      <c r="Q25" s="130">
        <f>Q$32</f>
        <v>-0.25</v>
      </c>
      <c r="R25" s="131">
        <f>R$32</f>
        <v>0</v>
      </c>
      <c r="S25" s="131">
        <f>S$32</f>
        <v>0.25</v>
      </c>
      <c r="T25" s="131">
        <f>T$32</f>
        <v>0.5</v>
      </c>
      <c r="U25" s="131">
        <f>U$32</f>
        <v>0.75</v>
      </c>
      <c r="V25" s="132">
        <f>V$32</f>
        <v>1</v>
      </c>
      <c r="W25" s="131">
        <f>W$32</f>
        <v>1.25</v>
      </c>
      <c r="X25" s="131">
        <f>X$32</f>
        <v>1.5</v>
      </c>
      <c r="Y25" s="131">
        <f>Y$32</f>
        <v>1.75</v>
      </c>
      <c r="Z25" s="131">
        <f>Z$32</f>
        <v>2</v>
      </c>
      <c r="AA25" s="133">
        <f>AA$32</f>
        <v>2.25</v>
      </c>
      <c r="AC25" s="145">
        <v>2</v>
      </c>
      <c r="AD25" s="145">
        <f>I_ValuationDate!$C$7</f>
        <v>1</v>
      </c>
      <c r="AE25" s="149">
        <v>9.0551487818139667E-2</v>
      </c>
      <c r="AF25" s="150">
        <v>0.7</v>
      </c>
      <c r="AG25" s="150">
        <v>3.6961729944901961E-2</v>
      </c>
      <c r="AH25" s="151">
        <v>0.24167653869772132</v>
      </c>
      <c r="AI25" s="160" t="str">
        <f t="array" ref="AI25">_xll.qlSabrInterpolatedSmileSection(,O25,AD25,$Q$32:$AA$32,FALSE,H25%,C25:M25%,AE25,AF25,AH25,AG25,AE$5,AF$5,AH$5,AG$5,TRUE,,,"Actual/365 (Fixed)",AC25,FALSE)</f>
        <v>obj_0028b#0001</v>
      </c>
      <c r="AJ25" s="161">
        <f>_xll.qlSabrInterpolatedSmileSectionMaxError(AI25)</f>
        <v>2.5563103556626166E-2</v>
      </c>
      <c r="AK25" s="162">
        <f>_xll.qlSabrInterpolatedSmileSectionAlpha(AI25)</f>
        <v>0.44044161966850548</v>
      </c>
      <c r="AL25" s="161">
        <f>_xll.qlSabrInterpolatedSmileSectionBeta(AI25)</f>
        <v>0.7</v>
      </c>
      <c r="AM25" s="163">
        <f>_xll.qlSabrInterpolatedSmileSectionRho(AI25)</f>
        <v>0.19319616725426597</v>
      </c>
      <c r="AN25" s="164">
        <f>_xll.qlSabrInterpolatedSmileSectionNu(AI25)</f>
        <v>0.82270308463981157</v>
      </c>
      <c r="AO25" s="110" t="s">
        <v>73</v>
      </c>
      <c r="AP25" t="str">
        <f t="array" ref="AP25">_xll.qlInterpolatedSmileSection(,O25,Q25:AA25,C25:M25*(SQRT(P25)/100),I_ValuationDate!$C$7)</f>
        <v>obj_0028c#0001</v>
      </c>
      <c r="AS25" t="str">
        <f>_xll.qlInterpolatedSmileSection(,O25,Q25:AA25,C25:M25,1,"Act/365 (Fixed)")</f>
        <v>obj_0028d#0001</v>
      </c>
    </row>
    <row r="26" spans="2:45">
      <c r="B26" s="110" t="s">
        <v>74</v>
      </c>
      <c r="C26" s="103">
        <v>56.778223845290512</v>
      </c>
      <c r="D26" s="104">
        <v>54.636965725632407</v>
      </c>
      <c r="E26" s="104">
        <v>50.19904549771217</v>
      </c>
      <c r="F26" s="104">
        <v>49.416367994145766</v>
      </c>
      <c r="G26" s="104">
        <v>48.324500081537117</v>
      </c>
      <c r="H26" s="104">
        <v>47.477017568560349</v>
      </c>
      <c r="I26" s="104">
        <v>44.938085470085461</v>
      </c>
      <c r="J26" s="104">
        <v>48.223417076750415</v>
      </c>
      <c r="K26" s="104">
        <v>49.777014590347918</v>
      </c>
      <c r="L26" s="104">
        <v>51.498945868945853</v>
      </c>
      <c r="M26" s="105">
        <v>55.048875938875945</v>
      </c>
      <c r="O26" s="119">
        <f>_xll.qlCalendarAdvance("NullCalendar",$C$2,B26)</f>
        <v>46670</v>
      </c>
      <c r="P26" s="122">
        <f>(O26-$C$2)/365</f>
        <v>10.005479452054795</v>
      </c>
      <c r="Q26" s="130">
        <f>Q$32</f>
        <v>-0.25</v>
      </c>
      <c r="R26" s="131">
        <f>R$32</f>
        <v>0</v>
      </c>
      <c r="S26" s="131">
        <f>S$32</f>
        <v>0.25</v>
      </c>
      <c r="T26" s="131">
        <f>T$32</f>
        <v>0.5</v>
      </c>
      <c r="U26" s="131">
        <f>U$32</f>
        <v>0.75</v>
      </c>
      <c r="V26" s="132">
        <f>V$32</f>
        <v>1</v>
      </c>
      <c r="W26" s="131">
        <f>W$32</f>
        <v>1.25</v>
      </c>
      <c r="X26" s="131">
        <f>X$32</f>
        <v>1.5</v>
      </c>
      <c r="Y26" s="131">
        <f>Y$32</f>
        <v>1.75</v>
      </c>
      <c r="Z26" s="131">
        <f>Z$32</f>
        <v>2</v>
      </c>
      <c r="AA26" s="133">
        <f>AA$32</f>
        <v>2.25</v>
      </c>
      <c r="AC26" s="145">
        <v>2</v>
      </c>
      <c r="AD26" s="145">
        <f>I_ValuationDate!$C$7</f>
        <v>1</v>
      </c>
      <c r="AE26" s="149">
        <v>9.3208323222814277E-2</v>
      </c>
      <c r="AF26" s="150">
        <v>0.7</v>
      </c>
      <c r="AG26" s="150">
        <v>3.4114006064861452E-2</v>
      </c>
      <c r="AH26" s="151">
        <v>0.20214695929279791</v>
      </c>
      <c r="AI26" s="160" t="str">
        <f t="array" ref="AI26">_xll.qlSabrInterpolatedSmileSection(,O26,AD26,$Q$32:$AA$32,FALSE,H26%,C26:M26%,AE26,AF26,AH26,AG26,AE$5,AF$5,AH$5,AG$5,TRUE,,,"Actual/365 (Fixed)",AC26,FALSE)</f>
        <v>obj_0028e#0001</v>
      </c>
      <c r="AJ26" s="161">
        <f>_xll.qlSabrInterpolatedSmileSectionMaxError(AI26)</f>
        <v>2.6164584220265685E-2</v>
      </c>
      <c r="AK26" s="162">
        <f>_xll.qlSabrInterpolatedSmileSectionAlpha(AI26)</f>
        <v>0.40684767748951012</v>
      </c>
      <c r="AL26" s="161">
        <f>_xll.qlSabrInterpolatedSmileSectionBeta(AI26)</f>
        <v>0.7</v>
      </c>
      <c r="AM26" s="163">
        <f>_xll.qlSabrInterpolatedSmileSectionRho(AI26)</f>
        <v>0.17038855766214858</v>
      </c>
      <c r="AN26" s="164">
        <f>_xll.qlSabrInterpolatedSmileSectionNu(AI26)</f>
        <v>0.81407765116707198</v>
      </c>
      <c r="AO26" s="110" t="s">
        <v>74</v>
      </c>
      <c r="AP26" t="str">
        <f t="array" ref="AP26">_xll.qlInterpolatedSmileSection(,O26,Q26:AA26,C26:M26*(SQRT(P26)/100),I_ValuationDate!$C$7)</f>
        <v>obj_0028f#0001</v>
      </c>
      <c r="AS26" t="str">
        <f>_xll.qlInterpolatedSmileSection(,O26,Q26:AA26,C26:M26,1,"Act/365 (Fixed)")</f>
        <v>obj_00290#0001</v>
      </c>
    </row>
    <row r="27" spans="2:45">
      <c r="B27" s="110" t="s">
        <v>75</v>
      </c>
      <c r="C27" s="103">
        <v>56.64278281964949</v>
      </c>
      <c r="D27" s="104">
        <v>54.546671708538391</v>
      </c>
      <c r="E27" s="104">
        <v>50.432458603125269</v>
      </c>
      <c r="F27" s="104">
        <v>49.947506540099155</v>
      </c>
      <c r="G27" s="104">
        <v>48.657191258672746</v>
      </c>
      <c r="H27" s="104">
        <v>47.421694772664772</v>
      </c>
      <c r="I27" s="104">
        <v>44.383350427350422</v>
      </c>
      <c r="J27" s="104">
        <v>47.577263230596564</v>
      </c>
      <c r="K27" s="104">
        <v>49.498319951653272</v>
      </c>
      <c r="L27" s="104">
        <v>51.710022792022791</v>
      </c>
      <c r="M27" s="105">
        <v>55.240764050764056</v>
      </c>
      <c r="O27" s="119">
        <f>_xll.qlCalendarAdvance("NullCalendar",$C$2,B27)</f>
        <v>48497</v>
      </c>
      <c r="P27" s="122">
        <f>(O27-$C$2)/365</f>
        <v>15.010958904109589</v>
      </c>
      <c r="Q27" s="130">
        <f>Q$32</f>
        <v>-0.25</v>
      </c>
      <c r="R27" s="131">
        <f>R$32</f>
        <v>0</v>
      </c>
      <c r="S27" s="131">
        <f>S$32</f>
        <v>0.25</v>
      </c>
      <c r="T27" s="131">
        <f>T$32</f>
        <v>0.5</v>
      </c>
      <c r="U27" s="131">
        <f>U$32</f>
        <v>0.75</v>
      </c>
      <c r="V27" s="132">
        <f>V$32</f>
        <v>1</v>
      </c>
      <c r="W27" s="131">
        <f>W$32</f>
        <v>1.25</v>
      </c>
      <c r="X27" s="131">
        <f>X$32</f>
        <v>1.5</v>
      </c>
      <c r="Y27" s="131">
        <f>Y$32</f>
        <v>1.75</v>
      </c>
      <c r="Z27" s="131">
        <f>Z$32</f>
        <v>2</v>
      </c>
      <c r="AA27" s="133">
        <f>AA$32</f>
        <v>2.25</v>
      </c>
      <c r="AC27" s="145">
        <v>2</v>
      </c>
      <c r="AD27" s="145">
        <f>I_ValuationDate!$C$7</f>
        <v>1</v>
      </c>
      <c r="AE27" s="149">
        <v>9.380961496144237E-2</v>
      </c>
      <c r="AF27" s="150">
        <v>0.7</v>
      </c>
      <c r="AG27" s="150">
        <v>0.11636043339906402</v>
      </c>
      <c r="AH27" s="151">
        <v>0.14559481447674599</v>
      </c>
      <c r="AI27" s="160" t="str">
        <f t="array" ref="AI27">_xll.qlSabrInterpolatedSmileSection(,O27,AD27,$Q$32:$AA$32,FALSE,H27%,C27:M27%,AE27,AF27,AH27,AG27,AE$5,AF$5,AH$5,AG$5,TRUE,,,"Actual/365 (Fixed)",AC27,FALSE)</f>
        <v>obj_00291#0001</v>
      </c>
      <c r="AJ27" s="161">
        <f>_xll.qlSabrInterpolatedSmileSectionMaxError(AI27)</f>
        <v>3.0457799177103284E-2</v>
      </c>
      <c r="AK27" s="162">
        <f>_xll.qlSabrInterpolatedSmileSectionAlpha(AI27)</f>
        <v>0.37029316493359848</v>
      </c>
      <c r="AL27" s="161">
        <f>_xll.qlSabrInterpolatedSmileSectionBeta(AI27)</f>
        <v>0.7</v>
      </c>
      <c r="AM27" s="163">
        <f>_xll.qlSabrInterpolatedSmileSectionRho(AI27)</f>
        <v>0.16221786167655333</v>
      </c>
      <c r="AN27" s="164">
        <f>_xll.qlSabrInterpolatedSmileSectionNu(AI27)</f>
        <v>0.74611766054169126</v>
      </c>
      <c r="AO27" s="110" t="s">
        <v>75</v>
      </c>
      <c r="AP27" t="str">
        <f t="array" ref="AP27">_xll.qlInterpolatedSmileSection(,O27,Q27:AA27,C27:M27*(SQRT(P27)/100),I_ValuationDate!$C$7)</f>
        <v>obj_00292#0001</v>
      </c>
      <c r="AS27" t="str">
        <f>_xll.qlInterpolatedSmileSection(,O27,Q27:AA27,C27:M27,1,"Act/365 (Fixed)")</f>
        <v>obj_00293#0001</v>
      </c>
    </row>
    <row r="28" spans="2:45">
      <c r="B28" s="110" t="s">
        <v>28</v>
      </c>
      <c r="C28" s="103">
        <v>56.53314008460675</v>
      </c>
      <c r="D28" s="104">
        <v>54.469276836743539</v>
      </c>
      <c r="E28" s="104">
        <v>50.389461452128124</v>
      </c>
      <c r="F28" s="104">
        <v>49.941669852780976</v>
      </c>
      <c r="G28" s="104">
        <v>48.657191258672746</v>
      </c>
      <c r="H28" s="104">
        <v>47.381460012013449</v>
      </c>
      <c r="I28" s="104">
        <v>44.274222222222221</v>
      </c>
      <c r="J28" s="104">
        <v>47.553331606664941</v>
      </c>
      <c r="K28" s="104">
        <v>49.61253906587239</v>
      </c>
      <c r="L28" s="104">
        <v>51.887519295519297</v>
      </c>
      <c r="M28" s="105">
        <v>55.394274540274552</v>
      </c>
      <c r="O28" s="119">
        <f>_xll.qlCalendarAdvance("NullCalendar",$C$2,B28)</f>
        <v>50323</v>
      </c>
      <c r="P28" s="122">
        <f>(O28-$C$2)/365</f>
        <v>20.013698630136986</v>
      </c>
      <c r="Q28" s="130">
        <f>Q$32</f>
        <v>-0.25</v>
      </c>
      <c r="R28" s="131">
        <f>R$32</f>
        <v>0</v>
      </c>
      <c r="S28" s="131">
        <f>S$32</f>
        <v>0.25</v>
      </c>
      <c r="T28" s="131">
        <f>T$32</f>
        <v>0.5</v>
      </c>
      <c r="U28" s="131">
        <f>U$32</f>
        <v>0.75</v>
      </c>
      <c r="V28" s="132">
        <f>V$32</f>
        <v>1</v>
      </c>
      <c r="W28" s="131">
        <f>W$32</f>
        <v>1.25</v>
      </c>
      <c r="X28" s="131">
        <f>X$32</f>
        <v>1.5</v>
      </c>
      <c r="Y28" s="131">
        <f>Y$32</f>
        <v>1.75</v>
      </c>
      <c r="Z28" s="131">
        <f>Z$32</f>
        <v>2</v>
      </c>
      <c r="AA28" s="133">
        <f>AA$32</f>
        <v>2.25</v>
      </c>
      <c r="AC28" s="145">
        <v>2</v>
      </c>
      <c r="AD28" s="145">
        <f>I_ValuationDate!$C$7</f>
        <v>1</v>
      </c>
      <c r="AE28" s="149">
        <v>9.4100366121516343E-2</v>
      </c>
      <c r="AF28" s="150">
        <v>0.7</v>
      </c>
      <c r="AG28" s="150">
        <v>0.18786695086949567</v>
      </c>
      <c r="AH28" s="151">
        <v>0.1134983558956654</v>
      </c>
      <c r="AI28" s="160" t="str">
        <f t="array" ref="AI28">_xll.qlSabrInterpolatedSmileSection(,O28,AD28,$Q$32:$AA$32,FALSE,H28%,C28:M28%,AE28,AF28,AH28,AG28,AE$5,AF$5,AH$5,AG$5,TRUE,,,"Actual/365 (Fixed)",AC28,FALSE)</f>
        <v>obj_00294#0001</v>
      </c>
      <c r="AJ28" s="161">
        <f>_xll.qlSabrInterpolatedSmileSectionMaxError(AI28)</f>
        <v>3.1334731879384237E-2</v>
      </c>
      <c r="AK28" s="162">
        <f>_xll.qlSabrInterpolatedSmileSectionAlpha(AI28)</f>
        <v>0.34418398770363101</v>
      </c>
      <c r="AL28" s="161">
        <f>_xll.qlSabrInterpolatedSmileSectionBeta(AI28)</f>
        <v>0.7</v>
      </c>
      <c r="AM28" s="163">
        <f>_xll.qlSabrInterpolatedSmileSectionRho(AI28)</f>
        <v>0.16634551865632402</v>
      </c>
      <c r="AN28" s="164">
        <f>_xll.qlSabrInterpolatedSmileSectionNu(AI28)</f>
        <v>0.69995604680180645</v>
      </c>
      <c r="AO28" s="110" t="s">
        <v>28</v>
      </c>
      <c r="AP28" t="str">
        <f t="array" ref="AP28">_xll.qlInterpolatedSmileSection(,O28,Q28:AA28,C28:M28*(SQRT(P28)/100),I_ValuationDate!$C$7)</f>
        <v>obj_00295#0001</v>
      </c>
      <c r="AS28" t="str">
        <f>_xll.qlInterpolatedSmileSection(,O28,Q28:AA28,C28:M28,1,"Act/365 (Fixed)")</f>
        <v>obj_00296#0001</v>
      </c>
    </row>
    <row r="29" spans="2:45">
      <c r="B29" s="111" t="s">
        <v>76</v>
      </c>
      <c r="C29" s="106">
        <v>56.436396494863182</v>
      </c>
      <c r="D29" s="107">
        <v>54.404781110247782</v>
      </c>
      <c r="E29" s="107">
        <v>50.352606751273434</v>
      </c>
      <c r="F29" s="107">
        <v>49.935833165462803</v>
      </c>
      <c r="G29" s="107">
        <v>48.657191258672746</v>
      </c>
      <c r="H29" s="107">
        <v>47.351283941524976</v>
      </c>
      <c r="I29" s="107">
        <v>44.16964102564102</v>
      </c>
      <c r="J29" s="107">
        <v>47.524613657946986</v>
      </c>
      <c r="K29" s="107">
        <v>49.708483121816457</v>
      </c>
      <c r="L29" s="107">
        <v>52.041029785029792</v>
      </c>
      <c r="M29" s="108">
        <v>55.528596218596221</v>
      </c>
      <c r="O29" s="120">
        <f>_xll.qlCalendarAdvance("NullCalendar",$C$2,B29)</f>
        <v>52149</v>
      </c>
      <c r="P29" s="123">
        <f>(O29-$C$2)/365</f>
        <v>25.016438356164382</v>
      </c>
      <c r="Q29" s="134">
        <f>_xll.qlBlackDeltaCalculatorStrikeFromDelta(_xll.qlBlackDeltaCalculator(,Q$5,"Spot",I_ValuationDate!$C$7,1,1,C29%*SQRT($P29)),Q$6)</f>
        <v>8.0047670077136868</v>
      </c>
      <c r="R29" s="135">
        <f>_xll.qlBlackDeltaCalculatorStrikeFromDelta(_xll.qlBlackDeltaCalculator(,R$5,"Spot",I_ValuationDate!$C$7,1,1,D29%*SQRT($P29)),R$6)</f>
        <v>0</v>
      </c>
      <c r="S29" s="135" t="e">
        <f>_xll.qlBlackDeltaCalculatorStrikeFromDelta(_xll.qlBlackDeltaCalculator(,S$5,"Spot",I_ValuationDate!$C$7,1,1,E29%*SQRT($P29)),S$6)</f>
        <v>#NUM!</v>
      </c>
      <c r="T29" s="135" t="e">
        <f>_xll.qlBlackDeltaCalculatorStrikeFromDelta(_xll.qlBlackDeltaCalculator(,T$5,"Spot",I_ValuationDate!$C$7,1,1,F29%*SQRT($P29)),T$6)</f>
        <v>#NUM!</v>
      </c>
      <c r="U29" s="135" t="e">
        <f>_xll.qlBlackDeltaCalculatorStrikeFromDelta(_xll.qlBlackDeltaCalculator(,U$5,"Spot",I_ValuationDate!$C$7,1,1,G29%*SQRT($P29)),U$6)</f>
        <v>#NUM!</v>
      </c>
      <c r="V29" s="136">
        <f>_xll.qlBlackDeltaCalculatorAtmStrike(_xll.qlBlackDeltaCalculator(,V$5,"Spot",I_ValuationDate!$C$7,1,1,H29%*SQRT($P29)),"AtmFwd")</f>
        <v>1</v>
      </c>
      <c r="W29" s="135" t="e">
        <f>_xll.qlBlackDeltaCalculatorStrikeFromDelta(_xll.qlBlackDeltaCalculator(,W$5,"Spot",I_ValuationDate!$C$7,1,1,I29%*SQRT($P29)),W$6)</f>
        <v>#NUM!</v>
      </c>
      <c r="X29" s="135" t="e">
        <f>_xll.qlBlackDeltaCalculatorStrikeFromDelta(_xll.qlBlackDeltaCalculator(,X$5,"Spot",I_ValuationDate!$C$7,1,1,J29%*SQRT($P29)),X$6)</f>
        <v>#NUM!</v>
      </c>
      <c r="Y29" s="135" t="e">
        <f>_xll.qlBlackDeltaCalculatorStrikeFromDelta(_xll.qlBlackDeltaCalculator(,Y$5,"Spot",I_ValuationDate!$C$7,1,1,K29%*SQRT($P29)),Y$6)</f>
        <v>#NUM!</v>
      </c>
      <c r="Z29" s="135" t="e">
        <f>_xll.qlBlackDeltaCalculatorStrikeFromDelta(_xll.qlBlackDeltaCalculator(,Z$5,"Spot",I_ValuationDate!$C$7,1,1,L29%*SQRT($P29)),Z$6)</f>
        <v>#NUM!</v>
      </c>
      <c r="AA29" s="137" t="e">
        <f>_xll.qlBlackDeltaCalculatorStrikeFromDelta(_xll.qlBlackDeltaCalculator(,AA$5,"Spot",I_ValuationDate!$C$7,1,1,M29%*SQRT($P29)),AA$6)</f>
        <v>#NUM!</v>
      </c>
      <c r="AC29" s="146">
        <v>2</v>
      </c>
      <c r="AD29" s="146">
        <f>I_ValuationDate!$C$7</f>
        <v>1</v>
      </c>
      <c r="AE29" s="152">
        <v>9.4229293741096759E-2</v>
      </c>
      <c r="AF29" s="153">
        <v>0.7</v>
      </c>
      <c r="AG29" s="153">
        <v>0.26049269075169851</v>
      </c>
      <c r="AH29" s="27">
        <v>9.1500637729160089E-2</v>
      </c>
      <c r="AI29" s="160" t="str">
        <f t="array" ref="AI29">_xll.qlSabrInterpolatedSmileSection(,O29,AD29,$Q$32:$AA$32,FALSE,H29%,C29:M29%,AE29,AF29,AH29,AG29,AE$5,AF$5,AH$5,AG$5,TRUE,,,"Actual/365 (Fixed)",AC29,FALSE)</f>
        <v>obj_002a2#0001</v>
      </c>
      <c r="AJ29" s="166">
        <f>_xll.qlSabrInterpolatedSmileSectionMaxError(AI29)</f>
        <v>3.2087258725373935E-2</v>
      </c>
      <c r="AK29" s="167">
        <f>_xll.qlSabrInterpolatedSmileSectionAlpha(AI29)</f>
        <v>0.32423420076846132</v>
      </c>
      <c r="AL29" s="166">
        <f>_xll.qlSabrInterpolatedSmileSectionBeta(AI29)</f>
        <v>0.7</v>
      </c>
      <c r="AM29" s="168">
        <f>_xll.qlSabrInterpolatedSmileSectionRho(AI29)</f>
        <v>0.16923958982335949</v>
      </c>
      <c r="AN29" s="169">
        <f>_xll.qlSabrInterpolatedSmileSectionNu(AI29)</f>
        <v>0.6651173268975149</v>
      </c>
      <c r="AO29" s="111" t="s">
        <v>76</v>
      </c>
      <c r="AP29" t="e">
        <f t="array" ref="AP29">_xll.qlInterpolatedSmileSection(,O29,Q29:AA29,C29:M29*(SQRT(P29)/100),I_ValuationDate!$C$7)</f>
        <v>#NUM!</v>
      </c>
      <c r="AS29" t="e">
        <f>_xll.qlInterpolatedSmileSection(,O29,Q29:AA29,C29:M29,1,"Act/365 (Fixed)")</f>
        <v>#NUM!</v>
      </c>
    </row>
    <row r="30" spans="2:45">
      <c r="C30" s="264"/>
      <c r="D30" s="263"/>
      <c r="E30" s="263"/>
      <c r="F30" s="263"/>
      <c r="G30" s="263"/>
      <c r="H30" s="263"/>
      <c r="I30" s="263"/>
      <c r="J30" s="263"/>
      <c r="K30" s="263"/>
      <c r="L30" s="263"/>
      <c r="M30" s="277"/>
    </row>
    <row r="31" spans="2:45">
      <c r="Q31">
        <v>-5</v>
      </c>
      <c r="R31">
        <v>-4</v>
      </c>
      <c r="S31">
        <v>-3</v>
      </c>
      <c r="T31">
        <v>-2</v>
      </c>
      <c r="U31">
        <v>-1</v>
      </c>
      <c r="V31">
        <v>0</v>
      </c>
      <c r="W31">
        <v>1</v>
      </c>
      <c r="X31">
        <v>2</v>
      </c>
      <c r="Y31">
        <v>3</v>
      </c>
      <c r="Z31">
        <v>4</v>
      </c>
      <c r="AA31">
        <v>5</v>
      </c>
    </row>
    <row r="32" spans="2:45">
      <c r="B32" s="113" t="s">
        <v>92</v>
      </c>
      <c r="C32" s="154" t="str">
        <f>_xll.qlSmiledSurface(,AI7:AI20,C2,"NullCalendar","Following","Act/365 (Fixed)")</f>
        <v>obj_002a3#0001</v>
      </c>
      <c r="G32" s="263"/>
      <c r="H32" s="263"/>
      <c r="K32" s="263"/>
      <c r="Q32">
        <f>$AD$7+Q31*0.25</f>
        <v>-0.25</v>
      </c>
      <c r="R32">
        <f>$AD$7+R31*0.25</f>
        <v>0</v>
      </c>
      <c r="S32">
        <f>$AD$7+S31*0.25</f>
        <v>0.25</v>
      </c>
      <c r="T32">
        <f>$AD$7+T31*0.25</f>
        <v>0.5</v>
      </c>
      <c r="U32">
        <f>$AD$7+U31*0.25</f>
        <v>0.75</v>
      </c>
      <c r="V32">
        <f>$AD$7+V31*0.25</f>
        <v>1</v>
      </c>
      <c r="W32">
        <f>$AD$7+W31*0.25</f>
        <v>1.25</v>
      </c>
      <c r="X32">
        <f>$AD$7+X31*0.25</f>
        <v>1.5</v>
      </c>
      <c r="Y32">
        <f>$AD$7+Y31*0.25</f>
        <v>1.75</v>
      </c>
      <c r="Z32">
        <f>$AD$7+Z31*0.25</f>
        <v>2</v>
      </c>
      <c r="AA32">
        <f>$AD$7+AA31*0.25</f>
        <v>2.25</v>
      </c>
    </row>
    <row r="33" spans="3:30">
      <c r="Q33" s="266">
        <f>$AC$7+Q32</f>
        <v>1.75</v>
      </c>
      <c r="R33" s="266">
        <f>$AC$7+R32</f>
        <v>2</v>
      </c>
      <c r="S33" s="266">
        <f>$AC$7+S32</f>
        <v>2.25</v>
      </c>
      <c r="T33" s="266">
        <f>$AC$7+T32</f>
        <v>2.5</v>
      </c>
      <c r="U33" s="266">
        <f>$AC$7+U32</f>
        <v>2.75</v>
      </c>
      <c r="V33" s="266">
        <f>$AC$7+V32</f>
        <v>3</v>
      </c>
      <c r="W33" s="266">
        <f>$AC$7+W32</f>
        <v>3.25</v>
      </c>
      <c r="X33" s="266">
        <f>$AC$7+X32</f>
        <v>3.5</v>
      </c>
      <c r="Y33" s="266">
        <f>$AC$7+Y32</f>
        <v>3.75</v>
      </c>
      <c r="Z33" s="266">
        <f>$AC$7+Z32</f>
        <v>4</v>
      </c>
      <c r="AA33" s="266">
        <f>$AC$7+AA32</f>
        <v>4.25</v>
      </c>
    </row>
    <row r="35" spans="3:30">
      <c r="C35" t="s">
        <v>187</v>
      </c>
    </row>
    <row r="36" spans="3:30">
      <c r="C36">
        <v>9.7686204000000032</v>
      </c>
      <c r="D36">
        <v>9.5927832000000031</v>
      </c>
      <c r="E36">
        <v>9.0275680000000023</v>
      </c>
      <c r="F36">
        <v>8.8997920000000015</v>
      </c>
      <c r="G36">
        <v>8.3895108</v>
      </c>
      <c r="H36">
        <v>8.363762000000003</v>
      </c>
      <c r="I36">
        <v>6.9010128000000011</v>
      </c>
      <c r="J36">
        <v>7.3505520000000022</v>
      </c>
      <c r="K36">
        <v>7.8619464000000026</v>
      </c>
      <c r="L36">
        <v>8.3764157400000023</v>
      </c>
      <c r="M36">
        <v>8.557164000000002</v>
      </c>
      <c r="AC36" s="281"/>
      <c r="AD36" s="281"/>
    </row>
    <row r="37" spans="3:30">
      <c r="C37">
        <v>8.5214976000000018</v>
      </c>
      <c r="D37">
        <v>8.3365128000000031</v>
      </c>
      <c r="E37">
        <v>7.8378960000000015</v>
      </c>
      <c r="F37">
        <v>7.7062480000000013</v>
      </c>
      <c r="G37">
        <v>7.2602420000000008</v>
      </c>
      <c r="H37">
        <v>7.2602420000000008</v>
      </c>
      <c r="I37">
        <v>6.0229620000000006</v>
      </c>
      <c r="J37">
        <v>6.457968000000001</v>
      </c>
      <c r="K37">
        <v>6.9746292000000016</v>
      </c>
      <c r="L37">
        <v>7.471801260000003</v>
      </c>
      <c r="M37">
        <v>7.7005744200000024</v>
      </c>
    </row>
    <row r="38" spans="3:30">
      <c r="C38">
        <v>9.3356340000000024</v>
      </c>
      <c r="D38">
        <v>9.1567476000000028</v>
      </c>
      <c r="E38">
        <v>8.6200400000000013</v>
      </c>
      <c r="F38">
        <v>8.497104000000002</v>
      </c>
      <c r="G38">
        <v>8.0198316000000016</v>
      </c>
      <c r="H38">
        <v>8.0373040000000007</v>
      </c>
      <c r="I38">
        <v>6.6805596000000005</v>
      </c>
      <c r="J38">
        <v>7.1660160000000008</v>
      </c>
      <c r="K38">
        <v>7.7380380000000013</v>
      </c>
      <c r="L38">
        <v>8.2829854800000025</v>
      </c>
      <c r="M38">
        <v>8.5309685999999996</v>
      </c>
    </row>
    <row r="39" spans="3:30">
      <c r="C39">
        <v>9.0500256000000032</v>
      </c>
      <c r="D39">
        <v>8.8436964000000025</v>
      </c>
      <c r="E39">
        <v>8.309312000000002</v>
      </c>
      <c r="F39">
        <v>8.1728240000000021</v>
      </c>
      <c r="G39">
        <v>7.7090067999999992</v>
      </c>
      <c r="H39">
        <v>7.7411928000000012</v>
      </c>
      <c r="I39">
        <v>6.472897200000002</v>
      </c>
      <c r="J39">
        <v>6.9838560000000003</v>
      </c>
      <c r="K39">
        <v>7.6016556000000008</v>
      </c>
      <c r="L39">
        <v>8.1633598200000019</v>
      </c>
      <c r="M39">
        <v>8.4680996400000037</v>
      </c>
    </row>
    <row r="40" spans="3:30">
      <c r="C40">
        <v>7.8872640000000027</v>
      </c>
      <c r="D40">
        <v>7.7053284000000026</v>
      </c>
      <c r="E40">
        <v>7.2348320000000017</v>
      </c>
      <c r="F40">
        <v>7.1235120000000007</v>
      </c>
      <c r="G40">
        <v>6.7351504000000011</v>
      </c>
      <c r="H40">
        <v>6.791246000000001</v>
      </c>
      <c r="I40">
        <v>5.7114684000000002</v>
      </c>
      <c r="J40">
        <v>6.1981920000000006</v>
      </c>
      <c r="K40">
        <v>6.7359600000000013</v>
      </c>
      <c r="L40">
        <v>7.3294729200000015</v>
      </c>
      <c r="M40">
        <v>7.6464372600000008</v>
      </c>
    </row>
    <row r="41" spans="3:30">
      <c r="C41">
        <v>7.901493600000002</v>
      </c>
      <c r="D41">
        <v>7.7276892000000013</v>
      </c>
      <c r="E41">
        <v>7.2609680000000028</v>
      </c>
      <c r="F41">
        <v>7.161264000000001</v>
      </c>
      <c r="G41">
        <v>6.7866480000000005</v>
      </c>
      <c r="H41">
        <v>6.8629748000000017</v>
      </c>
      <c r="I41">
        <v>5.8010040000000007</v>
      </c>
      <c r="J41">
        <v>6.3185760000000011</v>
      </c>
      <c r="K41">
        <v>6.902280000000002</v>
      </c>
      <c r="L41">
        <v>7.6403250000000016</v>
      </c>
      <c r="M41">
        <v>8.251551000000001</v>
      </c>
    </row>
    <row r="42" spans="3:30">
      <c r="C42">
        <v>7.9960188000000025</v>
      </c>
      <c r="D42">
        <v>7.8008700000000024</v>
      </c>
      <c r="E42">
        <v>7.3142080000000016</v>
      </c>
      <c r="F42">
        <v>7.2019200000000021</v>
      </c>
      <c r="G42">
        <v>6.8280300000000009</v>
      </c>
      <c r="H42">
        <v>6.9245880000000017</v>
      </c>
      <c r="I42">
        <v>5.8461480000000003</v>
      </c>
      <c r="J42">
        <v>6.4152000000000013</v>
      </c>
      <c r="K42">
        <v>7.1101800000000015</v>
      </c>
      <c r="L42">
        <v>7.9459380000000017</v>
      </c>
      <c r="M42">
        <v>8.4698460000000004</v>
      </c>
    </row>
    <row r="43" spans="3:30">
      <c r="C43">
        <v>8.1871020000000012</v>
      </c>
      <c r="D43">
        <v>7.9807728000000022</v>
      </c>
      <c r="E43">
        <v>7.4865120000000021</v>
      </c>
      <c r="F43">
        <v>7.3655120000000016</v>
      </c>
      <c r="G43">
        <v>6.9806836000000008</v>
      </c>
      <c r="H43">
        <v>7.0781612000000012</v>
      </c>
      <c r="I43">
        <v>6.0146856</v>
      </c>
      <c r="J43">
        <v>6.5902320000000012</v>
      </c>
      <c r="K43">
        <v>7.2349200000000007</v>
      </c>
      <c r="L43">
        <v>7.9607820600000032</v>
      </c>
      <c r="M43">
        <v>8.5135050000000021</v>
      </c>
    </row>
    <row r="44" spans="3:30">
      <c r="C44">
        <v>8.3334636000000017</v>
      </c>
      <c r="D44">
        <v>8.1017244000000019</v>
      </c>
      <c r="E44">
        <v>7.5852480000000018</v>
      </c>
      <c r="F44">
        <v>7.4497280000000012</v>
      </c>
      <c r="G44">
        <v>7.051492800000001</v>
      </c>
      <c r="H44">
        <v>7.1664428000000013</v>
      </c>
      <c r="I44">
        <v>6.0944400000000014</v>
      </c>
      <c r="J44">
        <v>6.7019040000000007</v>
      </c>
      <c r="K44">
        <v>7.4012400000000023</v>
      </c>
      <c r="L44">
        <v>8.1799502400000019</v>
      </c>
      <c r="M44">
        <v>8.6340038400000019</v>
      </c>
    </row>
    <row r="45" spans="3:30">
      <c r="C45">
        <v>8.4279888000000032</v>
      </c>
      <c r="D45">
        <v>8.1840528000000017</v>
      </c>
      <c r="E45">
        <v>7.6530080000000007</v>
      </c>
      <c r="F45">
        <v>7.5068400000000022</v>
      </c>
      <c r="G45">
        <v>7.0928748000000015</v>
      </c>
      <c r="H45">
        <v>7.2234580000000017</v>
      </c>
      <c r="I45">
        <v>6.1456032</v>
      </c>
      <c r="J45">
        <v>6.7834800000000008</v>
      </c>
      <c r="K45">
        <v>7.4844000000000017</v>
      </c>
      <c r="L45">
        <v>8.301322260000001</v>
      </c>
      <c r="M45">
        <v>8.7937957800000035</v>
      </c>
    </row>
    <row r="46" spans="3:30">
      <c r="C46">
        <v>8.5062516000000024</v>
      </c>
      <c r="D46">
        <v>8.2663811999999997</v>
      </c>
      <c r="E46">
        <v>7.7275440000000017</v>
      </c>
      <c r="F46">
        <v>7.5920240000000012</v>
      </c>
      <c r="G46">
        <v>7.2059856000000018</v>
      </c>
      <c r="H46">
        <v>7.3411668000000017</v>
      </c>
      <c r="I46">
        <v>6.2930736000000014</v>
      </c>
      <c r="J46">
        <v>6.9600960000000009</v>
      </c>
      <c r="K46">
        <v>7.7421960000000016</v>
      </c>
      <c r="L46">
        <v>8.5859789400000022</v>
      </c>
      <c r="M46">
        <v>9.1186187400000005</v>
      </c>
    </row>
    <row r="47" spans="3:30">
      <c r="C47">
        <v>8.7257940000000023</v>
      </c>
      <c r="D47">
        <v>8.4391692000000038</v>
      </c>
      <c r="E47">
        <v>7.8572560000000022</v>
      </c>
      <c r="F47">
        <v>7.6917280000000012</v>
      </c>
      <c r="G47">
        <v>7.296106400000002</v>
      </c>
      <c r="H47">
        <v>7.4414032000000025</v>
      </c>
      <c r="I47">
        <v>6.4074384000000002</v>
      </c>
      <c r="J47">
        <v>7.1232480000000002</v>
      </c>
      <c r="K47">
        <v>7.9750440000000022</v>
      </c>
      <c r="L47">
        <v>8.9169141600000028</v>
      </c>
      <c r="M47">
        <v>9.5237742600000015</v>
      </c>
    </row>
    <row r="48" spans="3:30">
      <c r="C48">
        <v>8.9148444000000016</v>
      </c>
      <c r="D48">
        <v>8.6505804000000026</v>
      </c>
      <c r="E48">
        <v>8.0740880000000015</v>
      </c>
      <c r="F48">
        <v>7.9230800000000023</v>
      </c>
      <c r="G48">
        <v>7.5342828000000006</v>
      </c>
      <c r="H48">
        <v>7.6832580000000013</v>
      </c>
      <c r="I48">
        <v>6.6120912000000009</v>
      </c>
      <c r="J48">
        <v>7.3418400000000013</v>
      </c>
      <c r="K48">
        <v>8.1829440000000009</v>
      </c>
      <c r="L48">
        <v>9.1718827200000028</v>
      </c>
      <c r="M48">
        <v>9.7726305600000032</v>
      </c>
    </row>
    <row r="49" spans="3:13">
      <c r="C49">
        <v>9.0276648000000019</v>
      </c>
      <c r="D49">
        <v>8.7674664000000035</v>
      </c>
      <c r="E49">
        <v>8.1805680000000027</v>
      </c>
      <c r="F49">
        <v>8.0324640000000027</v>
      </c>
      <c r="G49">
        <v>7.6446348000000013</v>
      </c>
      <c r="H49">
        <v>7.8074040000000018</v>
      </c>
      <c r="I49">
        <v>6.7249512000000014</v>
      </c>
      <c r="J49">
        <v>7.4748960000000011</v>
      </c>
      <c r="K49">
        <v>8.4898044000000006</v>
      </c>
      <c r="L49">
        <v>9.372714120000003</v>
      </c>
      <c r="M49">
        <v>9.9883060200000013</v>
      </c>
    </row>
    <row r="50" spans="3:13">
      <c r="C50">
        <v>9.1364196000000035</v>
      </c>
      <c r="D50">
        <v>8.9016312000000024</v>
      </c>
      <c r="E50">
        <v>8.3160880000000006</v>
      </c>
      <c r="F50">
        <v>8.1902480000000022</v>
      </c>
      <c r="G50">
        <v>7.8055648000000009</v>
      </c>
      <c r="H50">
        <v>7.9756908000000015</v>
      </c>
      <c r="I50">
        <v>6.8716692000000004</v>
      </c>
      <c r="J50">
        <v>7.6420080000000006</v>
      </c>
      <c r="K50">
        <v>8.6685984000000005</v>
      </c>
      <c r="L50">
        <v>9.5683064400000006</v>
      </c>
      <c r="M50">
        <v>10.176912900000003</v>
      </c>
    </row>
    <row r="51" spans="3:13">
      <c r="C51">
        <v>9.2716008000000034</v>
      </c>
      <c r="D51">
        <v>9.0378288000000016</v>
      </c>
      <c r="E51">
        <v>8.4467680000000023</v>
      </c>
      <c r="F51">
        <v>8.3199600000000036</v>
      </c>
      <c r="G51">
        <v>7.9333892000000024</v>
      </c>
      <c r="H51">
        <v>8.0970780000000016</v>
      </c>
      <c r="I51">
        <v>6.9800147999999993</v>
      </c>
      <c r="J51">
        <v>7.7655600000000016</v>
      </c>
      <c r="K51">
        <v>8.8058124000000024</v>
      </c>
      <c r="L51">
        <v>9.7071420600000025</v>
      </c>
      <c r="M51">
        <v>10.316621700000001</v>
      </c>
    </row>
    <row r="52" spans="3:13">
      <c r="C52">
        <v>9.4941923999999993</v>
      </c>
      <c r="D52">
        <v>9.2309448000000032</v>
      </c>
      <c r="E52">
        <v>8.6026160000000029</v>
      </c>
      <c r="F52">
        <v>8.451608000000002</v>
      </c>
      <c r="G52">
        <v>8.0556960000000011</v>
      </c>
      <c r="H52">
        <v>8.2120280000000019</v>
      </c>
      <c r="I52">
        <v>7.0800840000000012</v>
      </c>
      <c r="J52">
        <v>7.8835680000000012</v>
      </c>
      <c r="K52">
        <v>8.9579952000000009</v>
      </c>
      <c r="L52">
        <v>9.8905098600000017</v>
      </c>
      <c r="M52">
        <v>10.523565360000003</v>
      </c>
    </row>
    <row r="53" spans="3:13">
      <c r="C53">
        <v>9.6862920000000017</v>
      </c>
      <c r="D53">
        <v>9.4088148000000018</v>
      </c>
      <c r="E53">
        <v>8.7923440000000017</v>
      </c>
      <c r="F53">
        <v>8.6355280000000025</v>
      </c>
      <c r="G53">
        <v>8.2166260000000015</v>
      </c>
      <c r="H53">
        <v>8.3426112000000021</v>
      </c>
      <c r="I53">
        <v>7.1598383999999999</v>
      </c>
      <c r="J53">
        <v>7.961184000000002</v>
      </c>
      <c r="K53">
        <v>9.016207200000002</v>
      </c>
      <c r="L53">
        <v>9.9516324600000026</v>
      </c>
      <c r="M53">
        <v>10.561112100000006</v>
      </c>
    </row>
    <row r="54" spans="3:13">
      <c r="C54">
        <v>9.8214732000000033</v>
      </c>
      <c r="D54">
        <v>9.5490779999999997</v>
      </c>
      <c r="E54">
        <v>8.9201200000000025</v>
      </c>
      <c r="F54">
        <v>8.7516880000000032</v>
      </c>
      <c r="G54">
        <v>8.3306563999999987</v>
      </c>
      <c r="H54">
        <v>8.4373300000000029</v>
      </c>
      <c r="I54">
        <v>7.2170208000000002</v>
      </c>
      <c r="J54">
        <v>8.0261280000000017</v>
      </c>
      <c r="K54">
        <v>9.061945200000002</v>
      </c>
      <c r="L54">
        <v>9.9848133000000026</v>
      </c>
      <c r="M54">
        <v>10.591673400000005</v>
      </c>
    </row>
    <row r="55" spans="3:13">
      <c r="C55">
        <v>10.308328800000002</v>
      </c>
      <c r="D55">
        <v>9.9708840000000034</v>
      </c>
      <c r="E55">
        <v>9.2715040000000002</v>
      </c>
      <c r="F55">
        <v>9.0546720000000018</v>
      </c>
      <c r="G55">
        <v>8.5872247999999995</v>
      </c>
      <c r="H55">
        <v>8.6810240000000007</v>
      </c>
      <c r="I55">
        <v>7.4359692000000006</v>
      </c>
      <c r="J55">
        <v>8.2653120000000015</v>
      </c>
      <c r="K55">
        <v>9.3746268000000015</v>
      </c>
      <c r="L55">
        <v>10.316621700000001</v>
      </c>
      <c r="M55">
        <v>10.962774900000001</v>
      </c>
    </row>
    <row r="56" spans="3:13">
      <c r="C56">
        <v>10.286984400000001</v>
      </c>
      <c r="D56">
        <v>9.9566544000000032</v>
      </c>
      <c r="E56">
        <v>9.308288000000001</v>
      </c>
      <c r="F56">
        <v>9.1427600000000027</v>
      </c>
      <c r="G56">
        <v>8.6424008000000025</v>
      </c>
      <c r="H56">
        <v>8.6709084000000001</v>
      </c>
      <c r="I56">
        <v>7.3441764000000003</v>
      </c>
      <c r="J56">
        <v>8.158392000000001</v>
      </c>
      <c r="K56">
        <v>9.3238991999999996</v>
      </c>
      <c r="L56">
        <v>10.355041620000002</v>
      </c>
      <c r="M56">
        <v>10.997702100000003</v>
      </c>
    </row>
    <row r="57" spans="3:13">
      <c r="C57">
        <v>10.269705600000002</v>
      </c>
      <c r="D57">
        <v>9.9444576000000051</v>
      </c>
      <c r="E57">
        <v>9.3015120000000024</v>
      </c>
      <c r="F57">
        <v>9.1417920000000024</v>
      </c>
      <c r="G57">
        <v>8.6424008000000025</v>
      </c>
      <c r="H57">
        <v>8.6635515999999999</v>
      </c>
      <c r="I57">
        <v>7.3261188000000006</v>
      </c>
      <c r="J57">
        <v>8.1544320000000017</v>
      </c>
      <c r="K57">
        <v>9.3446892000000013</v>
      </c>
      <c r="L57">
        <v>10.387349280000002</v>
      </c>
      <c r="M57">
        <v>11.025643860000004</v>
      </c>
    </row>
    <row r="58" spans="3:13">
      <c r="C58">
        <v>10.254459600000004</v>
      </c>
      <c r="D58">
        <v>9.9342936000000019</v>
      </c>
      <c r="E58">
        <v>9.2957040000000024</v>
      </c>
      <c r="F58">
        <v>9.1408240000000021</v>
      </c>
      <c r="G58">
        <v>8.6424008000000025</v>
      </c>
      <c r="H58">
        <v>8.6580340000000025</v>
      </c>
      <c r="I58">
        <v>7.3088136000000006</v>
      </c>
      <c r="J58">
        <v>8.14968</v>
      </c>
      <c r="K58">
        <v>9.3621528000000023</v>
      </c>
      <c r="L58">
        <v>10.415291040000003</v>
      </c>
      <c r="M58">
        <v>11.050092900000003</v>
      </c>
    </row>
  </sheetData>
  <mergeCells count="1">
    <mergeCell ref="C2:D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1:W84"/>
  <sheetViews>
    <sheetView showGridLines="0" topLeftCell="A24" zoomScale="85" zoomScaleNormal="85" workbookViewId="0">
      <selection activeCell="D41" sqref="D41"/>
    </sheetView>
  </sheetViews>
  <sheetFormatPr defaultRowHeight="13.8"/>
  <cols>
    <col min="1" max="1" width="6.109375" customWidth="1"/>
    <col min="2" max="2" width="18.33203125" bestFit="1" customWidth="1"/>
    <col min="3" max="3" width="13.44140625" bestFit="1" customWidth="1"/>
    <col min="4" max="4" width="10.109375" bestFit="1" customWidth="1"/>
    <col min="5" max="5" width="37.77734375" customWidth="1"/>
    <col min="7" max="7" width="14" bestFit="1" customWidth="1"/>
    <col min="8" max="8" width="14.44140625" bestFit="1" customWidth="1"/>
    <col min="11" max="12" width="11.109375" customWidth="1"/>
    <col min="13" max="13" width="16.33203125" customWidth="1"/>
    <col min="14" max="17" width="8.33203125" bestFit="1" customWidth="1"/>
    <col min="18" max="18" width="63.21875" customWidth="1"/>
    <col min="19" max="21" width="8.33203125" bestFit="1" customWidth="1"/>
    <col min="22" max="22" width="13.44140625" customWidth="1"/>
    <col min="23" max="23" width="8.33203125" bestFit="1" customWidth="1"/>
  </cols>
  <sheetData>
    <row r="1" spans="2:23">
      <c r="L1" s="256" t="s">
        <v>97</v>
      </c>
      <c r="M1" s="256" t="s">
        <v>176</v>
      </c>
    </row>
    <row r="2" spans="2:23">
      <c r="B2" s="1" t="s">
        <v>0</v>
      </c>
      <c r="C2" s="2"/>
      <c r="D2" s="3">
        <f>_xll.qlSettingsEvaluationDate(I_ValuationDate!C3)</f>
        <v>43018</v>
      </c>
      <c r="E2" s="211"/>
    </row>
    <row r="4" spans="2:23">
      <c r="B4" s="4" t="s">
        <v>23</v>
      </c>
      <c r="C4" s="5">
        <v>0</v>
      </c>
      <c r="D4" s="6" t="str">
        <f>_xll.qlFlatForward(,,"NullCalendar",C4)</f>
        <v>obj_002a4#0001</v>
      </c>
      <c r="E4" s="210"/>
    </row>
    <row r="5" spans="2:23">
      <c r="B5" s="7" t="s">
        <v>5</v>
      </c>
      <c r="C5" s="8">
        <v>0</v>
      </c>
      <c r="D5" s="9" t="str">
        <f>_xll.qlFlatForward(,,"NullCalendar",C5)</f>
        <v>obj_002a5#0001</v>
      </c>
      <c r="E5" s="210"/>
    </row>
    <row r="6" spans="2:23">
      <c r="B6" s="10" t="s">
        <v>6</v>
      </c>
      <c r="C6" s="11">
        <v>0</v>
      </c>
      <c r="D6" s="12" t="str">
        <f>_xll.qlFlatForward(,,"NullCalendar",C6)</f>
        <v>obj_002a6#0001</v>
      </c>
      <c r="E6" s="210"/>
      <c r="G6" s="37" t="s">
        <v>1</v>
      </c>
      <c r="H6" s="37" t="s">
        <v>2</v>
      </c>
      <c r="J6" s="1" t="s">
        <v>34</v>
      </c>
      <c r="K6" s="2"/>
      <c r="L6" s="52"/>
      <c r="M6" s="4" t="s">
        <v>31</v>
      </c>
      <c r="N6" s="24"/>
      <c r="O6" s="24"/>
      <c r="P6" s="24"/>
      <c r="Q6" s="24"/>
      <c r="R6" s="24"/>
      <c r="S6" s="24"/>
      <c r="T6" s="24"/>
      <c r="U6" s="24"/>
      <c r="V6" s="24"/>
      <c r="W6" s="45"/>
    </row>
    <row r="7" spans="2:23">
      <c r="B7" s="10" t="s">
        <v>135</v>
      </c>
      <c r="C7" s="11">
        <v>0</v>
      </c>
      <c r="D7" s="12" t="str">
        <f>_xll.qlFlatForward(,,"NullCalendar",C7)</f>
        <v>obj_002a7#0001</v>
      </c>
      <c r="E7" s="210"/>
      <c r="G7" s="38" t="s">
        <v>176</v>
      </c>
      <c r="H7" s="39" t="str">
        <f>_xll.qlRealMCAsset(,,C20)</f>
        <v>obj_002a8#0001</v>
      </c>
      <c r="J7" s="54" t="s">
        <v>25</v>
      </c>
      <c r="K7" s="55" t="s">
        <v>30</v>
      </c>
      <c r="L7" s="55" t="s">
        <v>4</v>
      </c>
      <c r="M7" s="77" t="str">
        <f>M15</f>
        <v>5D Put EUR</v>
      </c>
      <c r="N7" s="78" t="str">
        <f>N15</f>
        <v>10D Put EUR</v>
      </c>
      <c r="O7" s="78" t="str">
        <f>O15</f>
        <v>15D Put EUR</v>
      </c>
      <c r="P7" s="78" t="str">
        <f>P15</f>
        <v>25D Put EUR</v>
      </c>
      <c r="Q7" s="78" t="str">
        <f>Q15</f>
        <v>35D Put EUR</v>
      </c>
      <c r="R7" s="78" t="str">
        <f>R15</f>
        <v>ATM</v>
      </c>
      <c r="S7" s="78" t="str">
        <f>S15</f>
        <v>35D Call EUR</v>
      </c>
      <c r="T7" s="78" t="str">
        <f>T15</f>
        <v>25D Call EUR</v>
      </c>
      <c r="U7" s="78" t="str">
        <f>U15</f>
        <v>15D Call EUR</v>
      </c>
      <c r="V7" s="78" t="str">
        <f>V15</f>
        <v>10D Call EUR</v>
      </c>
      <c r="W7" s="67" t="str">
        <f>W15</f>
        <v>5D Call EUR</v>
      </c>
    </row>
    <row r="8" spans="2:23">
      <c r="E8" s="210"/>
      <c r="G8" s="40" t="s">
        <v>175</v>
      </c>
      <c r="H8" s="41" t="str">
        <f>_xll.qlRealMCAsset(,,C21)</f>
        <v>obj_002a9#0001</v>
      </c>
      <c r="J8" s="75" t="str">
        <f>J16</f>
        <v>1m</v>
      </c>
      <c r="K8" s="62">
        <f>_xll.qlCalendarAdvance("NullCalendar",$D$2,J8)</f>
        <v>43049</v>
      </c>
      <c r="L8" s="63" t="str">
        <f>TEXT(K8,"[$-en-EN]TTMMMJJJ")</f>
        <v>10Nov2017</v>
      </c>
      <c r="M8" s="70">
        <f t="array" aca="1" ref="M8:W8" ca="1">INDIRECT("II_VolSurface_"&amp;M1&amp;"!Q11:AA11")</f>
        <v>18.400363131786797</v>
      </c>
      <c r="N8" s="71">
        <f ca="1"/>
        <v>18.540807269318982</v>
      </c>
      <c r="O8" s="71">
        <f ca="1"/>
        <v>18.63179713829674</v>
      </c>
      <c r="P8" s="71">
        <f ca="1"/>
        <v>18.762688143930536</v>
      </c>
      <c r="Q8" s="71">
        <f ca="1"/>
        <v>18.865367431835978</v>
      </c>
      <c r="R8" s="71">
        <f ca="1"/>
        <v>19</v>
      </c>
      <c r="S8" s="71">
        <f ca="1"/>
        <v>19.149851237431371</v>
      </c>
      <c r="T8" s="71">
        <f ca="1"/>
        <v>19.269473701884575</v>
      </c>
      <c r="U8" s="71">
        <f ca="1"/>
        <v>19.427989331821276</v>
      </c>
      <c r="V8" s="71">
        <f ca="1"/>
        <v>19.551088328954712</v>
      </c>
      <c r="W8" s="57">
        <f ca="1"/>
        <v>19.738547256676142</v>
      </c>
    </row>
    <row r="9" spans="2:23">
      <c r="B9" s="13" t="s">
        <v>207</v>
      </c>
      <c r="C9" s="14">
        <v>0.2</v>
      </c>
      <c r="D9" s="98" t="str">
        <f>II_VolSurface_GasWinter!C31</f>
        <v>obj_0012c#0001</v>
      </c>
      <c r="E9" s="210"/>
      <c r="G9" s="40" t="s">
        <v>203</v>
      </c>
      <c r="H9" s="41" t="str">
        <f>_xll.qlRealMCAsset(,,C22)</f>
        <v>obj_002aa#0001</v>
      </c>
      <c r="J9" s="76" t="str">
        <f>J17</f>
        <v>3m</v>
      </c>
      <c r="K9" s="64">
        <f>_xll.qlCalendarAdvance("NullCalendar",$D$2,J9)</f>
        <v>43110</v>
      </c>
      <c r="L9" s="65" t="str">
        <f>TEXT(K9,"[$-en-EN]TTMMMJJJ")</f>
        <v>10Jan2018</v>
      </c>
      <c r="M9" s="72">
        <f t="array" aca="1" ref="M9:W9" ca="1">INDIRECT("II_VolSurface_"&amp;M1&amp;"!Q13:AA13")</f>
        <v>17.934772818300967</v>
      </c>
      <c r="N9" s="53">
        <f ca="1"/>
        <v>18.185969663315415</v>
      </c>
      <c r="O9" s="53">
        <f ca="1"/>
        <v>18.352933880637437</v>
      </c>
      <c r="P9" s="53">
        <f ca="1"/>
        <v>18.585247547054053</v>
      </c>
      <c r="Q9" s="53">
        <f ca="1"/>
        <v>18.767266089398895</v>
      </c>
      <c r="R9" s="53">
        <f ca="1"/>
        <v>19</v>
      </c>
      <c r="S9" s="53">
        <f ca="1"/>
        <v>19.271057752308405</v>
      </c>
      <c r="T9" s="53">
        <f ca="1"/>
        <v>19.48680564026056</v>
      </c>
      <c r="U9" s="53">
        <f ca="1"/>
        <v>19.780822446316368</v>
      </c>
      <c r="V9" s="53">
        <f ca="1"/>
        <v>20.009629106478577</v>
      </c>
      <c r="W9" s="59">
        <f ca="1"/>
        <v>20.361489640902946</v>
      </c>
    </row>
    <row r="10" spans="2:23">
      <c r="B10" s="15" t="s">
        <v>208</v>
      </c>
      <c r="C10" s="16">
        <v>0.3</v>
      </c>
      <c r="D10" s="12" t="str">
        <f>II_VolSurface_GasSummer!D32</f>
        <v>obj_00258#0001</v>
      </c>
      <c r="E10" s="210"/>
      <c r="G10" s="40"/>
      <c r="H10" s="41"/>
      <c r="J10" s="76" t="str">
        <f>J18</f>
        <v>6m</v>
      </c>
      <c r="K10" s="64">
        <f>_xll.qlCalendarAdvance("NullCalendar",$D$2,J10)</f>
        <v>43200</v>
      </c>
      <c r="L10" s="65" t="str">
        <f>TEXT(K10,"[$-en-EN]TTMMMJJJ")</f>
        <v>10Apr2018</v>
      </c>
      <c r="M10" s="72">
        <f t="array" aca="1" ref="M10:W12" ca="1">INDIRECT("II_VolSurface_"&amp;M1&amp;"!Q16:AA18")</f>
        <v>17.339775333047331</v>
      </c>
      <c r="N10" s="53">
        <f ca="1"/>
        <v>17.756575887971554</v>
      </c>
      <c r="O10" s="53">
        <f ca="1"/>
        <v>18.022955635235029</v>
      </c>
      <c r="P10" s="53">
        <f ca="1"/>
        <v>18.377975183754671</v>
      </c>
      <c r="Q10" s="53">
        <f ca="1"/>
        <v>18.6568222462538</v>
      </c>
      <c r="R10" s="53">
        <f ca="1"/>
        <v>19</v>
      </c>
      <c r="S10" s="53">
        <f ca="1"/>
        <v>19.416821506937918</v>
      </c>
      <c r="T10" s="53">
        <f ca="1"/>
        <v>19.747533067786716</v>
      </c>
      <c r="U10" s="53">
        <f ca="1"/>
        <v>20.209004237187784</v>
      </c>
      <c r="V10" s="53">
        <f ca="1"/>
        <v>20.582876302525289</v>
      </c>
      <c r="W10" s="59">
        <f ca="1"/>
        <v>21.169500369086101</v>
      </c>
    </row>
    <row r="11" spans="2:23">
      <c r="B11" s="15" t="s">
        <v>209</v>
      </c>
      <c r="C11" s="16">
        <v>0.3</v>
      </c>
      <c r="D11" s="12" t="str">
        <f>II_VolSurface_CalendarSpread!C32</f>
        <v>obj_002a3#0001</v>
      </c>
      <c r="E11" s="210"/>
      <c r="G11" s="40"/>
      <c r="H11" s="41"/>
      <c r="J11" s="76" t="str">
        <f>J19</f>
        <v>9m</v>
      </c>
      <c r="K11" s="64">
        <f>_xll.qlCalendarAdvance("NullCalendar",$D$2,J11)</f>
        <v>43291</v>
      </c>
      <c r="L11" s="65" t="str">
        <f>TEXT(K11,"[$-en-EN]TTMMMJJJ")</f>
        <v>10Jul2018</v>
      </c>
      <c r="M11" s="72">
        <f ca="1"/>
        <v>16.908955130566476</v>
      </c>
      <c r="N11" s="53">
        <f ca="1"/>
        <v>17.434094911699557</v>
      </c>
      <c r="O11" s="53">
        <f ca="1"/>
        <v>17.779693583661135</v>
      </c>
      <c r="P11" s="53">
        <f ca="1"/>
        <v>18.232577722889861</v>
      </c>
      <c r="Q11" s="53">
        <f ca="1"/>
        <v>18.579536653798879</v>
      </c>
      <c r="R11" s="53">
        <f ca="1"/>
        <v>19</v>
      </c>
      <c r="S11" s="53">
        <f ca="1"/>
        <v>19.532607976788878</v>
      </c>
      <c r="T11" s="53">
        <f ca="1"/>
        <v>19.953575129421946</v>
      </c>
      <c r="U11" s="53">
        <f ca="1"/>
        <v>20.53993209155761</v>
      </c>
      <c r="V11" s="53">
        <f ca="1"/>
        <v>21.04431725050615</v>
      </c>
      <c r="W11" s="59">
        <f ca="1"/>
        <v>21.828001923616391</v>
      </c>
    </row>
    <row r="12" spans="2:23">
      <c r="G12" s="40"/>
      <c r="H12" s="41"/>
      <c r="J12" s="77" t="str">
        <f>J20</f>
        <v>1y</v>
      </c>
      <c r="K12" s="66">
        <f>_xll.qlCalendarAdvance("NullCalendar",$D$2,J12)</f>
        <v>43383</v>
      </c>
      <c r="L12" s="67" t="str">
        <f>TEXT(K12,"[$-en-EN]TTMMMJJJ")</f>
        <v>10Oct2018</v>
      </c>
      <c r="M12" s="73">
        <f ca="1"/>
        <v>16.503357749198891</v>
      </c>
      <c r="N12" s="74">
        <f ca="1"/>
        <v>17.162276542492911</v>
      </c>
      <c r="O12" s="74">
        <f ca="1"/>
        <v>17.582898432974424</v>
      </c>
      <c r="P12" s="74">
        <f ca="1"/>
        <v>18.109289379430802</v>
      </c>
      <c r="Q12" s="74">
        <f ca="1"/>
        <v>18.514560443164001</v>
      </c>
      <c r="R12" s="74">
        <f ca="1"/>
        <v>19</v>
      </c>
      <c r="S12" s="74">
        <f ca="1"/>
        <v>19.635181936613922</v>
      </c>
      <c r="T12" s="74">
        <f ca="1"/>
        <v>20.134378011391775</v>
      </c>
      <c r="U12" s="74">
        <f ca="1"/>
        <v>20.852936078448547</v>
      </c>
      <c r="V12" s="74">
        <f ca="1"/>
        <v>21.455841077521512</v>
      </c>
      <c r="W12" s="61">
        <f ca="1"/>
        <v>22.417549725498461</v>
      </c>
    </row>
    <row r="13" spans="2:23">
      <c r="B13" s="215" t="s">
        <v>7</v>
      </c>
      <c r="C13" s="19">
        <v>1</v>
      </c>
      <c r="D13" s="216">
        <v>0.3</v>
      </c>
      <c r="E13" s="20">
        <v>0</v>
      </c>
      <c r="G13" s="40"/>
      <c r="H13" s="41"/>
    </row>
    <row r="14" spans="2:23">
      <c r="C14" s="217">
        <f>D13</f>
        <v>0.3</v>
      </c>
      <c r="D14" s="212">
        <v>1</v>
      </c>
      <c r="E14" s="218">
        <v>0</v>
      </c>
      <c r="G14" s="40"/>
      <c r="H14" s="41"/>
      <c r="J14" s="1" t="s">
        <v>34</v>
      </c>
      <c r="K14" s="2"/>
      <c r="L14" s="52"/>
      <c r="M14" s="4" t="s">
        <v>31</v>
      </c>
      <c r="N14" s="24"/>
      <c r="O14" s="24"/>
      <c r="P14" s="24"/>
      <c r="Q14" s="24"/>
      <c r="R14" s="24"/>
      <c r="S14" s="24"/>
      <c r="T14" s="24"/>
      <c r="U14" s="24"/>
      <c r="V14" s="24"/>
      <c r="W14" s="45"/>
    </row>
    <row r="15" spans="2:23">
      <c r="C15" s="21">
        <v>0</v>
      </c>
      <c r="D15" s="219">
        <v>0</v>
      </c>
      <c r="E15" s="47">
        <v>1</v>
      </c>
      <c r="G15" s="40"/>
      <c r="H15" s="41"/>
      <c r="J15" s="54" t="s">
        <v>25</v>
      </c>
      <c r="K15" s="55" t="s">
        <v>30</v>
      </c>
      <c r="L15" s="55" t="s">
        <v>4</v>
      </c>
      <c r="M15" s="60" t="str">
        <f t="array" ref="M15:W15">II_VolSurface_GasSummer!C5:M5</f>
        <v>5D Put EUR</v>
      </c>
      <c r="N15" s="68" t="str">
        <v>10D Put EUR</v>
      </c>
      <c r="O15" s="68" t="str">
        <v>15D Put EUR</v>
      </c>
      <c r="P15" s="68" t="str">
        <v>25D Put EUR</v>
      </c>
      <c r="Q15" s="68" t="str">
        <v>35D Put EUR</v>
      </c>
      <c r="R15" s="68" t="str">
        <v>ATM</v>
      </c>
      <c r="S15" s="68" t="str">
        <v>35D Call EUR</v>
      </c>
      <c r="T15" s="68" t="str">
        <v>25D Call EUR</v>
      </c>
      <c r="U15" s="68" t="str">
        <v>15D Call EUR</v>
      </c>
      <c r="V15" s="68" t="str">
        <v>10D Call EUR</v>
      </c>
      <c r="W15" s="69" t="str">
        <v>5D Call EUR</v>
      </c>
    </row>
    <row r="16" spans="2:23">
      <c r="E16" s="150"/>
      <c r="G16" s="40"/>
      <c r="H16" s="41"/>
      <c r="J16" s="56" t="s">
        <v>22</v>
      </c>
      <c r="K16" s="62">
        <f>_xll.qlCalendarAdvance("NullCalendar",$D$2,J16)</f>
        <v>43049</v>
      </c>
      <c r="L16" s="63" t="str">
        <f>TEXT(K16,"[$-en-EN]TTMMMJJJ")</f>
        <v>10Nov2017</v>
      </c>
      <c r="M16" s="70" t="str">
        <f ca="1">$L16&amp;TEXT(M8*1000,"0000")</f>
        <v>10Nov201718400</v>
      </c>
      <c r="N16" s="71" t="str">
        <f ca="1">$L16&amp;TEXT(N8*1000,"0000")</f>
        <v>10Nov201718541</v>
      </c>
      <c r="O16" s="71" t="str">
        <f ca="1">$L16&amp;TEXT(O8*1000,"0000")</f>
        <v>10Nov201718632</v>
      </c>
      <c r="P16" s="71" t="str">
        <f ca="1">$L16&amp;TEXT(P8*1000,"0000")</f>
        <v>10Nov201718763</v>
      </c>
      <c r="Q16" s="71" t="str">
        <f ca="1">$L16&amp;TEXT(Q8*1000,"0000")</f>
        <v>10Nov201718865</v>
      </c>
      <c r="R16" s="71" t="str">
        <f ca="1">$L16&amp;TEXT(R8*1000,"0000")</f>
        <v>10Nov201719000</v>
      </c>
      <c r="S16" s="71" t="str">
        <f ca="1">$L16&amp;TEXT(S8*1000,"0000")</f>
        <v>10Nov201719150</v>
      </c>
      <c r="T16" s="71" t="str">
        <f ca="1">$L16&amp;TEXT(T8*1000,"0000")</f>
        <v>10Nov201719269</v>
      </c>
      <c r="U16" s="71" t="str">
        <f ca="1">$L16&amp;TEXT(U8*1000,"0000")</f>
        <v>10Nov201719428</v>
      </c>
      <c r="V16" s="71" t="str">
        <f ca="1">$L16&amp;TEXT(V8*1000,"0000")</f>
        <v>10Nov201719551</v>
      </c>
      <c r="W16" s="57" t="str">
        <f ca="1">$L16&amp;TEXT(W8*1000,"0000")</f>
        <v>10Nov201719739</v>
      </c>
    </row>
    <row r="17" spans="2:23">
      <c r="B17" s="4" t="s">
        <v>205</v>
      </c>
      <c r="C17" s="24"/>
      <c r="D17" s="25">
        <f>I_ValuationDate!C5</f>
        <v>19</v>
      </c>
      <c r="E17" s="150"/>
      <c r="G17" s="40"/>
      <c r="H17" s="41"/>
      <c r="J17" s="58" t="s">
        <v>29</v>
      </c>
      <c r="K17" s="64">
        <f>_xll.qlCalendarAdvance("NullCalendar",$D$2,J17)</f>
        <v>43110</v>
      </c>
      <c r="L17" s="65" t="str">
        <f>TEXT(K17,"[$-en-EN]TTMMMJJJ")</f>
        <v>10Jan2018</v>
      </c>
      <c r="M17" s="72" t="str">
        <f ca="1">$L17&amp;TEXT(M9*1000,"0000")</f>
        <v>10Jan201817935</v>
      </c>
      <c r="N17" s="53" t="str">
        <f ca="1">$L17&amp;TEXT(N9*1000,"0000")</f>
        <v>10Jan201818186</v>
      </c>
      <c r="O17" s="53" t="str">
        <f ca="1">$L17&amp;TEXT(O9*1000,"0000")</f>
        <v>10Jan201818353</v>
      </c>
      <c r="P17" s="53" t="str">
        <f ca="1">$L17&amp;TEXT(P9*1000,"0000")</f>
        <v>10Jan201818585</v>
      </c>
      <c r="Q17" s="53" t="str">
        <f ca="1">$L17&amp;TEXT(Q9*1000,"0000")</f>
        <v>10Jan201818767</v>
      </c>
      <c r="R17" s="53" t="str">
        <f ca="1">$L17&amp;TEXT(R9*1000,"0000")</f>
        <v>10Jan201819000</v>
      </c>
      <c r="S17" s="53" t="str">
        <f ca="1">$L17&amp;TEXT(S9*1000,"0000")</f>
        <v>10Jan201819271</v>
      </c>
      <c r="T17" s="53" t="str">
        <f ca="1">$L17&amp;TEXT(T9*1000,"0000")</f>
        <v>10Jan201819487</v>
      </c>
      <c r="U17" s="53" t="str">
        <f ca="1">$L17&amp;TEXT(U9*1000,"0000")</f>
        <v>10Jan201819781</v>
      </c>
      <c r="V17" s="53" t="str">
        <f ca="1">$L17&amp;TEXT(V9*1000,"0000")</f>
        <v>10Jan201820010</v>
      </c>
      <c r="W17" s="59" t="str">
        <f ca="1">$L17&amp;TEXT(W9*1000,"0000")</f>
        <v>10Jan201820361</v>
      </c>
    </row>
    <row r="18" spans="2:23">
      <c r="B18" s="10" t="s">
        <v>206</v>
      </c>
      <c r="C18" s="26"/>
      <c r="D18" s="27">
        <f>I_ValuationDate!C6</f>
        <v>18</v>
      </c>
      <c r="G18" s="40"/>
      <c r="H18" s="41"/>
      <c r="J18" s="58" t="s">
        <v>32</v>
      </c>
      <c r="K18" s="64">
        <f>_xll.qlCalendarAdvance("NullCalendar",$D$2,J18)</f>
        <v>43200</v>
      </c>
      <c r="L18" s="65" t="str">
        <f>TEXT(K18,"[$-en-EN]TTMMMJJJ")</f>
        <v>10Apr2018</v>
      </c>
      <c r="M18" s="72" t="str">
        <f ca="1">$L18&amp;TEXT(M10*1000,"0000")</f>
        <v>10Apr201817340</v>
      </c>
      <c r="N18" s="53" t="str">
        <f ca="1">$L18&amp;TEXT(N10*1000,"0000")</f>
        <v>10Apr201817757</v>
      </c>
      <c r="O18" s="53" t="str">
        <f ca="1">$L18&amp;TEXT(O10*1000,"0000")</f>
        <v>10Apr201818023</v>
      </c>
      <c r="P18" s="53" t="str">
        <f ca="1">$L18&amp;TEXT(P10*1000,"0000")</f>
        <v>10Apr201818378</v>
      </c>
      <c r="Q18" s="53" t="str">
        <f ca="1">$L18&amp;TEXT(Q10*1000,"0000")</f>
        <v>10Apr201818657</v>
      </c>
      <c r="R18" s="53" t="str">
        <f ca="1">$L18&amp;TEXT(R10*1000,"0000")</f>
        <v>10Apr201819000</v>
      </c>
      <c r="S18" s="53" t="str">
        <f ca="1">$L18&amp;TEXT(S10*1000,"0000")</f>
        <v>10Apr201819417</v>
      </c>
      <c r="T18" s="53" t="str">
        <f ca="1">$L18&amp;TEXT(T10*1000,"0000")</f>
        <v>10Apr201819748</v>
      </c>
      <c r="U18" s="53" t="str">
        <f ca="1">$L18&amp;TEXT(U10*1000,"0000")</f>
        <v>10Apr201820209</v>
      </c>
      <c r="V18" s="53" t="str">
        <f ca="1">$L18&amp;TEXT(V10*1000,"0000")</f>
        <v>10Apr201820583</v>
      </c>
      <c r="W18" s="59" t="str">
        <f ca="1">$L18&amp;TEXT(W10*1000,"0000")</f>
        <v>10Apr201821170</v>
      </c>
    </row>
    <row r="19" spans="2:23">
      <c r="E19" s="210"/>
      <c r="G19" s="40"/>
      <c r="H19" s="41"/>
      <c r="J19" s="58" t="s">
        <v>33</v>
      </c>
      <c r="K19" s="64">
        <f>_xll.qlCalendarAdvance("NullCalendar",$D$2,J19)</f>
        <v>43291</v>
      </c>
      <c r="L19" s="65" t="str">
        <f>TEXT(K19,"[$-en-EN]TTMMMJJJ")</f>
        <v>10Jul2018</v>
      </c>
      <c r="M19" s="72" t="str">
        <f ca="1">$L19&amp;TEXT(M11*1000,"0000")</f>
        <v>10Jul201816909</v>
      </c>
      <c r="N19" s="53" t="str">
        <f ca="1">$L19&amp;TEXT(N11*1000,"0000")</f>
        <v>10Jul201817434</v>
      </c>
      <c r="O19" s="53" t="str">
        <f ca="1">$L19&amp;TEXT(O11*1000,"0000")</f>
        <v>10Jul201817780</v>
      </c>
      <c r="P19" s="53" t="str">
        <f ca="1">$L19&amp;TEXT(P11*1000,"0000")</f>
        <v>10Jul201818233</v>
      </c>
      <c r="Q19" s="53" t="str">
        <f ca="1">$L19&amp;TEXT(Q11*1000,"0000")</f>
        <v>10Jul201818580</v>
      </c>
      <c r="R19" s="53" t="str">
        <f ca="1">$L19&amp;TEXT(R11*1000,"0000")</f>
        <v>10Jul201819000</v>
      </c>
      <c r="S19" s="53" t="str">
        <f ca="1">$L19&amp;TEXT(S11*1000,"0000")</f>
        <v>10Jul201819533</v>
      </c>
      <c r="T19" s="53" t="str">
        <f ca="1">$L19&amp;TEXT(T11*1000,"0000")</f>
        <v>10Jul201819954</v>
      </c>
      <c r="U19" s="53" t="str">
        <f ca="1">$L19&amp;TEXT(U11*1000,"0000")</f>
        <v>10Jul201820540</v>
      </c>
      <c r="V19" s="53" t="str">
        <f ca="1">$L19&amp;TEXT(V11*1000,"0000")</f>
        <v>10Jul201821044</v>
      </c>
      <c r="W19" s="59" t="str">
        <f ca="1">$L19&amp;TEXT(W11*1000,"0000")</f>
        <v>10Jul201821828</v>
      </c>
    </row>
    <row r="20" spans="2:23">
      <c r="B20" s="4" t="s">
        <v>177</v>
      </c>
      <c r="C20" s="28" t="str">
        <f>G7</f>
        <v>GasWinter</v>
      </c>
      <c r="D20" s="6" t="str">
        <f>_xll.qlGeneralizedBlackScholesProcess2(,D9,D17,,D2,D4,D5)</f>
        <v>obj_002ab#0001</v>
      </c>
      <c r="E20" s="210"/>
      <c r="G20" s="42"/>
      <c r="H20" s="43"/>
      <c r="J20" s="60" t="s">
        <v>24</v>
      </c>
      <c r="K20" s="66">
        <f>_xll.qlCalendarAdvance("NullCalendar",$D$2,J20)</f>
        <v>43383</v>
      </c>
      <c r="L20" s="67" t="str">
        <f>TEXT(K20,"[$-en-EN]TTMMMJJJ")</f>
        <v>10Oct2018</v>
      </c>
      <c r="M20" s="73" t="str">
        <f ca="1">$L20&amp;TEXT(M12*1000,"0000")</f>
        <v>10Oct201816503</v>
      </c>
      <c r="N20" s="74" t="str">
        <f ca="1">$L20&amp;TEXT(N12*1000,"0000")</f>
        <v>10Oct201817162</v>
      </c>
      <c r="O20" s="74" t="str">
        <f ca="1">$L20&amp;TEXT(O12*1000,"0000")</f>
        <v>10Oct201817583</v>
      </c>
      <c r="P20" s="74" t="str">
        <f ca="1">$L20&amp;TEXT(P12*1000,"0000")</f>
        <v>10Oct201818109</v>
      </c>
      <c r="Q20" s="74" t="str">
        <f ca="1">$L20&amp;TEXT(Q12*1000,"0000")</f>
        <v>10Oct201818515</v>
      </c>
      <c r="R20" s="74" t="str">
        <f ca="1">$L20&amp;TEXT(R12*1000,"0000")</f>
        <v>10Oct201819000</v>
      </c>
      <c r="S20" s="74" t="str">
        <f ca="1">$L20&amp;TEXT(S12*1000,"0000")</f>
        <v>10Oct201819635</v>
      </c>
      <c r="T20" s="74" t="str">
        <f ca="1">$L20&amp;TEXT(T12*1000,"0000")</f>
        <v>10Oct201820134</v>
      </c>
      <c r="U20" s="74" t="str">
        <f ca="1">$L20&amp;TEXT(U12*1000,"0000")</f>
        <v>10Oct201820853</v>
      </c>
      <c r="V20" s="74" t="str">
        <f ca="1">$L20&amp;TEXT(V12*1000,"0000")</f>
        <v>10Oct201821456</v>
      </c>
      <c r="W20" s="61" t="str">
        <f ca="1">$L20&amp;TEXT(W12*1000,"0000")</f>
        <v>10Oct201822418</v>
      </c>
    </row>
    <row r="21" spans="2:23">
      <c r="B21" s="15" t="s">
        <v>178</v>
      </c>
      <c r="C21" s="29" t="str">
        <f>G8</f>
        <v>GasSummer</v>
      </c>
      <c r="D21" s="12" t="str">
        <f>_xll.qlGeneralizedBlackScholesProcess2(,D10,D18,,D2,D4,D6)</f>
        <v>obj_002ac#0001</v>
      </c>
    </row>
    <row r="22" spans="2:23">
      <c r="B22" s="15" t="s">
        <v>204</v>
      </c>
      <c r="C22" s="29" t="str">
        <f>G9</f>
        <v>CalendarSpread</v>
      </c>
      <c r="D22" s="12" t="str">
        <f>_xll.qlGeneralizedBlackScholesProcess2(,D11,D17/D18,,D2,D4,D7)</f>
        <v>obj_002ad#0001</v>
      </c>
      <c r="E22" s="210"/>
      <c r="J22" s="1" t="s">
        <v>35</v>
      </c>
      <c r="K22" s="2"/>
      <c r="L22" s="52"/>
      <c r="M22" s="4" t="s">
        <v>31</v>
      </c>
      <c r="N22" s="24"/>
      <c r="O22" s="24"/>
      <c r="P22" s="24"/>
      <c r="Q22" s="24"/>
      <c r="R22" s="24"/>
      <c r="S22" s="24"/>
      <c r="T22" s="24"/>
      <c r="U22" s="24"/>
      <c r="V22" s="24"/>
      <c r="W22" s="45"/>
    </row>
    <row r="23" spans="2:23">
      <c r="J23" s="54" t="s">
        <v>25</v>
      </c>
      <c r="K23" s="55" t="s">
        <v>30</v>
      </c>
      <c r="L23" s="55" t="s">
        <v>4</v>
      </c>
      <c r="M23" s="77" t="str">
        <f>M15</f>
        <v>5D Put EUR</v>
      </c>
      <c r="N23" s="78" t="str">
        <f>N15</f>
        <v>10D Put EUR</v>
      </c>
      <c r="O23" s="78" t="str">
        <f>O15</f>
        <v>15D Put EUR</v>
      </c>
      <c r="P23" s="78" t="str">
        <f>P15</f>
        <v>25D Put EUR</v>
      </c>
      <c r="Q23" s="78" t="str">
        <f>Q15</f>
        <v>35D Put EUR</v>
      </c>
      <c r="R23" s="78" t="str">
        <f>R15</f>
        <v>ATM</v>
      </c>
      <c r="S23" s="78" t="str">
        <f>S15</f>
        <v>35D Call EUR</v>
      </c>
      <c r="T23" s="78" t="str">
        <f>T15</f>
        <v>25D Call EUR</v>
      </c>
      <c r="U23" s="78" t="str">
        <f>U15</f>
        <v>15D Call EUR</v>
      </c>
      <c r="V23" s="78" t="str">
        <f>V15</f>
        <v>10D Call EUR</v>
      </c>
      <c r="W23" s="67" t="str">
        <f>W15</f>
        <v>5D Call EUR</v>
      </c>
    </row>
    <row r="24" spans="2:23">
      <c r="B24" s="1" t="s">
        <v>8</v>
      </c>
      <c r="C24" s="2"/>
      <c r="D24" s="17" t="str">
        <f>_xll.qlMultiAssetBSModel(,D4,C20:C21,D20:D21,C13:D14)</f>
        <v>obj_002ae#0001</v>
      </c>
      <c r="J24" s="75" t="str">
        <f>J16</f>
        <v>1m</v>
      </c>
      <c r="K24" s="62">
        <f>_xll.qlCalendarAdvance("NullCalendar",$D$2,J24)</f>
        <v>43049</v>
      </c>
      <c r="L24" s="63" t="str">
        <f>TEXT(K24,"[$-en-EN]TTMMMJJJ")</f>
        <v>10Nov2017</v>
      </c>
      <c r="M24" s="70" t="str">
        <f ca="1">"C"&amp;M16&amp;"=Pay(Max("&amp;$M$1&amp;"("&amp;$L24&amp;")-"&amp;M8&amp;",0.0),"&amp;$L24&amp;")"</f>
        <v>C10Nov201718400=Pay(Max(GasWinter(10Nov2017)-18.4003631317868,0.0),10Nov2017)</v>
      </c>
      <c r="N24" s="71" t="str">
        <f ca="1">"C"&amp;N16&amp;"=Pay(Max("&amp;$M$1&amp;"("&amp;$L24&amp;")-"&amp;N8&amp;",0.0),"&amp;$L24&amp;")"</f>
        <v>C10Nov201718541=Pay(Max(GasWinter(10Nov2017)-18.540807269319,0.0),10Nov2017)</v>
      </c>
      <c r="O24" s="71" t="str">
        <f ca="1">"C"&amp;O16&amp;"=Pay(Max("&amp;$M$1&amp;"("&amp;$L24&amp;")-"&amp;O8&amp;",0.0),"&amp;$L24&amp;")"</f>
        <v>C10Nov201718632=Pay(Max(GasWinter(10Nov2017)-18.6317971382967,0.0),10Nov2017)</v>
      </c>
      <c r="P24" s="71" t="str">
        <f ca="1">"C"&amp;P16&amp;"=Pay(Max("&amp;$M$1&amp;"("&amp;$L24&amp;")-"&amp;P8&amp;",0.0),"&amp;$L24&amp;")"</f>
        <v>C10Nov201718763=Pay(Max(GasWinter(10Nov2017)-18.7626881439305,0.0),10Nov2017)</v>
      </c>
      <c r="Q24" s="71" t="str">
        <f ca="1">"C"&amp;Q16&amp;"=Pay(Max("&amp;$M$1&amp;"("&amp;$L24&amp;")-"&amp;Q8&amp;",0.0),"&amp;$L24&amp;")"</f>
        <v>C10Nov201718865=Pay(Max(GasWinter(10Nov2017)-18.865367431836,0.0),10Nov2017)</v>
      </c>
      <c r="R24" s="71" t="str">
        <f ca="1">"C"&amp;R16&amp;"=Pay(Max("&amp;$M$1&amp;"("&amp;$L24&amp;")-"&amp;R8&amp;",0.0),"&amp;$L24&amp;")"</f>
        <v>C10Nov201719000=Pay(Max(GasWinter(10Nov2017)-19,0.0),10Nov2017)</v>
      </c>
      <c r="S24" s="71" t="str">
        <f ca="1">"C"&amp;S16&amp;"=Pay(Max("&amp;$M$1&amp;"("&amp;$L24&amp;")-"&amp;S8&amp;",0.0),"&amp;$L24&amp;")"</f>
        <v>C10Nov201719150=Pay(Max(GasWinter(10Nov2017)-19.1498512374314,0.0),10Nov2017)</v>
      </c>
      <c r="T24" s="71" t="str">
        <f ca="1">"C"&amp;T16&amp;"=Pay(Max("&amp;$M$1&amp;"("&amp;$L24&amp;")-"&amp;T8&amp;",0.0),"&amp;$L24&amp;")"</f>
        <v>C10Nov201719269=Pay(Max(GasWinter(10Nov2017)-19.2694737018846,0.0),10Nov2017)</v>
      </c>
      <c r="U24" s="71" t="str">
        <f ca="1">"C"&amp;U16&amp;"=Pay(Max("&amp;$M$1&amp;"("&amp;$L24&amp;")-"&amp;U8&amp;",0.0),"&amp;$L24&amp;")"</f>
        <v>C10Nov201719428=Pay(Max(GasWinter(10Nov2017)-19.4279893318213,0.0),10Nov2017)</v>
      </c>
      <c r="V24" s="71" t="str">
        <f ca="1">"C"&amp;V16&amp;"=Pay(Max("&amp;$M$1&amp;"("&amp;$L24&amp;")-"&amp;V8&amp;",0.0),"&amp;$L24&amp;")"</f>
        <v>C10Nov201719551=Pay(Max(GasWinter(10Nov2017)-19.5510883289547,0.0),10Nov2017)</v>
      </c>
      <c r="W24" s="57" t="str">
        <f ca="1">"C"&amp;W16&amp;"=Pay(Max("&amp;$M$1&amp;"("&amp;$L24&amp;")-"&amp;W8&amp;",0.0),"&amp;$L24&amp;")"</f>
        <v>C10Nov201719739=Pay(Max(GasWinter(10Nov2017)-19.7385472566761,0.0),10Nov2017)</v>
      </c>
    </row>
    <row r="25" spans="2:23">
      <c r="E25" s="213"/>
      <c r="I25" s="49"/>
      <c r="J25" s="76" t="str">
        <f>J17</f>
        <v>3m</v>
      </c>
      <c r="K25" s="64">
        <f>_xll.qlCalendarAdvance("NullCalendar",$D$2,J25)</f>
        <v>43110</v>
      </c>
      <c r="L25" s="65" t="str">
        <f>TEXT(K25,"[$-en-EN]TTMMMJJJ")</f>
        <v>10Jan2018</v>
      </c>
      <c r="M25" s="72" t="str">
        <f ca="1">"C"&amp;M17&amp;"=Pay(Max("&amp;$M$1&amp;"("&amp;$L25&amp;")-"&amp;M9&amp;",0.0),"&amp;$L25&amp;")"</f>
        <v>C10Jan201817935=Pay(Max(GasWinter(10Jan2018)-17.934772818301,0.0),10Jan2018)</v>
      </c>
      <c r="N25" s="53" t="str">
        <f ca="1">"C"&amp;N17&amp;"=Pay(Max("&amp;$M$1&amp;"("&amp;$L25&amp;")-"&amp;N9&amp;",0.0),"&amp;$L25&amp;")"</f>
        <v>C10Jan201818186=Pay(Max(GasWinter(10Jan2018)-18.1859696633154,0.0),10Jan2018)</v>
      </c>
      <c r="O25" s="53" t="str">
        <f ca="1">"C"&amp;O17&amp;"=Pay(Max("&amp;$M$1&amp;"("&amp;$L25&amp;")-"&amp;O9&amp;",0.0),"&amp;$L25&amp;")"</f>
        <v>C10Jan201818353=Pay(Max(GasWinter(10Jan2018)-18.3529338806374,0.0),10Jan2018)</v>
      </c>
      <c r="P25" s="53" t="str">
        <f ca="1">"C"&amp;P17&amp;"=Pay(Max("&amp;$M$1&amp;"("&amp;$L25&amp;")-"&amp;P9&amp;",0.0),"&amp;$L25&amp;")"</f>
        <v>C10Jan201818585=Pay(Max(GasWinter(10Jan2018)-18.5852475470541,0.0),10Jan2018)</v>
      </c>
      <c r="Q25" s="53" t="str">
        <f ca="1">"C"&amp;Q17&amp;"=Pay(Max("&amp;$M$1&amp;"("&amp;$L25&amp;")-"&amp;Q9&amp;",0.0),"&amp;$L25&amp;")"</f>
        <v>C10Jan201818767=Pay(Max(GasWinter(10Jan2018)-18.7672660893989,0.0),10Jan2018)</v>
      </c>
      <c r="R25" s="53" t="str">
        <f ca="1">"C"&amp;R17&amp;"=Pay(Max("&amp;$M$1&amp;"("&amp;$L25&amp;")-"&amp;R9&amp;",0.0),"&amp;$L25&amp;")"</f>
        <v>C10Jan201819000=Pay(Max(GasWinter(10Jan2018)-19,0.0),10Jan2018)</v>
      </c>
      <c r="S25" s="53" t="str">
        <f ca="1">"C"&amp;S17&amp;"=Pay(Max("&amp;$M$1&amp;"("&amp;$L25&amp;")-"&amp;S9&amp;",0.0),"&amp;$L25&amp;")"</f>
        <v>C10Jan201819271=Pay(Max(GasWinter(10Jan2018)-19.2710577523084,0.0),10Jan2018)</v>
      </c>
      <c r="T25" s="53" t="str">
        <f ca="1">"C"&amp;T17&amp;"=Pay(Max("&amp;$M$1&amp;"("&amp;$L25&amp;")-"&amp;T9&amp;",0.0),"&amp;$L25&amp;")"</f>
        <v>C10Jan201819487=Pay(Max(GasWinter(10Jan2018)-19.4868056402606,0.0),10Jan2018)</v>
      </c>
      <c r="U25" s="53" t="str">
        <f ca="1">"C"&amp;U17&amp;"=Pay(Max("&amp;$M$1&amp;"("&amp;$L25&amp;")-"&amp;U9&amp;",0.0),"&amp;$L25&amp;")"</f>
        <v>C10Jan201819781=Pay(Max(GasWinter(10Jan2018)-19.7808224463164,0.0),10Jan2018)</v>
      </c>
      <c r="V25" s="53" t="str">
        <f ca="1">"C"&amp;V17&amp;"=Pay(Max("&amp;$M$1&amp;"("&amp;$L25&amp;")-"&amp;V9&amp;",0.0),"&amp;$L25&amp;")"</f>
        <v>C10Jan201820010=Pay(Max(GasWinter(10Jan2018)-20.0096291064786,0.0),10Jan2018)</v>
      </c>
      <c r="W25" s="59" t="str">
        <f ca="1">"C"&amp;W17&amp;"=Pay(Max("&amp;$M$1&amp;"("&amp;$L25&amp;")-"&amp;W9&amp;",0.0),"&amp;$L25&amp;")"</f>
        <v>C10Jan201820361=Pay(Max(GasWinter(10Jan2018)-20.3614896409029,0.0),10Jan2018)</v>
      </c>
    </row>
    <row r="26" spans="2:23">
      <c r="E26" s="213"/>
      <c r="I26" s="49"/>
      <c r="J26" s="76" t="str">
        <f>J18</f>
        <v>6m</v>
      </c>
      <c r="K26" s="64">
        <f>_xll.qlCalendarAdvance("NullCalendar",$D$2,J26)</f>
        <v>43200</v>
      </c>
      <c r="L26" s="65" t="str">
        <f>TEXT(K26,"[$-en-EN]TTMMMJJJ")</f>
        <v>10Apr2018</v>
      </c>
      <c r="M26" s="72" t="str">
        <f ca="1">"C"&amp;M18&amp;"=Pay(Max("&amp;$M$1&amp;"("&amp;$L26&amp;")-"&amp;M10&amp;",0.0),"&amp;$L26&amp;")"</f>
        <v>C10Apr201817340=Pay(Max(GasWinter(10Apr2018)-17.3397753330473,0.0),10Apr2018)</v>
      </c>
      <c r="N26" s="53" t="str">
        <f ca="1">"C"&amp;N18&amp;"=Pay(Max("&amp;$M$1&amp;"("&amp;$L26&amp;")-"&amp;N10&amp;",0.0),"&amp;$L26&amp;")"</f>
        <v>C10Apr201817757=Pay(Max(GasWinter(10Apr2018)-17.7565758879716,0.0),10Apr2018)</v>
      </c>
      <c r="O26" s="53" t="str">
        <f ca="1">"C"&amp;O18&amp;"=Pay(Max("&amp;$M$1&amp;"("&amp;$L26&amp;")-"&amp;O10&amp;",0.0),"&amp;$L26&amp;")"</f>
        <v>C10Apr201818023=Pay(Max(GasWinter(10Apr2018)-18.022955635235,0.0),10Apr2018)</v>
      </c>
      <c r="P26" s="53" t="str">
        <f ca="1">"C"&amp;P18&amp;"=Pay(Max("&amp;$M$1&amp;"("&amp;$L26&amp;")-"&amp;P10&amp;",0.0),"&amp;$L26&amp;")"</f>
        <v>C10Apr201818378=Pay(Max(GasWinter(10Apr2018)-18.3779751837547,0.0),10Apr2018)</v>
      </c>
      <c r="Q26" s="53" t="str">
        <f ca="1">"C"&amp;Q18&amp;"=Pay(Max("&amp;$M$1&amp;"("&amp;$L26&amp;")-"&amp;Q10&amp;",0.0),"&amp;$L26&amp;")"</f>
        <v>C10Apr201818657=Pay(Max(GasWinter(10Apr2018)-18.6568222462538,0.0),10Apr2018)</v>
      </c>
      <c r="R26" s="53" t="str">
        <f ca="1">"C"&amp;R18&amp;"=Pay(Max("&amp;$M$1&amp;"("&amp;$L26&amp;")-"&amp;R10&amp;",0.0),"&amp;$L26&amp;")"</f>
        <v>C10Apr201819000=Pay(Max(GasWinter(10Apr2018)-19,0.0),10Apr2018)</v>
      </c>
      <c r="S26" s="53" t="str">
        <f ca="1">"C"&amp;S18&amp;"=Pay(Max("&amp;$M$1&amp;"("&amp;$L26&amp;")-"&amp;S10&amp;",0.0),"&amp;$L26&amp;")"</f>
        <v>C10Apr201819417=Pay(Max(GasWinter(10Apr2018)-19.4168215069379,0.0),10Apr2018)</v>
      </c>
      <c r="T26" s="53" t="str">
        <f ca="1">"C"&amp;T18&amp;"=Pay(Max("&amp;$M$1&amp;"("&amp;$L26&amp;")-"&amp;T10&amp;",0.0),"&amp;$L26&amp;")"</f>
        <v>C10Apr201819748=Pay(Max(GasWinter(10Apr2018)-19.7475330677867,0.0),10Apr2018)</v>
      </c>
      <c r="U26" s="53" t="str">
        <f ca="1">"C"&amp;U18&amp;"=Pay(Max("&amp;$M$1&amp;"("&amp;$L26&amp;")-"&amp;U10&amp;",0.0),"&amp;$L26&amp;")"</f>
        <v>C10Apr201820209=Pay(Max(GasWinter(10Apr2018)-20.2090042371878,0.0),10Apr2018)</v>
      </c>
      <c r="V26" s="53" t="str">
        <f ca="1">"C"&amp;V18&amp;"=Pay(Max("&amp;$M$1&amp;"("&amp;$L26&amp;")-"&amp;V10&amp;",0.0),"&amp;$L26&amp;")"</f>
        <v>C10Apr201820583=Pay(Max(GasWinter(10Apr2018)-20.5828763025253,0.0),10Apr2018)</v>
      </c>
      <c r="W26" s="59" t="str">
        <f ca="1">"C"&amp;W18&amp;"=Pay(Max("&amp;$M$1&amp;"("&amp;$L26&amp;")-"&amp;W10&amp;",0.0),"&amp;$L26&amp;")"</f>
        <v>C10Apr201821170=Pay(Max(GasWinter(10Apr2018)-21.1695003690861,0.0),10Apr2018)</v>
      </c>
    </row>
    <row r="27" spans="2:23">
      <c r="B27" s="4" t="s">
        <v>9</v>
      </c>
      <c r="C27" s="24"/>
      <c r="D27" s="30" t="s">
        <v>21</v>
      </c>
      <c r="E27" s="210"/>
      <c r="I27" s="49"/>
      <c r="J27" s="76" t="str">
        <f>J19</f>
        <v>9m</v>
      </c>
      <c r="K27" s="64">
        <f>_xll.qlCalendarAdvance("NullCalendar",$D$2,J27)</f>
        <v>43291</v>
      </c>
      <c r="L27" s="65" t="str">
        <f>TEXT(K27,"[$-en-EN]TTMMMJJJ")</f>
        <v>10Jul2018</v>
      </c>
      <c r="M27" s="72" t="str">
        <f ca="1">"C"&amp;M19&amp;"=Pay(Max("&amp;$M$1&amp;"("&amp;$L27&amp;")-"&amp;M11&amp;",0.0),"&amp;$L27&amp;")"</f>
        <v>C10Jul201816909=Pay(Max(GasWinter(10Jul2018)-16.9089551305665,0.0),10Jul2018)</v>
      </c>
      <c r="N27" s="53" t="str">
        <f ca="1">"C"&amp;N19&amp;"=Pay(Max("&amp;$M$1&amp;"("&amp;$L27&amp;")-"&amp;N11&amp;",0.0),"&amp;$L27&amp;")"</f>
        <v>C10Jul201817434=Pay(Max(GasWinter(10Jul2018)-17.4340949116996,0.0),10Jul2018)</v>
      </c>
      <c r="O27" s="53" t="str">
        <f ca="1">"C"&amp;O19&amp;"=Pay(Max("&amp;$M$1&amp;"("&amp;$L27&amp;")-"&amp;O11&amp;",0.0),"&amp;$L27&amp;")"</f>
        <v>C10Jul201817780=Pay(Max(GasWinter(10Jul2018)-17.7796935836611,0.0),10Jul2018)</v>
      </c>
      <c r="P27" s="53" t="str">
        <f ca="1">"C"&amp;P19&amp;"=Pay(Max("&amp;$M$1&amp;"("&amp;$L27&amp;")-"&amp;P11&amp;",0.0),"&amp;$L27&amp;")"</f>
        <v>C10Jul201818233=Pay(Max(GasWinter(10Jul2018)-18.2325777228899,0.0),10Jul2018)</v>
      </c>
      <c r="Q27" s="53" t="str">
        <f ca="1">"C"&amp;Q19&amp;"=Pay(Max("&amp;$M$1&amp;"("&amp;$L27&amp;")-"&amp;Q11&amp;",0.0),"&amp;$L27&amp;")"</f>
        <v>C10Jul201818580=Pay(Max(GasWinter(10Jul2018)-18.5795366537989,0.0),10Jul2018)</v>
      </c>
      <c r="R27" s="53" t="str">
        <f ca="1">"C"&amp;R19&amp;"=Pay(Max("&amp;$M$1&amp;"("&amp;$L27&amp;")-"&amp;R11&amp;",0.0),"&amp;$L27&amp;")"</f>
        <v>C10Jul201819000=Pay(Max(GasWinter(10Jul2018)-19,0.0),10Jul2018)</v>
      </c>
      <c r="S27" s="53" t="str">
        <f ca="1">"C"&amp;S19&amp;"=Pay(Max("&amp;$M$1&amp;"("&amp;$L27&amp;")-"&amp;S11&amp;",0.0),"&amp;$L27&amp;")"</f>
        <v>C10Jul201819533=Pay(Max(GasWinter(10Jul2018)-19.5326079767889,0.0),10Jul2018)</v>
      </c>
      <c r="T27" s="53" t="str">
        <f ca="1">"C"&amp;T19&amp;"=Pay(Max("&amp;$M$1&amp;"("&amp;$L27&amp;")-"&amp;T11&amp;",0.0),"&amp;$L27&amp;")"</f>
        <v>C10Jul201819954=Pay(Max(GasWinter(10Jul2018)-19.9535751294219,0.0),10Jul2018)</v>
      </c>
      <c r="U27" s="53" t="str">
        <f ca="1">"C"&amp;U19&amp;"=Pay(Max("&amp;$M$1&amp;"("&amp;$L27&amp;")-"&amp;U11&amp;",0.0),"&amp;$L27&amp;")"</f>
        <v>C10Jul201820540=Pay(Max(GasWinter(10Jul2018)-20.5399320915576,0.0),10Jul2018)</v>
      </c>
      <c r="V27" s="53" t="str">
        <f ca="1">"C"&amp;V19&amp;"=Pay(Max("&amp;$M$1&amp;"("&amp;$L27&amp;")-"&amp;V11&amp;",0.0),"&amp;$L27&amp;")"</f>
        <v>C10Jul201821044=Pay(Max(GasWinter(10Jul2018)-21.0443172505062,0.0),10Jul2018)</v>
      </c>
      <c r="W27" s="59" t="str">
        <f ca="1">"C"&amp;W19&amp;"=Pay(Max("&amp;$M$1&amp;"("&amp;$L27&amp;")-"&amp;W11&amp;",0.0),"&amp;$L27&amp;")"</f>
        <v>C10Jul201821828=Pay(Max(GasWinter(10Jul2018)-21.8280019236164,0.0),10Jul2018)</v>
      </c>
    </row>
    <row r="28" spans="2:23">
      <c r="B28" s="7" t="s">
        <v>10</v>
      </c>
      <c r="C28" s="31"/>
      <c r="D28" s="32" t="s">
        <v>90</v>
      </c>
      <c r="E28" s="104"/>
      <c r="I28" s="49"/>
      <c r="J28" s="77" t="str">
        <f>J20</f>
        <v>1y</v>
      </c>
      <c r="K28" s="66">
        <f>_xll.qlCalendarAdvance("NullCalendar",$D$2,J28)</f>
        <v>43383</v>
      </c>
      <c r="L28" s="67" t="str">
        <f>TEXT(K28,"[$-en-EN]TTMMMJJJ")</f>
        <v>10Oct2018</v>
      </c>
      <c r="M28" s="73" t="str">
        <f ca="1">"C"&amp;M20&amp;"=Pay(Max("&amp;$M$1&amp;"("&amp;$L28&amp;")-"&amp;M12&amp;",0.0),"&amp;$L28&amp;")"</f>
        <v>C10Oct201816503=Pay(Max(GasWinter(10Oct2018)-16.5033577491989,0.0),10Oct2018)</v>
      </c>
      <c r="N28" s="74" t="str">
        <f ca="1">"C"&amp;N20&amp;"=Pay(Max("&amp;$M$1&amp;"("&amp;$L28&amp;")-"&amp;N12&amp;",0.0),"&amp;$L28&amp;")"</f>
        <v>C10Oct201817162=Pay(Max(GasWinter(10Oct2018)-17.1622765424929,0.0),10Oct2018)</v>
      </c>
      <c r="O28" s="74" t="str">
        <f ca="1">"C"&amp;O20&amp;"=Pay(Max("&amp;$M$1&amp;"("&amp;$L28&amp;")-"&amp;O12&amp;",0.0),"&amp;$L28&amp;")"</f>
        <v>C10Oct201817583=Pay(Max(GasWinter(10Oct2018)-17.5828984329744,0.0),10Oct2018)</v>
      </c>
      <c r="P28" s="74" t="str">
        <f ca="1">"C"&amp;P20&amp;"=Pay(Max("&amp;$M$1&amp;"("&amp;$L28&amp;")-"&amp;P12&amp;",0.0),"&amp;$L28&amp;")"</f>
        <v>C10Oct201818109=Pay(Max(GasWinter(10Oct2018)-18.1092893794308,0.0),10Oct2018)</v>
      </c>
      <c r="Q28" s="74" t="str">
        <f ca="1">"C"&amp;Q20&amp;"=Pay(Max("&amp;$M$1&amp;"("&amp;$L28&amp;")-"&amp;Q12&amp;",0.0),"&amp;$L28&amp;")"</f>
        <v>C10Oct201818515=Pay(Max(GasWinter(10Oct2018)-18.514560443164,0.0),10Oct2018)</v>
      </c>
      <c r="R28" s="74" t="str">
        <f ca="1">"C"&amp;R20&amp;"=Pay(Max("&amp;$M$1&amp;"("&amp;$L28&amp;")-"&amp;R12&amp;",0.0),"&amp;$L28&amp;")"</f>
        <v>C10Oct201819000=Pay(Max(GasWinter(10Oct2018)-19,0.0),10Oct2018)</v>
      </c>
      <c r="S28" s="74" t="str">
        <f ca="1">"C"&amp;S20&amp;"=Pay(Max("&amp;$M$1&amp;"("&amp;$L28&amp;")-"&amp;S12&amp;",0.0),"&amp;$L28&amp;")"</f>
        <v>C10Oct201819635=Pay(Max(GasWinter(10Oct2018)-19.6351819366139,0.0),10Oct2018)</v>
      </c>
      <c r="T28" s="74" t="str">
        <f ca="1">"C"&amp;T20&amp;"=Pay(Max("&amp;$M$1&amp;"("&amp;$L28&amp;")-"&amp;T12&amp;",0.0),"&amp;$L28&amp;")"</f>
        <v>C10Oct201820134=Pay(Max(GasWinter(10Oct2018)-20.1343780113918,0.0),10Oct2018)</v>
      </c>
      <c r="U28" s="74" t="str">
        <f ca="1">"C"&amp;U20&amp;"=Pay(Max("&amp;$M$1&amp;"("&amp;$L28&amp;")-"&amp;U12&amp;",0.0),"&amp;$L28&amp;")"</f>
        <v>C10Oct201820853=Pay(Max(GasWinter(10Oct2018)-20.8529360784485,0.0),10Oct2018)</v>
      </c>
      <c r="V28" s="74" t="str">
        <f ca="1">"C"&amp;V20&amp;"=Pay(Max("&amp;$M$1&amp;"("&amp;$L28&amp;")-"&amp;V12&amp;",0.0),"&amp;$L28&amp;")"</f>
        <v>C10Oct201821456=Pay(Max(GasWinter(10Oct2018)-21.4558410775215,0.0),10Oct2018)</v>
      </c>
      <c r="W28" s="61" t="str">
        <f ca="1">"C"&amp;W20&amp;"=Pay(Max("&amp;$M$1&amp;"("&amp;$L28&amp;")-"&amp;W12&amp;",0.0),"&amp;$L28&amp;")"</f>
        <v>C10Oct201822418=Pay(Max(GasWinter(10Oct2018)-22.4175497254985,0.0),10Oct2018)</v>
      </c>
    </row>
    <row r="29" spans="2:23">
      <c r="B29" s="7" t="s">
        <v>11</v>
      </c>
      <c r="C29" s="31"/>
      <c r="D29" s="9" t="str">
        <f>_xll.qlSchedule(,D2,D27,D28)</f>
        <v>obj_002af#0001</v>
      </c>
      <c r="E29" s="104"/>
      <c r="I29" s="49"/>
    </row>
    <row r="30" spans="2:23">
      <c r="B30" s="7" t="s">
        <v>12</v>
      </c>
      <c r="C30" s="31"/>
      <c r="D30" s="33">
        <v>40000</v>
      </c>
      <c r="E30" s="213"/>
      <c r="I30" s="49"/>
      <c r="J30" s="1" t="s">
        <v>36</v>
      </c>
      <c r="K30" s="2"/>
      <c r="L30" s="52"/>
      <c r="M30" s="4" t="s">
        <v>31</v>
      </c>
      <c r="N30" s="24"/>
      <c r="O30" s="24"/>
      <c r="P30" s="24"/>
      <c r="Q30" s="24"/>
      <c r="R30" s="24"/>
      <c r="S30" s="24"/>
      <c r="T30" s="24"/>
      <c r="U30" s="24"/>
      <c r="V30" s="24"/>
      <c r="W30" s="45"/>
    </row>
    <row r="31" spans="2:23">
      <c r="B31" s="7" t="s">
        <v>13</v>
      </c>
      <c r="C31" s="31"/>
      <c r="D31" s="33">
        <v>1</v>
      </c>
      <c r="E31" s="213"/>
      <c r="I31" s="49"/>
      <c r="J31" s="54" t="s">
        <v>25</v>
      </c>
      <c r="K31" s="55" t="s">
        <v>30</v>
      </c>
      <c r="L31" s="55" t="s">
        <v>4</v>
      </c>
      <c r="M31" s="77" t="str">
        <f>M23</f>
        <v>5D Put EUR</v>
      </c>
      <c r="N31" s="78" t="str">
        <f>N23</f>
        <v>10D Put EUR</v>
      </c>
      <c r="O31" s="78" t="str">
        <f>O23</f>
        <v>15D Put EUR</v>
      </c>
      <c r="P31" s="78" t="str">
        <f>P23</f>
        <v>25D Put EUR</v>
      </c>
      <c r="Q31" s="78" t="str">
        <f>Q23</f>
        <v>35D Put EUR</v>
      </c>
      <c r="R31" s="78" t="str">
        <f>R23</f>
        <v>ATM</v>
      </c>
      <c r="S31" s="78" t="str">
        <f>S23</f>
        <v>35D Call EUR</v>
      </c>
      <c r="T31" s="78" t="str">
        <f>T23</f>
        <v>25D Call EUR</v>
      </c>
      <c r="U31" s="78" t="str">
        <f>U23</f>
        <v>15D Call EUR</v>
      </c>
      <c r="V31" s="78" t="str">
        <f>V23</f>
        <v>10D Call EUR</v>
      </c>
      <c r="W31" s="67" t="str">
        <f>W23</f>
        <v>5D Call EUR</v>
      </c>
    </row>
    <row r="32" spans="2:23">
      <c r="B32" s="7" t="s">
        <v>14</v>
      </c>
      <c r="C32" s="31"/>
      <c r="D32" s="32" t="b">
        <v>1</v>
      </c>
      <c r="E32" s="213"/>
      <c r="I32" s="49"/>
      <c r="J32" s="75" t="str">
        <f>J24</f>
        <v>1m</v>
      </c>
      <c r="K32" s="62">
        <f>_xll.qlCalendarAdvance("NullCalendar",$D$2,J32)</f>
        <v>43049</v>
      </c>
      <c r="L32" s="63" t="str">
        <f>TEXT(K32,"[$-en-EN]TTMMMJJJ")</f>
        <v>10Nov2017</v>
      </c>
      <c r="M32" s="70" t="str">
        <f ca="1">"P"&amp;M16&amp;"=Pay(Max("&amp;M8&amp;"-"&amp;$M$1&amp;"("&amp;$L32&amp;"),0.0),"&amp;$L32&amp;")"</f>
        <v>P10Nov201718400=Pay(Max(18.4003631317868-GasWinter(10Nov2017),0.0),10Nov2017)</v>
      </c>
      <c r="N32" s="71" t="str">
        <f ca="1">"P"&amp;N16&amp;"=Pay(Max("&amp;N8&amp;"-"&amp;$M$1&amp;"("&amp;$L32&amp;"),0.0),"&amp;$L32&amp;")"</f>
        <v>P10Nov201718541=Pay(Max(18.540807269319-GasWinter(10Nov2017),0.0),10Nov2017)</v>
      </c>
      <c r="O32" s="71" t="str">
        <f ca="1">"P"&amp;O16&amp;"=Pay(Max("&amp;O8&amp;"-"&amp;$M$1&amp;"("&amp;$L32&amp;"),0.0),"&amp;$L32&amp;")"</f>
        <v>P10Nov201718632=Pay(Max(18.6317971382967-GasWinter(10Nov2017),0.0),10Nov2017)</v>
      </c>
      <c r="P32" s="71" t="str">
        <f ca="1">"P"&amp;P16&amp;"=Pay(Max("&amp;P8&amp;"-"&amp;$M$1&amp;"("&amp;$L32&amp;"),0.0),"&amp;$L32&amp;")"</f>
        <v>P10Nov201718763=Pay(Max(18.7626881439305-GasWinter(10Nov2017),0.0),10Nov2017)</v>
      </c>
      <c r="Q32" s="71" t="str">
        <f ca="1">"P"&amp;Q16&amp;"=Pay(Max("&amp;Q8&amp;"-"&amp;$M$1&amp;"("&amp;$L32&amp;"),0.0),"&amp;$L32&amp;")"</f>
        <v>P10Nov201718865=Pay(Max(18.865367431836-GasWinter(10Nov2017),0.0),10Nov2017)</v>
      </c>
      <c r="R32" s="71" t="str">
        <f ca="1">"P"&amp;R16&amp;"=Pay(Max("&amp;R8&amp;"-"&amp;$M$1&amp;"("&amp;$L32&amp;"),0.0),"&amp;$L32&amp;")"</f>
        <v>P10Nov201719000=Pay(Max(19-GasWinter(10Nov2017),0.0),10Nov2017)</v>
      </c>
      <c r="S32" s="71" t="str">
        <f ca="1">"P"&amp;S16&amp;"=Pay(Max("&amp;S8&amp;"-"&amp;$M$1&amp;"("&amp;$L32&amp;"),0.0),"&amp;$L32&amp;")"</f>
        <v>P10Nov201719150=Pay(Max(19.1498512374314-GasWinter(10Nov2017),0.0),10Nov2017)</v>
      </c>
      <c r="T32" s="71" t="str">
        <f ca="1">"P"&amp;T16&amp;"=Pay(Max("&amp;T8&amp;"-"&amp;$M$1&amp;"("&amp;$L32&amp;"),0.0),"&amp;$L32&amp;")"</f>
        <v>P10Nov201719269=Pay(Max(19.2694737018846-GasWinter(10Nov2017),0.0),10Nov2017)</v>
      </c>
      <c r="U32" s="71" t="str">
        <f ca="1">"P"&amp;U16&amp;"=Pay(Max("&amp;U8&amp;"-"&amp;$M$1&amp;"("&amp;$L32&amp;"),0.0),"&amp;$L32&amp;")"</f>
        <v>P10Nov201719428=Pay(Max(19.4279893318213-GasWinter(10Nov2017),0.0),10Nov2017)</v>
      </c>
      <c r="V32" s="71" t="str">
        <f ca="1">"P"&amp;V16&amp;"=Pay(Max("&amp;V8&amp;"-"&amp;$M$1&amp;"("&amp;$L32&amp;"),0.0),"&amp;$L32&amp;")"</f>
        <v>P10Nov201719551=Pay(Max(19.5510883289547-GasWinter(10Nov2017),0.0),10Nov2017)</v>
      </c>
      <c r="W32" s="57" t="str">
        <f ca="1">"P"&amp;W16&amp;"=Pay(Max("&amp;W8&amp;"-"&amp;$M$1&amp;"("&amp;$L32&amp;"),0.0),"&amp;$L32&amp;")"</f>
        <v>P10Nov201719739=Pay(Max(19.7385472566761-GasWinter(10Nov2017),0.0),10Nov2017)</v>
      </c>
    </row>
    <row r="33" spans="2:23">
      <c r="B33" s="7" t="s">
        <v>15</v>
      </c>
      <c r="C33" s="31"/>
      <c r="D33" s="32" t="b">
        <v>1</v>
      </c>
      <c r="E33" s="214"/>
      <c r="I33" s="49"/>
      <c r="J33" s="76" t="str">
        <f>J25</f>
        <v>3m</v>
      </c>
      <c r="K33" s="64">
        <f>_xll.qlCalendarAdvance("NullCalendar",$D$2,J33)</f>
        <v>43110</v>
      </c>
      <c r="L33" s="65" t="str">
        <f>TEXT(K33,"[$-en-EN]TTMMMJJJ")</f>
        <v>10Jan2018</v>
      </c>
      <c r="M33" s="72" t="str">
        <f ca="1">"P"&amp;M17&amp;"=Pay(Max("&amp;M9&amp;"-"&amp;$M$1&amp;"("&amp;$L33&amp;"),0.0),"&amp;$L33&amp;")"</f>
        <v>P10Jan201817935=Pay(Max(17.934772818301-GasWinter(10Jan2018),0.0),10Jan2018)</v>
      </c>
      <c r="N33" s="53" t="str">
        <f ca="1">"P"&amp;N17&amp;"=Pay(Max("&amp;N9&amp;"-"&amp;$M$1&amp;"("&amp;$L33&amp;"),0.0),"&amp;$L33&amp;")"</f>
        <v>P10Jan201818186=Pay(Max(18.1859696633154-GasWinter(10Jan2018),0.0),10Jan2018)</v>
      </c>
      <c r="O33" s="53" t="str">
        <f ca="1">"P"&amp;O17&amp;"=Pay(Max("&amp;O9&amp;"-"&amp;$M$1&amp;"("&amp;$L33&amp;"),0.0),"&amp;$L33&amp;")"</f>
        <v>P10Jan201818353=Pay(Max(18.3529338806374-GasWinter(10Jan2018),0.0),10Jan2018)</v>
      </c>
      <c r="P33" s="53" t="str">
        <f ca="1">"P"&amp;P17&amp;"=Pay(Max("&amp;P9&amp;"-"&amp;$M$1&amp;"("&amp;$L33&amp;"),0.0),"&amp;$L33&amp;")"</f>
        <v>P10Jan201818585=Pay(Max(18.5852475470541-GasWinter(10Jan2018),0.0),10Jan2018)</v>
      </c>
      <c r="Q33" s="53" t="str">
        <f ca="1">"P"&amp;Q17&amp;"=Pay(Max("&amp;Q9&amp;"-"&amp;$M$1&amp;"("&amp;$L33&amp;"),0.0),"&amp;$L33&amp;")"</f>
        <v>P10Jan201818767=Pay(Max(18.7672660893989-GasWinter(10Jan2018),0.0),10Jan2018)</v>
      </c>
      <c r="R33" s="53" t="str">
        <f ca="1">"P"&amp;R17&amp;"=Pay(Max("&amp;R9&amp;"-"&amp;$M$1&amp;"("&amp;$L33&amp;"),0.0),"&amp;$L33&amp;")"</f>
        <v>P10Jan201819000=Pay(Max(19-GasWinter(10Jan2018),0.0),10Jan2018)</v>
      </c>
      <c r="S33" s="53" t="str">
        <f ca="1">"P"&amp;S17&amp;"=Pay(Max("&amp;S9&amp;"-"&amp;$M$1&amp;"("&amp;$L33&amp;"),0.0),"&amp;$L33&amp;")"</f>
        <v>P10Jan201819271=Pay(Max(19.2710577523084-GasWinter(10Jan2018),0.0),10Jan2018)</v>
      </c>
      <c r="T33" s="53" t="str">
        <f ca="1">"P"&amp;T17&amp;"=Pay(Max("&amp;T9&amp;"-"&amp;$M$1&amp;"("&amp;$L33&amp;"),0.0),"&amp;$L33&amp;")"</f>
        <v>P10Jan201819487=Pay(Max(19.4868056402606-GasWinter(10Jan2018),0.0),10Jan2018)</v>
      </c>
      <c r="U33" s="53" t="str">
        <f ca="1">"P"&amp;U17&amp;"=Pay(Max("&amp;U9&amp;"-"&amp;$M$1&amp;"("&amp;$L33&amp;"),0.0),"&amp;$L33&amp;")"</f>
        <v>P10Jan201819781=Pay(Max(19.7808224463164-GasWinter(10Jan2018),0.0),10Jan2018)</v>
      </c>
      <c r="V33" s="53" t="str">
        <f ca="1">"P"&amp;V17&amp;"=Pay(Max("&amp;V9&amp;"-"&amp;$M$1&amp;"("&amp;$L33&amp;"),0.0),"&amp;$L33&amp;")"</f>
        <v>P10Jan201820010=Pay(Max(20.0096291064786-GasWinter(10Jan2018),0.0),10Jan2018)</v>
      </c>
      <c r="W33" s="59" t="str">
        <f ca="1">"P"&amp;W17&amp;"=Pay(Max("&amp;W9&amp;"-"&amp;$M$1&amp;"("&amp;$L33&amp;"),0.0),"&amp;$L33&amp;")"</f>
        <v>P10Jan201820361=Pay(Max(20.3614896409029-GasWinter(10Jan2018),0.0),10Jan2018)</v>
      </c>
    </row>
    <row r="34" spans="2:23">
      <c r="B34" s="7" t="s">
        <v>16</v>
      </c>
      <c r="C34" s="31"/>
      <c r="D34" s="32" t="b">
        <v>0</v>
      </c>
      <c r="E34" s="213"/>
      <c r="J34" s="76" t="str">
        <f>J26</f>
        <v>6m</v>
      </c>
      <c r="K34" s="64">
        <f>_xll.qlCalendarAdvance("NullCalendar",$D$2,J34)</f>
        <v>43200</v>
      </c>
      <c r="L34" s="65" t="str">
        <f>TEXT(K34,"[$-en-EN]TTMMMJJJ")</f>
        <v>10Apr2018</v>
      </c>
      <c r="M34" s="72" t="str">
        <f ca="1">"P"&amp;M18&amp;"=Pay(Max("&amp;M10&amp;"-"&amp;$M$1&amp;"("&amp;$L34&amp;"),0.0),"&amp;$L34&amp;")"</f>
        <v>P10Apr201817340=Pay(Max(17.3397753330473-GasWinter(10Apr2018),0.0),10Apr2018)</v>
      </c>
      <c r="N34" s="53" t="str">
        <f ca="1">"P"&amp;N18&amp;"=Pay(Max("&amp;N10&amp;"-"&amp;$M$1&amp;"("&amp;$L34&amp;"),0.0),"&amp;$L34&amp;")"</f>
        <v>P10Apr201817757=Pay(Max(17.7565758879716-GasWinter(10Apr2018),0.0),10Apr2018)</v>
      </c>
      <c r="O34" s="53" t="str">
        <f ca="1">"P"&amp;O18&amp;"=Pay(Max("&amp;O10&amp;"-"&amp;$M$1&amp;"("&amp;$L34&amp;"),0.0),"&amp;$L34&amp;")"</f>
        <v>P10Apr201818023=Pay(Max(18.022955635235-GasWinter(10Apr2018),0.0),10Apr2018)</v>
      </c>
      <c r="P34" s="53" t="str">
        <f ca="1">"P"&amp;P18&amp;"=Pay(Max("&amp;P10&amp;"-"&amp;$M$1&amp;"("&amp;$L34&amp;"),0.0),"&amp;$L34&amp;")"</f>
        <v>P10Apr201818378=Pay(Max(18.3779751837547-GasWinter(10Apr2018),0.0),10Apr2018)</v>
      </c>
      <c r="Q34" s="53" t="str">
        <f ca="1">"P"&amp;Q18&amp;"=Pay(Max("&amp;Q10&amp;"-"&amp;$M$1&amp;"("&amp;$L34&amp;"),0.0),"&amp;$L34&amp;")"</f>
        <v>P10Apr201818657=Pay(Max(18.6568222462538-GasWinter(10Apr2018),0.0),10Apr2018)</v>
      </c>
      <c r="R34" s="53" t="str">
        <f ca="1">"P"&amp;R18&amp;"=Pay(Max("&amp;R10&amp;"-"&amp;$M$1&amp;"("&amp;$L34&amp;"),0.0),"&amp;$L34&amp;")"</f>
        <v>P10Apr201819000=Pay(Max(19-GasWinter(10Apr2018),0.0),10Apr2018)</v>
      </c>
      <c r="S34" s="53" t="str">
        <f ca="1">"P"&amp;S18&amp;"=Pay(Max("&amp;S10&amp;"-"&amp;$M$1&amp;"("&amp;$L34&amp;"),0.0),"&amp;$L34&amp;")"</f>
        <v>P10Apr201819417=Pay(Max(19.4168215069379-GasWinter(10Apr2018),0.0),10Apr2018)</v>
      </c>
      <c r="T34" s="53" t="str">
        <f ca="1">"P"&amp;T18&amp;"=Pay(Max("&amp;T10&amp;"-"&amp;$M$1&amp;"("&amp;$L34&amp;"),0.0),"&amp;$L34&amp;")"</f>
        <v>P10Apr201819748=Pay(Max(19.7475330677867-GasWinter(10Apr2018),0.0),10Apr2018)</v>
      </c>
      <c r="U34" s="53" t="str">
        <f ca="1">"P"&amp;U18&amp;"=Pay(Max("&amp;U10&amp;"-"&amp;$M$1&amp;"("&amp;$L34&amp;"),0.0),"&amp;$L34&amp;")"</f>
        <v>P10Apr201820209=Pay(Max(20.2090042371878-GasWinter(10Apr2018),0.0),10Apr2018)</v>
      </c>
      <c r="V34" s="53" t="str">
        <f ca="1">"P"&amp;V18&amp;"=Pay(Max("&amp;V10&amp;"-"&amp;$M$1&amp;"("&amp;$L34&amp;"),0.0),"&amp;$L34&amp;")"</f>
        <v>P10Apr201820583=Pay(Max(20.5828763025253-GasWinter(10Apr2018),0.0),10Apr2018)</v>
      </c>
      <c r="W34" s="59" t="str">
        <f ca="1">"P"&amp;W18&amp;"=Pay(Max("&amp;W10&amp;"-"&amp;$M$1&amp;"("&amp;$L34&amp;"),0.0),"&amp;$L34&amp;")"</f>
        <v>P10Apr201821170=Pay(Max(21.1695003690861-GasWinter(10Apr2018),0.0),10Apr2018)</v>
      </c>
    </row>
    <row r="35" spans="2:23">
      <c r="B35" s="10" t="s">
        <v>17</v>
      </c>
      <c r="C35" s="26"/>
      <c r="D35" s="209" t="str">
        <f t="array" ref="D35">_xll.qlRealMCSimulation(,D24,(_xll.qlScheduleDates(D29)-D2)/365,(_xll.qlScheduleDates(D29)-D2)/365,D30,D31,D32,D33,D34)</f>
        <v>obj_002b0#0001</v>
      </c>
      <c r="E35" s="213"/>
      <c r="J35" s="76" t="str">
        <f>J27</f>
        <v>9m</v>
      </c>
      <c r="K35" s="64">
        <f>_xll.qlCalendarAdvance("NullCalendar",$D$2,J35)</f>
        <v>43291</v>
      </c>
      <c r="L35" s="65" t="str">
        <f>TEXT(K35,"[$-en-EN]TTMMMJJJ")</f>
        <v>10Jul2018</v>
      </c>
      <c r="M35" s="72" t="str">
        <f ca="1">"P"&amp;M19&amp;"=Pay(Max("&amp;M11&amp;"-"&amp;$M$1&amp;"("&amp;$L35&amp;"),0.0),"&amp;$L35&amp;")"</f>
        <v>P10Jul201816909=Pay(Max(16.9089551305665-GasWinter(10Jul2018),0.0),10Jul2018)</v>
      </c>
      <c r="N35" s="53" t="str">
        <f ca="1">"P"&amp;N19&amp;"=Pay(Max("&amp;N11&amp;"-"&amp;$M$1&amp;"("&amp;$L35&amp;"),0.0),"&amp;$L35&amp;")"</f>
        <v>P10Jul201817434=Pay(Max(17.4340949116996-GasWinter(10Jul2018),0.0),10Jul2018)</v>
      </c>
      <c r="O35" s="53" t="str">
        <f ca="1">"P"&amp;O19&amp;"=Pay(Max("&amp;O11&amp;"-"&amp;$M$1&amp;"("&amp;$L35&amp;"),0.0),"&amp;$L35&amp;")"</f>
        <v>P10Jul201817780=Pay(Max(17.7796935836611-GasWinter(10Jul2018),0.0),10Jul2018)</v>
      </c>
      <c r="P35" s="53" t="str">
        <f ca="1">"P"&amp;P19&amp;"=Pay(Max("&amp;P11&amp;"-"&amp;$M$1&amp;"("&amp;$L35&amp;"),0.0),"&amp;$L35&amp;")"</f>
        <v>P10Jul201818233=Pay(Max(18.2325777228899-GasWinter(10Jul2018),0.0),10Jul2018)</v>
      </c>
      <c r="Q35" s="53" t="str">
        <f ca="1">"P"&amp;Q19&amp;"=Pay(Max("&amp;Q11&amp;"-"&amp;$M$1&amp;"("&amp;$L35&amp;"),0.0),"&amp;$L35&amp;")"</f>
        <v>P10Jul201818580=Pay(Max(18.5795366537989-GasWinter(10Jul2018),0.0),10Jul2018)</v>
      </c>
      <c r="R35" s="53" t="str">
        <f ca="1">"P"&amp;R19&amp;"=Pay(Max("&amp;R11&amp;"-"&amp;$M$1&amp;"("&amp;$L35&amp;"),0.0),"&amp;$L35&amp;")"</f>
        <v>P10Jul201819000=Pay(Max(19-GasWinter(10Jul2018),0.0),10Jul2018)</v>
      </c>
      <c r="S35" s="53" t="str">
        <f ca="1">"P"&amp;S19&amp;"=Pay(Max("&amp;S11&amp;"-"&amp;$M$1&amp;"("&amp;$L35&amp;"),0.0),"&amp;$L35&amp;")"</f>
        <v>P10Jul201819533=Pay(Max(19.5326079767889-GasWinter(10Jul2018),0.0),10Jul2018)</v>
      </c>
      <c r="T35" s="53" t="str">
        <f ca="1">"P"&amp;T19&amp;"=Pay(Max("&amp;T11&amp;"-"&amp;$M$1&amp;"("&amp;$L35&amp;"),0.0),"&amp;$L35&amp;")"</f>
        <v>P10Jul201819954=Pay(Max(19.9535751294219-GasWinter(10Jul2018),0.0),10Jul2018)</v>
      </c>
      <c r="U35" s="53" t="str">
        <f ca="1">"P"&amp;U19&amp;"=Pay(Max("&amp;U11&amp;"-"&amp;$M$1&amp;"("&amp;$L35&amp;"),0.0),"&amp;$L35&amp;")"</f>
        <v>P10Jul201820540=Pay(Max(20.5399320915576-GasWinter(10Jul2018),0.0),10Jul2018)</v>
      </c>
      <c r="V35" s="53" t="str">
        <f ca="1">"P"&amp;V19&amp;"=Pay(Max("&amp;V11&amp;"-"&amp;$M$1&amp;"("&amp;$L35&amp;"),0.0),"&amp;$L35&amp;")"</f>
        <v>P10Jul201821044=Pay(Max(21.0443172505062-GasWinter(10Jul2018),0.0),10Jul2018)</v>
      </c>
      <c r="W35" s="59" t="str">
        <f ca="1">"P"&amp;W19&amp;"=Pay(Max("&amp;W11&amp;"-"&amp;$M$1&amp;"("&amp;$L35&amp;"),0.0),"&amp;$L35&amp;")"</f>
        <v>P10Jul201821828=Pay(Max(21.8280019236164-GasWinter(10Jul2018),0.0),10Jul2018)</v>
      </c>
    </row>
    <row r="36" spans="2:23">
      <c r="B36" s="13" t="s">
        <v>18</v>
      </c>
      <c r="C36" s="24"/>
      <c r="D36" s="222" t="s">
        <v>179</v>
      </c>
      <c r="E36" s="293"/>
      <c r="J36" s="77" t="str">
        <f>J28</f>
        <v>1y</v>
      </c>
      <c r="K36" s="66">
        <f>_xll.qlCalendarAdvance("NullCalendar",$D$2,J36)</f>
        <v>43383</v>
      </c>
      <c r="L36" s="67" t="str">
        <f>TEXT(K36,"[$-en-EN]TTMMMJJJ")</f>
        <v>10Oct2018</v>
      </c>
      <c r="M36" s="73" t="str">
        <f ca="1">"P"&amp;M20&amp;"=Pay(Max("&amp;M12&amp;"-"&amp;$M$1&amp;"("&amp;$L36&amp;"),0.0),"&amp;$L36&amp;")"</f>
        <v>P10Oct201816503=Pay(Max(16.5033577491989-GasWinter(10Oct2018),0.0),10Oct2018)</v>
      </c>
      <c r="N36" s="74" t="str">
        <f ca="1">"P"&amp;N20&amp;"=Pay(Max("&amp;N12&amp;"-"&amp;$M$1&amp;"("&amp;$L36&amp;"),0.0),"&amp;$L36&amp;")"</f>
        <v>P10Oct201817162=Pay(Max(17.1622765424929-GasWinter(10Oct2018),0.0),10Oct2018)</v>
      </c>
      <c r="O36" s="74" t="str">
        <f ca="1">"P"&amp;O20&amp;"=Pay(Max("&amp;O12&amp;"-"&amp;$M$1&amp;"("&amp;$L36&amp;"),0.0),"&amp;$L36&amp;")"</f>
        <v>P10Oct201817583=Pay(Max(17.5828984329744-GasWinter(10Oct2018),0.0),10Oct2018)</v>
      </c>
      <c r="P36" s="74" t="str">
        <f ca="1">"P"&amp;P20&amp;"=Pay(Max("&amp;P12&amp;"-"&amp;$M$1&amp;"("&amp;$L36&amp;"),0.0),"&amp;$L36&amp;")"</f>
        <v>P10Oct201818109=Pay(Max(18.1092893794308-GasWinter(10Oct2018),0.0),10Oct2018)</v>
      </c>
      <c r="Q36" s="74" t="str">
        <f ca="1">"P"&amp;Q20&amp;"=Pay(Max("&amp;Q12&amp;"-"&amp;$M$1&amp;"("&amp;$L36&amp;"),0.0),"&amp;$L36&amp;")"</f>
        <v>P10Oct201818515=Pay(Max(18.514560443164-GasWinter(10Oct2018),0.0),10Oct2018)</v>
      </c>
      <c r="R36" s="74" t="str">
        <f ca="1">"P"&amp;R20&amp;"=Pay(Max("&amp;R12&amp;"-"&amp;$M$1&amp;"("&amp;$L36&amp;"),0.0),"&amp;$L36&amp;")"</f>
        <v>P10Oct201819000=Pay(Max(19-GasWinter(10Oct2018),0.0),10Oct2018)</v>
      </c>
      <c r="S36" s="74" t="str">
        <f ca="1">"P"&amp;S20&amp;"=Pay(Max("&amp;S12&amp;"-"&amp;$M$1&amp;"("&amp;$L36&amp;"),0.0),"&amp;$L36&amp;")"</f>
        <v>P10Oct201819635=Pay(Max(19.6351819366139-GasWinter(10Oct2018),0.0),10Oct2018)</v>
      </c>
      <c r="T36" s="74" t="str">
        <f ca="1">"P"&amp;T20&amp;"=Pay(Max("&amp;T12&amp;"-"&amp;$M$1&amp;"("&amp;$L36&amp;"),0.0),"&amp;$L36&amp;")"</f>
        <v>P10Oct201820134=Pay(Max(20.1343780113918-GasWinter(10Oct2018),0.0),10Oct2018)</v>
      </c>
      <c r="U36" s="74" t="str">
        <f ca="1">"P"&amp;U20&amp;"=Pay(Max("&amp;U12&amp;"-"&amp;$M$1&amp;"("&amp;$L36&amp;"),0.0),"&amp;$L36&amp;")"</f>
        <v>P10Oct201820853=Pay(Max(20.8529360784485-GasWinter(10Oct2018),0.0),10Oct2018)</v>
      </c>
      <c r="V36" s="74" t="str">
        <f ca="1">"P"&amp;V20&amp;"=Pay(Max("&amp;V12&amp;"-"&amp;$M$1&amp;"("&amp;$L36&amp;"),0.0),"&amp;$L36&amp;")"</f>
        <v>P10Oct201821456=Pay(Max(21.4558410775215-GasWinter(10Oct2018),0.0),10Oct2018)</v>
      </c>
      <c r="W36" s="61" t="str">
        <f ca="1">"P"&amp;W20&amp;"=Pay(Max("&amp;W12&amp;"-"&amp;$M$1&amp;"("&amp;$L36&amp;"),0.0),"&amp;$L36&amp;")"</f>
        <v>P10Oct201822418=Pay(Max(22.4175497254985-GasWinter(10Oct2018),0.0),10Oct2018)</v>
      </c>
    </row>
    <row r="37" spans="2:23">
      <c r="B37" s="34" t="s">
        <v>19</v>
      </c>
      <c r="C37" s="31"/>
      <c r="D37" s="35" t="b">
        <v>1</v>
      </c>
      <c r="E37" s="213"/>
      <c r="M37" s="220"/>
    </row>
    <row r="38" spans="2:23">
      <c r="B38" s="15" t="s">
        <v>20</v>
      </c>
      <c r="C38" s="26"/>
      <c r="D38" s="36" t="b">
        <f t="array" ref="D38">IF(D37,_xll.qlRealMCSimulationCalcAssetAdjuster(D35,(_xll.qlScheduleDates(D29)-D2)/365,C20:C21,D36),"[DISABLED]")</f>
        <v>1</v>
      </c>
      <c r="E38" s="213"/>
      <c r="G38" s="44" t="s">
        <v>37</v>
      </c>
      <c r="H38" s="48" t="str">
        <f ca="1">_xll.qlRealMCScript(,G7:G9,H7:H9,M24:W28,TRUE)</f>
        <v>obj_002b1#0001</v>
      </c>
      <c r="J38" s="1" t="s">
        <v>41</v>
      </c>
      <c r="K38" s="2"/>
      <c r="L38" s="52"/>
      <c r="M38" s="4" t="s">
        <v>31</v>
      </c>
      <c r="N38" s="24"/>
      <c r="O38" s="24"/>
      <c r="P38" s="24"/>
      <c r="Q38" s="24"/>
      <c r="R38" s="24"/>
      <c r="S38" s="24"/>
      <c r="T38" s="24"/>
      <c r="U38" s="24"/>
      <c r="V38" s="24"/>
      <c r="W38" s="45"/>
    </row>
    <row r="39" spans="2:23">
      <c r="E39" s="213"/>
      <c r="G39" s="44" t="s">
        <v>38</v>
      </c>
      <c r="H39" s="48" t="str">
        <f ca="1">_xll.qlRealMCScript(,G7:G9,H7:H9,M32:W36,TRUE)</f>
        <v>obj_002b2#0001</v>
      </c>
      <c r="J39" s="54" t="s">
        <v>25</v>
      </c>
      <c r="K39" s="55" t="s">
        <v>30</v>
      </c>
      <c r="L39" s="55" t="s">
        <v>4</v>
      </c>
      <c r="M39" s="77" t="str">
        <f>M31</f>
        <v>5D Put EUR</v>
      </c>
      <c r="N39" s="78" t="str">
        <f>N31</f>
        <v>10D Put EUR</v>
      </c>
      <c r="O39" s="78" t="str">
        <f>O31</f>
        <v>15D Put EUR</v>
      </c>
      <c r="P39" s="78" t="str">
        <f>P31</f>
        <v>25D Put EUR</v>
      </c>
      <c r="Q39" s="78" t="str">
        <f>Q31</f>
        <v>35D Put EUR</v>
      </c>
      <c r="R39" s="78" t="str">
        <f>R31</f>
        <v>ATM</v>
      </c>
      <c r="S39" s="78" t="str">
        <f>S31</f>
        <v>35D Call EUR</v>
      </c>
      <c r="T39" s="78" t="str">
        <f>T31</f>
        <v>25D Call EUR</v>
      </c>
      <c r="U39" s="78" t="str">
        <f>U31</f>
        <v>15D Call EUR</v>
      </c>
      <c r="V39" s="78" t="str">
        <f>V31</f>
        <v>10D Call EUR</v>
      </c>
      <c r="W39" s="67" t="str">
        <f>W31</f>
        <v>5D Call EUR</v>
      </c>
    </row>
    <row r="40" spans="2:23">
      <c r="E40" s="23"/>
      <c r="J40" s="75" t="str">
        <f>J32</f>
        <v>1m</v>
      </c>
      <c r="K40" s="62">
        <f>_xll.qlCalendarAdvance("NullCalendar",$D$2,J40)</f>
        <v>43049</v>
      </c>
      <c r="L40" s="63" t="str">
        <f>TEXT(K40,"[$-en-EN]TTMMMJJJ")</f>
        <v>10Nov2017</v>
      </c>
      <c r="M40" s="79">
        <f ca="1">_xll.qlRealMCScriptNPV($H$38,$D$35,"C"&amp;M16,$D$36:$D$38)</f>
        <v>0.59963686821349216</v>
      </c>
      <c r="N40" s="80">
        <f ca="1">_xll.qlRealMCScriptNPV($H$38,$D$35,"C"&amp;N16,$D$36:$D$38)</f>
        <v>0.45919273068082805</v>
      </c>
      <c r="O40" s="80">
        <f ca="1">_xll.qlRealMCScriptNPV($H$38,$D$35,"C"&amp;O16,$D$36:$D$38)</f>
        <v>0.36820286170356842</v>
      </c>
      <c r="P40" s="80">
        <f ca="1">_xll.qlRealMCScriptNPV($H$38,$D$35,"C"&amp;P16,$D$36:$D$38)</f>
        <v>0.23731185606974114</v>
      </c>
      <c r="Q40" s="80">
        <f ca="1">_xll.qlRealMCScriptNPV($H$38,$D$35,"C"&amp;Q16,$D$36:$D$38)</f>
        <v>0.13463256816402969</v>
      </c>
      <c r="R40" s="80">
        <f ca="1">_xll.qlRealMCScriptNPV($H$38,$D$35,"C"&amp;R16,$D$36:$D$38)</f>
        <v>0</v>
      </c>
      <c r="S40" s="80">
        <f ca="1">_xll.qlRealMCScriptNPV($H$38,$D$35,"C"&amp;S16,$D$36:$D$38)</f>
        <v>0</v>
      </c>
      <c r="T40" s="80">
        <f ca="1">_xll.qlRealMCScriptNPV($H$38,$D$35,"C"&amp;T16,$D$36:$D$38)</f>
        <v>0</v>
      </c>
      <c r="U40" s="80">
        <f ca="1">_xll.qlRealMCScriptNPV($H$38,$D$35,"C"&amp;U16,$D$36:$D$38)</f>
        <v>0</v>
      </c>
      <c r="V40" s="80">
        <f ca="1">_xll.qlRealMCScriptNPV($H$38,$D$35,"C"&amp;V16,$D$36:$D$38)</f>
        <v>0</v>
      </c>
      <c r="W40" s="81">
        <f ca="1">_xll.qlRealMCScriptNPV($H$38,$D$35,"C"&amp;W16,$D$36:$D$38)</f>
        <v>0</v>
      </c>
    </row>
    <row r="41" spans="2:23">
      <c r="D41" s="23"/>
      <c r="E41" s="23"/>
      <c r="J41" s="76" t="str">
        <f>J33</f>
        <v>3m</v>
      </c>
      <c r="K41" s="64">
        <f>_xll.qlCalendarAdvance("NullCalendar",$D$2,J41)</f>
        <v>43110</v>
      </c>
      <c r="L41" s="65" t="str">
        <f>TEXT(K41,"[$-en-EN]TTMMMJJJ")</f>
        <v>10Jan2018</v>
      </c>
      <c r="M41" s="82">
        <f ca="1">_xll.qlRealMCScriptNPV($H$38,$D$35,"C"&amp;M17,$D$36:$D$38)</f>
        <v>1.0652271816993595</v>
      </c>
      <c r="N41" s="83">
        <f ca="1">_xll.qlRealMCScriptNPV($H$38,$D$35,"C"&amp;N17,$D$36:$D$38)</f>
        <v>0.81403033668517333</v>
      </c>
      <c r="O41" s="83">
        <f ca="1">_xll.qlRealMCScriptNPV($H$38,$D$35,"C"&amp;O17,$D$36:$D$38)</f>
        <v>0.64706611936315972</v>
      </c>
      <c r="P41" s="83">
        <f ca="1">_xll.qlRealMCScriptNPV($H$38,$D$35,"C"&amp;P17,$D$36:$D$38)</f>
        <v>0.41475245294570268</v>
      </c>
      <c r="Q41" s="83">
        <f ca="1">_xll.qlRealMCScriptNPV($H$38,$D$35,"C"&amp;Q17,$D$36:$D$38)</f>
        <v>0.23273391060122917</v>
      </c>
      <c r="R41" s="83">
        <f ca="1">_xll.qlRealMCScriptNPV($H$38,$D$35,"C"&amp;R17,$D$36:$D$38)</f>
        <v>0</v>
      </c>
      <c r="S41" s="83">
        <f ca="1">_xll.qlRealMCScriptNPV($H$38,$D$35,"C"&amp;S17,$D$36:$D$38)</f>
        <v>0</v>
      </c>
      <c r="T41" s="83">
        <f ca="1">_xll.qlRealMCScriptNPV($H$38,$D$35,"C"&amp;T17,$D$36:$D$38)</f>
        <v>0</v>
      </c>
      <c r="U41" s="83">
        <f ca="1">_xll.qlRealMCScriptNPV($H$38,$D$35,"C"&amp;U17,$D$36:$D$38)</f>
        <v>0</v>
      </c>
      <c r="V41" s="83">
        <f ca="1">_xll.qlRealMCScriptNPV($H$38,$D$35,"C"&amp;V17,$D$36:$D$38)</f>
        <v>0</v>
      </c>
      <c r="W41" s="84">
        <f ca="1">_xll.qlRealMCScriptNPV($H$38,$D$35,"C"&amp;W17,$D$36:$D$38)</f>
        <v>0</v>
      </c>
    </row>
    <row r="42" spans="2:23">
      <c r="D42" s="23"/>
      <c r="E42" s="23"/>
      <c r="J42" s="76" t="str">
        <f>J34</f>
        <v>6m</v>
      </c>
      <c r="K42" s="64">
        <f>_xll.qlCalendarAdvance("NullCalendar",$D$2,J42)</f>
        <v>43200</v>
      </c>
      <c r="L42" s="65" t="str">
        <f>TEXT(K42,"[$-en-EN]TTMMMJJJ")</f>
        <v>10Apr2018</v>
      </c>
      <c r="M42" s="82">
        <f ca="1">_xll.qlRealMCScriptNPV($H$38,$D$35,"C"&amp;M18,$D$36:$D$38)</f>
        <v>1.6602246669516265</v>
      </c>
      <c r="N42" s="83">
        <f ca="1">_xll.qlRealMCScriptNPV($H$38,$D$35,"C"&amp;N18,$D$36:$D$38)</f>
        <v>1.2434241120281797</v>
      </c>
      <c r="O42" s="83">
        <f ca="1">_xll.qlRealMCScriptNPV($H$38,$D$35,"C"&amp;O18,$D$36:$D$38)</f>
        <v>0.9770443647648881</v>
      </c>
      <c r="P42" s="83">
        <f ca="1">_xll.qlRealMCScriptNPV($H$38,$D$35,"C"&amp;P18,$D$36:$D$38)</f>
        <v>0.62202481624536721</v>
      </c>
      <c r="Q42" s="83">
        <f ca="1">_xll.qlRealMCScriptNPV($H$38,$D$35,"C"&amp;Q18,$D$36:$D$38)</f>
        <v>0.34317775374620391</v>
      </c>
      <c r="R42" s="83">
        <f ca="1">_xll.qlRealMCScriptNPV($H$38,$D$35,"C"&amp;R18,$D$36:$D$38)</f>
        <v>0</v>
      </c>
      <c r="S42" s="83">
        <f ca="1">_xll.qlRealMCScriptNPV($H$38,$D$35,"C"&amp;S18,$D$36:$D$38)</f>
        <v>0</v>
      </c>
      <c r="T42" s="83">
        <f ca="1">_xll.qlRealMCScriptNPV($H$38,$D$35,"C"&amp;T18,$D$36:$D$38)</f>
        <v>0</v>
      </c>
      <c r="U42" s="83">
        <f ca="1">_xll.qlRealMCScriptNPV($H$38,$D$35,"C"&amp;U18,$D$36:$D$38)</f>
        <v>0</v>
      </c>
      <c r="V42" s="83">
        <f ca="1">_xll.qlRealMCScriptNPV($H$38,$D$35,"C"&amp;V18,$D$36:$D$38)</f>
        <v>0</v>
      </c>
      <c r="W42" s="84">
        <f ca="1">_xll.qlRealMCScriptNPV($H$38,$D$35,"C"&amp;W18,$D$36:$D$38)</f>
        <v>0</v>
      </c>
    </row>
    <row r="43" spans="2:23">
      <c r="D43" s="23"/>
      <c r="E43" s="23"/>
      <c r="J43" s="76" t="str">
        <f>J35</f>
        <v>9m</v>
      </c>
      <c r="K43" s="64">
        <f>_xll.qlCalendarAdvance("NullCalendar",$D$2,J43)</f>
        <v>43291</v>
      </c>
      <c r="L43" s="65" t="str">
        <f>TEXT(K43,"[$-en-EN]TTMMMJJJ")</f>
        <v>10Jul2018</v>
      </c>
      <c r="M43" s="82">
        <f ca="1">_xll.qlRealMCScriptNPV($H$38,$D$35,"C"&amp;M19,$D$36:$D$38)</f>
        <v>2.091044869433905</v>
      </c>
      <c r="N43" s="83">
        <f ca="1">_xll.qlRealMCScriptNPV($H$38,$D$35,"C"&amp;N19,$D$36:$D$38)</f>
        <v>1.56590508829876</v>
      </c>
      <c r="O43" s="83">
        <f ca="1">_xll.qlRealMCScriptNPV($H$38,$D$35,"C"&amp;O19,$D$36:$D$38)</f>
        <v>1.2203064163398814</v>
      </c>
      <c r="P43" s="83">
        <f ca="1">_xll.qlRealMCScriptNPV($H$38,$D$35,"C"&amp;P19,$D$36:$D$38)</f>
        <v>0.76742227710952904</v>
      </c>
      <c r="Q43" s="83">
        <f ca="1">_xll.qlRealMCScriptNPV($H$38,$D$35,"C"&amp;Q19,$D$36:$D$38)</f>
        <v>0.42046334620122755</v>
      </c>
      <c r="R43" s="83">
        <f ca="1">_xll.qlRealMCScriptNPV($H$38,$D$35,"C"&amp;R19,$D$36:$D$38)</f>
        <v>0</v>
      </c>
      <c r="S43" s="83">
        <f ca="1">_xll.qlRealMCScriptNPV($H$38,$D$35,"C"&amp;S19,$D$36:$D$38)</f>
        <v>0</v>
      </c>
      <c r="T43" s="83">
        <f ca="1">_xll.qlRealMCScriptNPV($H$38,$D$35,"C"&amp;T19,$D$36:$D$38)</f>
        <v>0</v>
      </c>
      <c r="U43" s="83">
        <f ca="1">_xll.qlRealMCScriptNPV($H$38,$D$35,"C"&amp;U19,$D$36:$D$38)</f>
        <v>0</v>
      </c>
      <c r="V43" s="83">
        <f ca="1">_xll.qlRealMCScriptNPV($H$38,$D$35,"C"&amp;V19,$D$36:$D$38)</f>
        <v>0</v>
      </c>
      <c r="W43" s="84">
        <f ca="1">_xll.qlRealMCScriptNPV($H$38,$D$35,"C"&amp;W19,$D$36:$D$38)</f>
        <v>0</v>
      </c>
    </row>
    <row r="44" spans="2:23">
      <c r="D44" s="23"/>
      <c r="E44" s="23"/>
      <c r="J44" s="77" t="str">
        <f>J36</f>
        <v>1y</v>
      </c>
      <c r="K44" s="66">
        <f>_xll.qlCalendarAdvance("NullCalendar",$D$2,J44)</f>
        <v>43383</v>
      </c>
      <c r="L44" s="67" t="str">
        <f>TEXT(K44,"[$-en-EN]TTMMMJJJ")</f>
        <v>10Oct2018</v>
      </c>
      <c r="M44" s="85">
        <f ca="1">_xll.qlRealMCScriptNPV($H$38,$D$35,"C"&amp;M20,$D$36:$D$38)</f>
        <v>2.4966422508005648</v>
      </c>
      <c r="N44" s="86">
        <f ca="1">_xll.qlRealMCScriptNPV($H$38,$D$35,"C"&amp;N20,$D$36:$D$38)</f>
        <v>1.8377234575071162</v>
      </c>
      <c r="O44" s="86">
        <f ca="1">_xll.qlRealMCScriptNPV($H$38,$D$35,"C"&amp;O20,$D$36:$D$38)</f>
        <v>1.4171015670269267</v>
      </c>
      <c r="P44" s="86">
        <f ca="1">_xll.qlRealMCScriptNPV($H$38,$D$35,"C"&amp;P20,$D$36:$D$38)</f>
        <v>0.89071062056928296</v>
      </c>
      <c r="Q44" s="86">
        <f ca="1">_xll.qlRealMCScriptNPV($H$38,$D$35,"C"&amp;Q20,$D$36:$D$38)</f>
        <v>0.48543955683626427</v>
      </c>
      <c r="R44" s="86">
        <f ca="1">_xll.qlRealMCScriptNPV($H$38,$D$35,"C"&amp;R20,$D$36:$D$38)</f>
        <v>0</v>
      </c>
      <c r="S44" s="86">
        <f ca="1">_xll.qlRealMCScriptNPV($H$38,$D$35,"C"&amp;S20,$D$36:$D$38)</f>
        <v>0</v>
      </c>
      <c r="T44" s="86">
        <f ca="1">_xll.qlRealMCScriptNPV($H$38,$D$35,"C"&amp;T20,$D$36:$D$38)</f>
        <v>0</v>
      </c>
      <c r="U44" s="86">
        <f ca="1">_xll.qlRealMCScriptNPV($H$38,$D$35,"C"&amp;U20,$D$36:$D$38)</f>
        <v>0</v>
      </c>
      <c r="V44" s="86">
        <f ca="1">_xll.qlRealMCScriptNPV($H$38,$D$35,"C"&amp;V20,$D$36:$D$38)</f>
        <v>0</v>
      </c>
      <c r="W44" s="87">
        <f ca="1">_xll.qlRealMCScriptNPV($H$38,$D$35,"C"&amp;W20,$D$36:$D$38)</f>
        <v>0</v>
      </c>
    </row>
    <row r="45" spans="2:23">
      <c r="D45" s="23"/>
      <c r="E45" s="23"/>
    </row>
    <row r="46" spans="2:23">
      <c r="D46" s="23"/>
      <c r="E46" s="23"/>
      <c r="J46" s="1" t="s">
        <v>42</v>
      </c>
      <c r="K46" s="2"/>
      <c r="L46" s="52"/>
      <c r="M46" s="4" t="s">
        <v>31</v>
      </c>
      <c r="N46" s="24"/>
      <c r="O46" s="24"/>
      <c r="P46" s="24"/>
      <c r="Q46" s="24"/>
      <c r="R46" s="24"/>
      <c r="S46" s="24"/>
      <c r="T46" s="24"/>
      <c r="U46" s="24"/>
      <c r="V46" s="24"/>
      <c r="W46" s="45"/>
    </row>
    <row r="47" spans="2:23">
      <c r="D47" s="23"/>
      <c r="E47" s="23"/>
      <c r="J47" s="54" t="s">
        <v>25</v>
      </c>
      <c r="K47" s="55" t="s">
        <v>30</v>
      </c>
      <c r="L47" s="55" t="s">
        <v>4</v>
      </c>
      <c r="M47" s="77" t="str">
        <f>M39</f>
        <v>5D Put EUR</v>
      </c>
      <c r="N47" s="78" t="str">
        <f>N39</f>
        <v>10D Put EUR</v>
      </c>
      <c r="O47" s="78" t="str">
        <f>O39</f>
        <v>15D Put EUR</v>
      </c>
      <c r="P47" s="78" t="str">
        <f>P39</f>
        <v>25D Put EUR</v>
      </c>
      <c r="Q47" s="78" t="str">
        <f>Q39</f>
        <v>35D Put EUR</v>
      </c>
      <c r="R47" s="78" t="str">
        <f>R39</f>
        <v>ATM</v>
      </c>
      <c r="S47" s="78" t="str">
        <f>S39</f>
        <v>35D Call EUR</v>
      </c>
      <c r="T47" s="78" t="str">
        <f>T39</f>
        <v>25D Call EUR</v>
      </c>
      <c r="U47" s="78" t="str">
        <f>U39</f>
        <v>15D Call EUR</v>
      </c>
      <c r="V47" s="78" t="str">
        <f>V39</f>
        <v>10D Call EUR</v>
      </c>
      <c r="W47" s="67" t="str">
        <f>W39</f>
        <v>5D Call EUR</v>
      </c>
    </row>
    <row r="48" spans="2:23">
      <c r="D48" s="23"/>
      <c r="E48" s="23"/>
      <c r="J48" s="75" t="str">
        <f>J40</f>
        <v>1m</v>
      </c>
      <c r="K48" s="62">
        <f>_xll.qlCalendarAdvance("NullCalendar",$D$2,J48)</f>
        <v>43049</v>
      </c>
      <c r="L48" s="63" t="str">
        <f>TEXT(K48,"[$-en-EN]TTMMMJJJ")</f>
        <v>10Nov2017</v>
      </c>
      <c r="M48" s="79">
        <f ca="1">_xll.qlRealMCScriptNPV($H$39,$D$35,"P"&amp;M16,$D$36:$D$38)</f>
        <v>0</v>
      </c>
      <c r="N48" s="80">
        <f ca="1">_xll.qlRealMCScriptNPV($H$39,$D$35,"P"&amp;N16,$D$36:$D$38)</f>
        <v>0</v>
      </c>
      <c r="O48" s="80">
        <f ca="1">_xll.qlRealMCScriptNPV($H$39,$D$35,"P"&amp;O16,$D$36:$D$38)</f>
        <v>0</v>
      </c>
      <c r="P48" s="80">
        <f ca="1">_xll.qlRealMCScriptNPV($H$39,$D$35,"P"&amp;P16,$D$36:$D$38)</f>
        <v>0</v>
      </c>
      <c r="Q48" s="80">
        <f ca="1">_xll.qlRealMCScriptNPV($H$39,$D$35,"P"&amp;Q16,$D$36:$D$38)</f>
        <v>0</v>
      </c>
      <c r="R48" s="80">
        <f ca="1">_xll.qlRealMCScriptNPV($H$39,$D$35,"P"&amp;R16,$D$36:$D$38)</f>
        <v>0</v>
      </c>
      <c r="S48" s="80">
        <f ca="1">_xll.qlRealMCScriptNPV($H$39,$D$35,"P"&amp;S16,$D$36:$D$38)</f>
        <v>0.14985123743129988</v>
      </c>
      <c r="T48" s="80">
        <f ca="1">_xll.qlRealMCScriptNPV($H$39,$D$35,"P"&amp;T16,$D$36:$D$38)</f>
        <v>0.26947370188463327</v>
      </c>
      <c r="U48" s="80">
        <f ca="1">_xll.qlRealMCScriptNPV($H$39,$D$35,"P"&amp;U16,$D$36:$D$38)</f>
        <v>0.42798933182148313</v>
      </c>
      <c r="V48" s="80">
        <f ca="1">_xll.qlRealMCScriptNPV($H$39,$D$35,"P"&amp;V16,$D$36:$D$38)</f>
        <v>0.55108832895456483</v>
      </c>
      <c r="W48" s="81">
        <f ca="1">_xll.qlRealMCScriptNPV($H$39,$D$35,"P"&amp;W16,$D$36:$D$38)</f>
        <v>0.73854725667561083</v>
      </c>
    </row>
    <row r="49" spans="4:23">
      <c r="D49" s="23"/>
      <c r="E49" s="23"/>
      <c r="J49" s="76" t="str">
        <f>J41</f>
        <v>3m</v>
      </c>
      <c r="K49" s="64">
        <f>_xll.qlCalendarAdvance("NullCalendar",$D$2,J49)</f>
        <v>43110</v>
      </c>
      <c r="L49" s="65" t="str">
        <f>TEXT(K49,"[$-en-EN]TTMMMJJJ")</f>
        <v>10Jan2018</v>
      </c>
      <c r="M49" s="82">
        <f ca="1">_xll.qlRealMCScriptNPV($H$39,$D$35,"P"&amp;M17,$D$36:$D$38)</f>
        <v>0</v>
      </c>
      <c r="N49" s="83">
        <f ca="1">_xll.qlRealMCScriptNPV($H$39,$D$35,"P"&amp;N17,$D$36:$D$38)</f>
        <v>0</v>
      </c>
      <c r="O49" s="83">
        <f ca="1">_xll.qlRealMCScriptNPV($H$39,$D$35,"P"&amp;O17,$D$36:$D$38)</f>
        <v>0</v>
      </c>
      <c r="P49" s="83">
        <f ca="1">_xll.qlRealMCScriptNPV($H$39,$D$35,"P"&amp;P17,$D$36:$D$38)</f>
        <v>0</v>
      </c>
      <c r="Q49" s="83">
        <f ca="1">_xll.qlRealMCScriptNPV($H$39,$D$35,"P"&amp;Q17,$D$36:$D$38)</f>
        <v>0</v>
      </c>
      <c r="R49" s="83">
        <f ca="1">_xll.qlRealMCScriptNPV($H$39,$D$35,"P"&amp;R17,$D$36:$D$38)</f>
        <v>0</v>
      </c>
      <c r="S49" s="83">
        <f ca="1">_xll.qlRealMCScriptNPV($H$39,$D$35,"P"&amp;S17,$D$36:$D$38)</f>
        <v>0.27105775230847073</v>
      </c>
      <c r="T49" s="83">
        <f ca="1">_xll.qlRealMCScriptNPV($H$39,$D$35,"P"&amp;T17,$D$36:$D$38)</f>
        <v>0.48680564026050605</v>
      </c>
      <c r="U49" s="83">
        <f ca="1">_xll.qlRealMCScriptNPV($H$39,$D$35,"P"&amp;U17,$D$36:$D$38)</f>
        <v>0.78082244631591347</v>
      </c>
      <c r="V49" s="83">
        <f ca="1">_xll.qlRealMCScriptNPV($H$39,$D$35,"P"&amp;V17,$D$36:$D$38)</f>
        <v>1.0096291064787446</v>
      </c>
      <c r="W49" s="84">
        <f ca="1">_xll.qlRealMCScriptNPV($H$39,$D$35,"P"&amp;W17,$D$36:$D$38)</f>
        <v>1.361489640903595</v>
      </c>
    </row>
    <row r="50" spans="4:23">
      <c r="D50" s="23"/>
      <c r="E50" s="23"/>
      <c r="J50" s="76" t="str">
        <f>J42</f>
        <v>6m</v>
      </c>
      <c r="K50" s="64">
        <f>_xll.qlCalendarAdvance("NullCalendar",$D$2,J50)</f>
        <v>43200</v>
      </c>
      <c r="L50" s="65" t="str">
        <f>TEXT(K50,"[$-en-EN]TTMMMJJJ")</f>
        <v>10Apr2018</v>
      </c>
      <c r="M50" s="82">
        <f ca="1">_xll.qlRealMCScriptNPV($H$39,$D$35,"P"&amp;M18,$D$36:$D$38)</f>
        <v>0</v>
      </c>
      <c r="N50" s="83">
        <f ca="1">_xll.qlRealMCScriptNPV($H$39,$D$35,"P"&amp;N18,$D$36:$D$38)</f>
        <v>0</v>
      </c>
      <c r="O50" s="83">
        <f ca="1">_xll.qlRealMCScriptNPV($H$39,$D$35,"P"&amp;O18,$D$36:$D$38)</f>
        <v>0</v>
      </c>
      <c r="P50" s="83">
        <f ca="1">_xll.qlRealMCScriptNPV($H$39,$D$35,"P"&amp;P18,$D$36:$D$38)</f>
        <v>0</v>
      </c>
      <c r="Q50" s="83">
        <f ca="1">_xll.qlRealMCScriptNPV($H$39,$D$35,"P"&amp;Q18,$D$36:$D$38)</f>
        <v>0</v>
      </c>
      <c r="R50" s="83">
        <f ca="1">_xll.qlRealMCScriptNPV($H$39,$D$35,"P"&amp;R18,$D$36:$D$38)</f>
        <v>0</v>
      </c>
      <c r="S50" s="83">
        <f ca="1">_xll.qlRealMCScriptNPV($H$39,$D$35,"P"&amp;S18,$D$36:$D$38)</f>
        <v>0.4168215069381152</v>
      </c>
      <c r="T50" s="83">
        <f ca="1">_xll.qlRealMCScriptNPV($H$39,$D$35,"P"&amp;T18,$D$36:$D$38)</f>
        <v>0.74753306778721751</v>
      </c>
      <c r="U50" s="83">
        <f ca="1">_xll.qlRealMCScriptNPV($H$39,$D$35,"P"&amp;U18,$D$36:$D$38)</f>
        <v>1.2090042371874683</v>
      </c>
      <c r="V50" s="83">
        <f ca="1">_xll.qlRealMCScriptNPV($H$39,$D$35,"P"&amp;V18,$D$36:$D$38)</f>
        <v>1.5828763025260024</v>
      </c>
      <c r="W50" s="84">
        <f ca="1">_xll.qlRealMCScriptNPV($H$39,$D$35,"P"&amp;W18,$D$36:$D$38)</f>
        <v>2.1695003690848864</v>
      </c>
    </row>
    <row r="51" spans="4:23">
      <c r="D51" s="23"/>
      <c r="E51" s="23"/>
      <c r="J51" s="76" t="str">
        <f>J43</f>
        <v>9m</v>
      </c>
      <c r="K51" s="64">
        <f>_xll.qlCalendarAdvance("NullCalendar",$D$2,J51)</f>
        <v>43291</v>
      </c>
      <c r="L51" s="65" t="str">
        <f>TEXT(K51,"[$-en-EN]TTMMMJJJ")</f>
        <v>10Jul2018</v>
      </c>
      <c r="M51" s="82">
        <f ca="1">_xll.qlRealMCScriptNPV($H$39,$D$35,"P"&amp;M19,$D$36:$D$38)</f>
        <v>0</v>
      </c>
      <c r="N51" s="83">
        <f ca="1">_xll.qlRealMCScriptNPV($H$39,$D$35,"P"&amp;N19,$D$36:$D$38)</f>
        <v>0</v>
      </c>
      <c r="O51" s="83">
        <f ca="1">_xll.qlRealMCScriptNPV($H$39,$D$35,"P"&amp;O19,$D$36:$D$38)</f>
        <v>0</v>
      </c>
      <c r="P51" s="83">
        <f ca="1">_xll.qlRealMCScriptNPV($H$39,$D$35,"P"&amp;P19,$D$36:$D$38)</f>
        <v>0</v>
      </c>
      <c r="Q51" s="83">
        <f ca="1">_xll.qlRealMCScriptNPV($H$39,$D$35,"P"&amp;Q19,$D$36:$D$38)</f>
        <v>0</v>
      </c>
      <c r="R51" s="83">
        <f ca="1">_xll.qlRealMCScriptNPV($H$39,$D$35,"P"&amp;R19,$D$36:$D$38)</f>
        <v>0</v>
      </c>
      <c r="S51" s="83">
        <f ca="1">_xll.qlRealMCScriptNPV($H$39,$D$35,"P"&amp;S19,$D$36:$D$38)</f>
        <v>0.53260797678873151</v>
      </c>
      <c r="T51" s="83">
        <f ca="1">_xll.qlRealMCScriptNPV($H$39,$D$35,"P"&amp;T19,$D$36:$D$38)</f>
        <v>0.95357512942178657</v>
      </c>
      <c r="U51" s="83">
        <f ca="1">_xll.qlRealMCScriptNPV($H$39,$D$35,"P"&amp;U19,$D$36:$D$38)</f>
        <v>1.5399320915585168</v>
      </c>
      <c r="V51" s="83">
        <f ca="1">_xll.qlRealMCScriptNPV($H$39,$D$35,"P"&amp;V19,$D$36:$D$38)</f>
        <v>2.0443172505049754</v>
      </c>
      <c r="W51" s="84">
        <f ca="1">_xll.qlRealMCScriptNPV($H$39,$D$35,"P"&amp;W19,$D$36:$D$38)</f>
        <v>2.8280019236150991</v>
      </c>
    </row>
    <row r="52" spans="4:23">
      <c r="D52" s="23"/>
      <c r="E52" s="23"/>
      <c r="J52" s="77" t="str">
        <f>J44</f>
        <v>1y</v>
      </c>
      <c r="K52" s="66">
        <f>_xll.qlCalendarAdvance("NullCalendar",$D$2,J52)</f>
        <v>43383</v>
      </c>
      <c r="L52" s="67" t="str">
        <f>TEXT(K52,"[$-en-EN]TTMMMJJJ")</f>
        <v>10Oct2018</v>
      </c>
      <c r="M52" s="85">
        <f ca="1">_xll.qlRealMCScriptNPV($H$39,$D$35,"P"&amp;M20,$D$36:$D$38)</f>
        <v>0</v>
      </c>
      <c r="N52" s="86">
        <f ca="1">_xll.qlRealMCScriptNPV($H$39,$D$35,"P"&amp;N20,$D$36:$D$38)</f>
        <v>0</v>
      </c>
      <c r="O52" s="86">
        <f ca="1">_xll.qlRealMCScriptNPV($H$39,$D$35,"P"&amp;O20,$D$36:$D$38)</f>
        <v>0</v>
      </c>
      <c r="P52" s="86">
        <f ca="1">_xll.qlRealMCScriptNPV($H$39,$D$35,"P"&amp;P20,$D$36:$D$38)</f>
        <v>0</v>
      </c>
      <c r="Q52" s="86">
        <f ca="1">_xll.qlRealMCScriptNPV($H$39,$D$35,"P"&amp;Q20,$D$36:$D$38)</f>
        <v>0</v>
      </c>
      <c r="R52" s="86">
        <f ca="1">_xll.qlRealMCScriptNPV($H$39,$D$35,"P"&amp;R20,$D$36:$D$38)</f>
        <v>0</v>
      </c>
      <c r="S52" s="86">
        <f ca="1">_xll.qlRealMCScriptNPV($H$39,$D$35,"P"&amp;S20,$D$36:$D$38)</f>
        <v>0.63518193661371747</v>
      </c>
      <c r="T52" s="86">
        <f ca="1">_xll.qlRealMCScriptNPV($H$39,$D$35,"P"&amp;T20,$D$36:$D$38)</f>
        <v>1.1343780113914477</v>
      </c>
      <c r="U52" s="86">
        <f ca="1">_xll.qlRealMCScriptNPV($H$39,$D$35,"P"&amp;U20,$D$36:$D$38)</f>
        <v>1.8529360784466571</v>
      </c>
      <c r="V52" s="86">
        <f ca="1">_xll.qlRealMCScriptNPV($H$39,$D$35,"P"&amp;V20,$D$36:$D$38)</f>
        <v>2.4558410775208168</v>
      </c>
      <c r="W52" s="87">
        <f ca="1">_xll.qlRealMCScriptNPV($H$39,$D$35,"P"&amp;W20,$D$36:$D$38)</f>
        <v>3.4175497255020453</v>
      </c>
    </row>
    <row r="53" spans="4:23">
      <c r="D53" s="23"/>
    </row>
    <row r="54" spans="4:23">
      <c r="D54" s="23"/>
      <c r="J54" s="1" t="s">
        <v>39</v>
      </c>
      <c r="K54" s="2"/>
      <c r="L54" s="52"/>
      <c r="M54" s="4" t="s">
        <v>31</v>
      </c>
      <c r="N54" s="24"/>
      <c r="O54" s="24"/>
      <c r="P54" s="24"/>
      <c r="Q54" s="24"/>
      <c r="R54" s="24"/>
      <c r="S54" s="24"/>
      <c r="T54" s="24"/>
      <c r="U54" s="24"/>
      <c r="V54" s="24"/>
      <c r="W54" s="45"/>
    </row>
    <row r="55" spans="4:23">
      <c r="J55" s="54" t="s">
        <v>25</v>
      </c>
      <c r="K55" s="55" t="s">
        <v>30</v>
      </c>
      <c r="L55" s="55" t="s">
        <v>4</v>
      </c>
      <c r="M55" s="77" t="str">
        <f>M47</f>
        <v>5D Put EUR</v>
      </c>
      <c r="N55" s="78" t="str">
        <f>N47</f>
        <v>10D Put EUR</v>
      </c>
      <c r="O55" s="78" t="str">
        <f>O47</f>
        <v>15D Put EUR</v>
      </c>
      <c r="P55" s="78" t="str">
        <f>P47</f>
        <v>25D Put EUR</v>
      </c>
      <c r="Q55" s="78" t="str">
        <f>Q47</f>
        <v>35D Put EUR</v>
      </c>
      <c r="R55" s="78" t="str">
        <f>R47</f>
        <v>ATM</v>
      </c>
      <c r="S55" s="78" t="str">
        <f>S47</f>
        <v>35D Call EUR</v>
      </c>
      <c r="T55" s="78" t="str">
        <f>T47</f>
        <v>25D Call EUR</v>
      </c>
      <c r="U55" s="78" t="str">
        <f>U47</f>
        <v>15D Call EUR</v>
      </c>
      <c r="V55" s="78" t="str">
        <f>V47</f>
        <v>10D Call EUR</v>
      </c>
      <c r="W55" s="67" t="str">
        <f>W47</f>
        <v>5D Call EUR</v>
      </c>
    </row>
    <row r="56" spans="4:23">
      <c r="J56" s="75" t="str">
        <f>J48</f>
        <v>1m</v>
      </c>
      <c r="K56" s="62">
        <f>_xll.qlCalendarAdvance("NullCalendar",$D$2,J56)</f>
        <v>43049</v>
      </c>
      <c r="L56" s="63" t="str">
        <f>TEXT(K56,"[$-en-EN]TTMMMJJJ")</f>
        <v>10Nov2017</v>
      </c>
      <c r="M56" s="88">
        <f ca="1">_xll.qlBlackFormulaImpliedStdDev("Call",M8,$D$17,M40)/SQRT(($K56-$D$2)/365)</f>
        <v>1.6697333565590805E-2</v>
      </c>
      <c r="N56" s="89" t="e">
        <f ca="1">_xll.qlBlackFormulaImpliedStdDev("Call",N8,$D$17,N40)/SQRT(($K56-$D$2)/365)</f>
        <v>#NUM!</v>
      </c>
      <c r="O56" s="89">
        <f ca="1">_xll.qlBlackFormulaImpliedStdDev("Call",O8,$D$17,O40)/SQRT(($K56-$D$2)/365)</f>
        <v>1.0309589712366592E-2</v>
      </c>
      <c r="P56" s="89">
        <f ca="1">_xll.qlBlackFormulaImpliedStdDev("Call",P8,$D$17,P40)/SQRT(($K56-$D$2)/365)</f>
        <v>6.6735683622565906E-3</v>
      </c>
      <c r="Q56" s="89">
        <f ca="1">_xll.qlBlackFormulaImpliedStdDev("Call",Q8,$D$17,Q40)/SQRT(($K56-$D$2)/365)</f>
        <v>3.5397522193528607E-3</v>
      </c>
      <c r="R56" s="89">
        <f ca="1">_xll.qlBlackFormulaImpliedStdDev("Call",R8,$D$17,R40)/SQRT(($K56-$D$2)/365)</f>
        <v>0</v>
      </c>
      <c r="S56" s="89">
        <f ca="1">_xll.qlBlackFormulaImpliedStdDev("Call",S8,$D$17,S40)/SQRT(($K56-$D$2)/365)</f>
        <v>0</v>
      </c>
      <c r="T56" s="89">
        <f ca="1">_xll.qlBlackFormulaImpliedStdDev("Call",T8,$D$17,T40)/SQRT(($K56-$D$2)/365)</f>
        <v>0</v>
      </c>
      <c r="U56" s="89">
        <f ca="1">_xll.qlBlackFormulaImpliedStdDev("Call",U8,$D$17,U40)/SQRT(($K56-$D$2)/365)</f>
        <v>0</v>
      </c>
      <c r="V56" s="89">
        <f ca="1">_xll.qlBlackFormulaImpliedStdDev("Call",V8,$D$17,V40)/SQRT(($K56-$D$2)/365)</f>
        <v>0</v>
      </c>
      <c r="W56" s="90">
        <f ca="1">_xll.qlBlackFormulaImpliedStdDev("Call",W8,$D$17,W40)/SQRT(($K56-$D$2)/365)</f>
        <v>0</v>
      </c>
    </row>
    <row r="57" spans="4:23">
      <c r="J57" s="76" t="str">
        <f>J49</f>
        <v>3m</v>
      </c>
      <c r="K57" s="64">
        <f>_xll.qlCalendarAdvance("NullCalendar",$D$2,J57)</f>
        <v>43110</v>
      </c>
      <c r="L57" s="65" t="str">
        <f>TEXT(K57,"[$-en-EN]TTMMMJJJ")</f>
        <v>10Jan2018</v>
      </c>
      <c r="M57" s="91">
        <f ca="1">_xll.qlBlackFormulaImpliedStdDev("Call",M9,$D$17,M41)/SQRT(($K57-$D$2)/365)</f>
        <v>1.7268460779883966E-2</v>
      </c>
      <c r="N57" s="92">
        <f ca="1">_xll.qlBlackFormulaImpliedStdDev("Call",N9,$D$17,N41)/SQRT(($K57-$D$2)/365)</f>
        <v>1.3349621901787108E-2</v>
      </c>
      <c r="O57" s="92">
        <f ca="1">_xll.qlBlackFormulaImpliedStdDev("Call",O9,$D$17,O41)/SQRT(($K57-$D$2)/365)</f>
        <v>1.0622484624676543E-2</v>
      </c>
      <c r="P57" s="92" t="e">
        <f ca="1">_xll.qlBlackFormulaImpliedStdDev("Call",P9,$D$17,P41)/SQRT(($K57-$D$2)/365)</f>
        <v>#NUM!</v>
      </c>
      <c r="Q57" s="92">
        <f ca="1">_xll.qlBlackFormulaImpliedStdDev("Call",Q9,$D$17,Q41)/SQRT(($K57-$D$2)/365)</f>
        <v>3.7327737670734304E-3</v>
      </c>
      <c r="R57" s="92">
        <f ca="1">_xll.qlBlackFormulaImpliedStdDev("Call",R9,$D$17,R41)/SQRT(($K57-$D$2)/365)</f>
        <v>0</v>
      </c>
      <c r="S57" s="92">
        <f ca="1">_xll.qlBlackFormulaImpliedStdDev("Call",S9,$D$17,S41)/SQRT(($K57-$D$2)/365)</f>
        <v>0</v>
      </c>
      <c r="T57" s="92">
        <f ca="1">_xll.qlBlackFormulaImpliedStdDev("Call",T9,$D$17,T41)/SQRT(($K57-$D$2)/365)</f>
        <v>0</v>
      </c>
      <c r="U57" s="92">
        <f ca="1">_xll.qlBlackFormulaImpliedStdDev("Call",U9,$D$17,U41)/SQRT(($K57-$D$2)/365)</f>
        <v>0</v>
      </c>
      <c r="V57" s="92">
        <f ca="1">_xll.qlBlackFormulaImpliedStdDev("Call",V9,$D$17,V41)/SQRT(($K57-$D$2)/365)</f>
        <v>0</v>
      </c>
      <c r="W57" s="93">
        <f ca="1">_xll.qlBlackFormulaImpliedStdDev("Call",W9,$D$17,W41)/SQRT(($K57-$D$2)/365)</f>
        <v>0</v>
      </c>
    </row>
    <row r="58" spans="4:23">
      <c r="J58" s="76" t="str">
        <f>J50</f>
        <v>6m</v>
      </c>
      <c r="K58" s="64">
        <f>_xll.qlCalendarAdvance("NullCalendar",$D$2,J58)</f>
        <v>43200</v>
      </c>
      <c r="L58" s="65" t="str">
        <f>TEXT(K58,"[$-en-EN]TTMMMJJJ")</f>
        <v>10Apr2018</v>
      </c>
      <c r="M58" s="91" t="e">
        <f ca="1">_xll.qlBlackFormulaImpliedStdDev("Call",M10,$D$17,M42)/SQRT(($K58-$D$2)/365)</f>
        <v>#NUM!</v>
      </c>
      <c r="N58" s="92" t="e">
        <f ca="1">_xll.qlBlackFormulaImpliedStdDev("Call",N10,$D$17,N42)/SQRT(($K58-$D$2)/365)</f>
        <v>#NUM!</v>
      </c>
      <c r="O58" s="92" t="e">
        <f ca="1">_xll.qlBlackFormulaImpliedStdDev("Call",O10,$D$17,O42)/SQRT(($K58-$D$2)/365)</f>
        <v>#NUM!</v>
      </c>
      <c r="P58" s="92">
        <f ca="1">_xll.qlBlackFormulaImpliedStdDev("Call",P10,$D$17,P42)/SQRT(($K58-$D$2)/365)</f>
        <v>6.8538257074739987E-3</v>
      </c>
      <c r="Q58" s="92">
        <f ca="1">_xll.qlBlackFormulaImpliedStdDev("Call",Q10,$D$17,Q42)/SQRT(($K58-$D$2)/365)</f>
        <v>3.6237403247362234E-3</v>
      </c>
      <c r="R58" s="92">
        <f ca="1">_xll.qlBlackFormulaImpliedStdDev("Call",R10,$D$17,R42)/SQRT(($K58-$D$2)/365)</f>
        <v>0</v>
      </c>
      <c r="S58" s="92">
        <f ca="1">_xll.qlBlackFormulaImpliedStdDev("Call",S10,$D$17,S42)/SQRT(($K58-$D$2)/365)</f>
        <v>0</v>
      </c>
      <c r="T58" s="92">
        <f ca="1">_xll.qlBlackFormulaImpliedStdDev("Call",T10,$D$17,T42)/SQRT(($K58-$D$2)/365)</f>
        <v>0</v>
      </c>
      <c r="U58" s="92">
        <f ca="1">_xll.qlBlackFormulaImpliedStdDev("Call",U10,$D$17,U42)/SQRT(($K58-$D$2)/365)</f>
        <v>0</v>
      </c>
      <c r="V58" s="92">
        <f ca="1">_xll.qlBlackFormulaImpliedStdDev("Call",V10,$D$17,V42)/SQRT(($K58-$D$2)/365)</f>
        <v>0</v>
      </c>
      <c r="W58" s="93">
        <f ca="1">_xll.qlBlackFormulaImpliedStdDev("Call",W10,$D$17,W42)/SQRT(($K58-$D$2)/365)</f>
        <v>0</v>
      </c>
    </row>
    <row r="59" spans="4:23">
      <c r="J59" s="76" t="str">
        <f>J51</f>
        <v>9m</v>
      </c>
      <c r="K59" s="64">
        <f>_xll.qlCalendarAdvance("NullCalendar",$D$2,J59)</f>
        <v>43291</v>
      </c>
      <c r="L59" s="65" t="str">
        <f>TEXT(K59,"[$-en-EN]TTMMMJJJ")</f>
        <v>10Jul2018</v>
      </c>
      <c r="M59" s="91">
        <f ca="1">_xll.qlBlackFormulaImpliedStdDev("Call",M11,$D$17,M43)/SQRT(($K59-$D$2)/365)</f>
        <v>2.0037062581965262E-2</v>
      </c>
      <c r="N59" s="92" t="e">
        <f ca="1">_xll.qlBlackFormulaImpliedStdDev("Call",N11,$D$17,N43)/SQRT(($K59-$D$2)/365)</f>
        <v>#NUM!</v>
      </c>
      <c r="O59" s="92">
        <f ca="1">_xll.qlBlackFormulaImpliedStdDev("Call",O11,$D$17,O43)/SQRT(($K59-$D$2)/365)</f>
        <v>1.1786147261976474E-2</v>
      </c>
      <c r="P59" s="92" t="e">
        <f ca="1">_xll.qlBlackFormulaImpliedStdDev("Call",P11,$D$17,P43)/SQRT(($K59-$D$2)/365)</f>
        <v>#NUM!</v>
      </c>
      <c r="Q59" s="92">
        <f ca="1">_xll.qlBlackFormulaImpliedStdDev("Call",Q11,$D$17,Q43)/SQRT(($K59-$D$2)/365)</f>
        <v>3.8726837925262127E-3</v>
      </c>
      <c r="R59" s="92">
        <f ca="1">_xll.qlBlackFormulaImpliedStdDev("Call",R11,$D$17,R43)/SQRT(($K59-$D$2)/365)</f>
        <v>0</v>
      </c>
      <c r="S59" s="92">
        <f ca="1">_xll.qlBlackFormulaImpliedStdDev("Call",S11,$D$17,S43)/SQRT(($K59-$D$2)/365)</f>
        <v>0</v>
      </c>
      <c r="T59" s="92">
        <f ca="1">_xll.qlBlackFormulaImpliedStdDev("Call",T11,$D$17,T43)/SQRT(($K59-$D$2)/365)</f>
        <v>0</v>
      </c>
      <c r="U59" s="92">
        <f ca="1">_xll.qlBlackFormulaImpliedStdDev("Call",U11,$D$17,U43)/SQRT(($K59-$D$2)/365)</f>
        <v>0</v>
      </c>
      <c r="V59" s="92">
        <f ca="1">_xll.qlBlackFormulaImpliedStdDev("Call",V11,$D$17,V43)/SQRT(($K59-$D$2)/365)</f>
        <v>0</v>
      </c>
      <c r="W59" s="93">
        <f ca="1">_xll.qlBlackFormulaImpliedStdDev("Call",W11,$D$17,W43)/SQRT(($K59-$D$2)/365)</f>
        <v>0</v>
      </c>
    </row>
    <row r="60" spans="4:23">
      <c r="J60" s="77" t="str">
        <f>J52</f>
        <v>1y</v>
      </c>
      <c r="K60" s="66">
        <f>_xll.qlCalendarAdvance("NullCalendar",$D$2,J60)</f>
        <v>43383</v>
      </c>
      <c r="L60" s="67" t="str">
        <f>TEXT(K60,"[$-en-EN]TTMMMJJJ")</f>
        <v>10Oct2018</v>
      </c>
      <c r="M60" s="94" t="e">
        <f ca="1">_xll.qlBlackFormulaImpliedStdDev("Call",M12,$D$17,M44)/SQRT(($K60-$D$2)/365)</f>
        <v>#NUM!</v>
      </c>
      <c r="N60" s="95">
        <f ca="1">_xll.qlBlackFormulaImpliedStdDev("Call",N12,$D$17,N44)/SQRT(($K60-$D$2)/365)</f>
        <v>1.4389763029513038E-2</v>
      </c>
      <c r="O60" s="95">
        <f ca="1">_xll.qlBlackFormulaImpliedStdDev("Call",O12,$D$17,O44)/SQRT(($K60-$D$2)/365)</f>
        <v>1.1937958899426363E-2</v>
      </c>
      <c r="P60" s="95">
        <f ca="1">_xll.qlBlackFormulaImpliedStdDev("Call",P12,$D$17,P44)/SQRT(($K60-$D$2)/365)</f>
        <v>7.0419973983038564E-3</v>
      </c>
      <c r="Q60" s="95">
        <f ca="1">_xll.qlBlackFormulaImpliedStdDev("Call",Q12,$D$17,Q44)/SQRT(($K60-$D$2)/365)</f>
        <v>3.9369976709623953E-3</v>
      </c>
      <c r="R60" s="95">
        <f ca="1">_xll.qlBlackFormulaImpliedStdDev("Call",R12,$D$17,R44)/SQRT(($K60-$D$2)/365)</f>
        <v>0</v>
      </c>
      <c r="S60" s="95">
        <f ca="1">_xll.qlBlackFormulaImpliedStdDev("Call",S12,$D$17,S44)/SQRT(($K60-$D$2)/365)</f>
        <v>0</v>
      </c>
      <c r="T60" s="95">
        <f ca="1">_xll.qlBlackFormulaImpliedStdDev("Call",T12,$D$17,T44)/SQRT(($K60-$D$2)/365)</f>
        <v>0</v>
      </c>
      <c r="U60" s="95">
        <f ca="1">_xll.qlBlackFormulaImpliedStdDev("Call",U12,$D$17,U44)/SQRT(($K60-$D$2)/365)</f>
        <v>0</v>
      </c>
      <c r="V60" s="95">
        <f ca="1">_xll.qlBlackFormulaImpliedStdDev("Call",V12,$D$17,V44)/SQRT(($K60-$D$2)/365)</f>
        <v>0</v>
      </c>
      <c r="W60" s="96">
        <f ca="1">_xll.qlBlackFormulaImpliedStdDev("Call",W12,$D$17,W44)/SQRT(($K60-$D$2)/365)</f>
        <v>0</v>
      </c>
    </row>
    <row r="62" spans="4:23">
      <c r="J62" s="1" t="s">
        <v>40</v>
      </c>
      <c r="K62" s="2"/>
      <c r="L62" s="52"/>
      <c r="M62" s="4" t="s">
        <v>31</v>
      </c>
      <c r="N62" s="24"/>
      <c r="O62" s="24"/>
      <c r="P62" s="24"/>
      <c r="Q62" s="24"/>
      <c r="R62" s="24"/>
      <c r="S62" s="24"/>
      <c r="T62" s="24"/>
      <c r="U62" s="24"/>
      <c r="V62" s="24"/>
      <c r="W62" s="45"/>
    </row>
    <row r="63" spans="4:23">
      <c r="J63" s="54" t="s">
        <v>25</v>
      </c>
      <c r="K63" s="55" t="s">
        <v>30</v>
      </c>
      <c r="L63" s="55" t="s">
        <v>4</v>
      </c>
      <c r="M63" s="77" t="str">
        <f>M55</f>
        <v>5D Put EUR</v>
      </c>
      <c r="N63" s="78" t="str">
        <f>N55</f>
        <v>10D Put EUR</v>
      </c>
      <c r="O63" s="78" t="str">
        <f>O55</f>
        <v>15D Put EUR</v>
      </c>
      <c r="P63" s="78" t="str">
        <f>P55</f>
        <v>25D Put EUR</v>
      </c>
      <c r="Q63" s="78" t="str">
        <f>Q55</f>
        <v>35D Put EUR</v>
      </c>
      <c r="R63" s="78" t="str">
        <f>R55</f>
        <v>ATM</v>
      </c>
      <c r="S63" s="78" t="str">
        <f>S55</f>
        <v>35D Call EUR</v>
      </c>
      <c r="T63" s="78" t="str">
        <f>T55</f>
        <v>25D Call EUR</v>
      </c>
      <c r="U63" s="78" t="str">
        <f>U55</f>
        <v>15D Call EUR</v>
      </c>
      <c r="V63" s="78" t="str">
        <f>V55</f>
        <v>10D Call EUR</v>
      </c>
      <c r="W63" s="67" t="str">
        <f>W55</f>
        <v>5D Call EUR</v>
      </c>
    </row>
    <row r="64" spans="4:23">
      <c r="J64" s="75" t="str">
        <f>J56</f>
        <v>1m</v>
      </c>
      <c r="K64" s="62">
        <f>_xll.qlCalendarAdvance("NullCalendar",$D$2,J64)</f>
        <v>43049</v>
      </c>
      <c r="L64" s="63" t="str">
        <f>TEXT(K64,"[$-en-EN]TTMMMJJJ")</f>
        <v>10Nov2017</v>
      </c>
      <c r="M64" s="88">
        <f ca="1">_xll.qlBlackFormulaImpliedStdDev("Put",M8,$D$17,M48)/SQRT(($K64-$D$2)/365)</f>
        <v>0</v>
      </c>
      <c r="N64" s="89">
        <f ca="1">_xll.qlBlackFormulaImpliedStdDev("Put",N8,$D$17,N48)/SQRT(($K64-$D$2)/365)</f>
        <v>0</v>
      </c>
      <c r="O64" s="89">
        <f ca="1">_xll.qlBlackFormulaImpliedStdDev("Put",O8,$D$17,O48)/SQRT(($K64-$D$2)/365)</f>
        <v>0</v>
      </c>
      <c r="P64" s="89">
        <f ca="1">_xll.qlBlackFormulaImpliedStdDev("Put",P8,$D$17,P48)/SQRT(($K64-$D$2)/365)</f>
        <v>0</v>
      </c>
      <c r="Q64" s="89">
        <f ca="1">_xll.qlBlackFormulaImpliedStdDev("Put",Q8,$D$17,Q48)/SQRT(($K64-$D$2)/365)</f>
        <v>0</v>
      </c>
      <c r="R64" s="89">
        <f ca="1">_xll.qlBlackFormulaImpliedStdDev("Put",R8,$D$17,R48)/SQRT(($K64-$D$2)/365)</f>
        <v>0</v>
      </c>
      <c r="S64" s="89" t="e">
        <f ca="1">_xll.qlBlackFormulaImpliedStdDev("Put",S8,$D$17,S48)/SQRT(($K64-$D$2)/365)</f>
        <v>#NUM!</v>
      </c>
      <c r="T64" s="89">
        <f ca="1">_xll.qlBlackFormulaImpliedStdDev("Put",T8,$D$17,T48)/SQRT(($K64-$D$2)/365)</f>
        <v>7.2081513115755721E-3</v>
      </c>
      <c r="U64" s="89">
        <f ca="1">_xll.qlBlackFormulaImpliedStdDev("Put",U8,$D$17,U48)/SQRT(($K64-$D$2)/365)</f>
        <v>1.1597595583907834E-2</v>
      </c>
      <c r="V64" s="89" t="e">
        <f ca="1">_xll.qlBlackFormulaImpliedStdDev("Put",V8,$D$17,V48)/SQRT(($K64-$D$2)/365)</f>
        <v>#NUM!</v>
      </c>
      <c r="W64" s="90" t="e">
        <f ca="1">_xll.qlBlackFormulaImpliedStdDev("Put",W8,$D$17,W48)/SQRT(($K64-$D$2)/365)</f>
        <v>#NUM!</v>
      </c>
    </row>
    <row r="65" spans="10:23">
      <c r="J65" s="76" t="str">
        <f>J57</f>
        <v>3m</v>
      </c>
      <c r="K65" s="64">
        <f>_xll.qlCalendarAdvance("NullCalendar",$D$2,J65)</f>
        <v>43110</v>
      </c>
      <c r="L65" s="65" t="str">
        <f>TEXT(K65,"[$-en-EN]TTMMMJJJ")</f>
        <v>10Jan2018</v>
      </c>
      <c r="M65" s="91">
        <f ca="1">_xll.qlBlackFormulaImpliedStdDev("Put",M9,$D$17,M49)/SQRT(($K65-$D$2)/365)</f>
        <v>0</v>
      </c>
      <c r="N65" s="92">
        <f ca="1">_xll.qlBlackFormulaImpliedStdDev("Put",N9,$D$17,N49)/SQRT(($K65-$D$2)/365)</f>
        <v>0</v>
      </c>
      <c r="O65" s="92">
        <f ca="1">_xll.qlBlackFormulaImpliedStdDev("Put",O9,$D$17,O49)/SQRT(($K65-$D$2)/365)</f>
        <v>0</v>
      </c>
      <c r="P65" s="92">
        <f ca="1">_xll.qlBlackFormulaImpliedStdDev("Put",P9,$D$17,P49)/SQRT(($K65-$D$2)/365)</f>
        <v>0</v>
      </c>
      <c r="Q65" s="92">
        <f ca="1">_xll.qlBlackFormulaImpliedStdDev("Put",Q9,$D$17,Q49)/SQRT(($K65-$D$2)/365)</f>
        <v>0</v>
      </c>
      <c r="R65" s="92">
        <f ca="1">_xll.qlBlackFormulaImpliedStdDev("Put",R9,$D$17,R49)/SQRT(($K65-$D$2)/365)</f>
        <v>0</v>
      </c>
      <c r="S65" s="92">
        <f ca="1">_xll.qlBlackFormulaImpliedStdDev("Put",S9,$D$17,S49)/SQRT(($K65-$D$2)/365)</f>
        <v>4.2189849943295391E-3</v>
      </c>
      <c r="T65" s="92" t="e">
        <f ca="1">_xll.qlBlackFormulaImpliedStdDev("Put",T9,$D$17,T49)/SQRT(($K65-$D$2)/365)</f>
        <v>#NUM!</v>
      </c>
      <c r="U65" s="92" t="e">
        <f ca="1">_xll.qlBlackFormulaImpliedStdDev("Put",U9,$D$17,U49)/SQRT(($K65-$D$2)/365)</f>
        <v>#NUM!</v>
      </c>
      <c r="V65" s="92">
        <f ca="1">_xll.qlBlackFormulaImpliedStdDev("Put",V9,$D$17,V49)/SQRT(($K65-$D$2)/365)</f>
        <v>1.5297297045224137E-2</v>
      </c>
      <c r="W65" s="93">
        <f ca="1">_xll.qlBlackFormulaImpliedStdDev("Put",W9,$D$17,W49)/SQRT(($K65-$D$2)/365)</f>
        <v>2.0909943952285813E-2</v>
      </c>
    </row>
    <row r="66" spans="10:23">
      <c r="J66" s="76" t="str">
        <f>J58</f>
        <v>6m</v>
      </c>
      <c r="K66" s="64">
        <f>_xll.qlCalendarAdvance("NullCalendar",$D$2,J66)</f>
        <v>43200</v>
      </c>
      <c r="L66" s="65" t="str">
        <f>TEXT(K66,"[$-en-EN]TTMMMJJJ")</f>
        <v>10Apr2018</v>
      </c>
      <c r="M66" s="91">
        <f ca="1">_xll.qlBlackFormulaImpliedStdDev("Put",M10,$D$17,M50)/SQRT(($K66-$D$2)/365)</f>
        <v>0</v>
      </c>
      <c r="N66" s="92">
        <f ca="1">_xll.qlBlackFormulaImpliedStdDev("Put",N10,$D$17,N50)/SQRT(($K66-$D$2)/365)</f>
        <v>0</v>
      </c>
      <c r="O66" s="92">
        <f ca="1">_xll.qlBlackFormulaImpliedStdDev("Put",O10,$D$17,O50)/SQRT(($K66-$D$2)/365)</f>
        <v>0</v>
      </c>
      <c r="P66" s="92">
        <f ca="1">_xll.qlBlackFormulaImpliedStdDev("Put",P10,$D$17,P50)/SQRT(($K66-$D$2)/365)</f>
        <v>0</v>
      </c>
      <c r="Q66" s="92">
        <f ca="1">_xll.qlBlackFormulaImpliedStdDev("Put",Q10,$D$17,Q50)/SQRT(($K66-$D$2)/365)</f>
        <v>0</v>
      </c>
      <c r="R66" s="92">
        <f ca="1">_xll.qlBlackFormulaImpliedStdDev("Put",R10,$D$17,R50)/SQRT(($K66-$D$2)/365)</f>
        <v>0</v>
      </c>
      <c r="S66" s="92">
        <f ca="1">_xll.qlBlackFormulaImpliedStdDev("Put",S10,$D$17,S50)/SQRT(($K66-$D$2)/365)</f>
        <v>4.6608252178366293E-3</v>
      </c>
      <c r="T66" s="92">
        <f ca="1">_xll.qlBlackFormulaImpliedStdDev("Put",T10,$D$17,T50)/SQRT(($K66-$D$2)/365)</f>
        <v>8.3514124885898846E-3</v>
      </c>
      <c r="U66" s="92" t="e">
        <f ca="1">_xll.qlBlackFormulaImpliedStdDev("Put",U10,$D$17,U50)/SQRT(($K66-$D$2)/365)</f>
        <v>#NUM!</v>
      </c>
      <c r="V66" s="92">
        <f ca="1">_xll.qlBlackFormulaImpliedStdDev("Put",V10,$D$17,V50)/SQRT(($K66-$D$2)/365)</f>
        <v>1.7168629285545169E-2</v>
      </c>
      <c r="W66" s="93" t="e">
        <f ca="1">_xll.qlBlackFormulaImpliedStdDev("Put",W10,$D$17,W50)/SQRT(($K66-$D$2)/365)</f>
        <v>#NUM!</v>
      </c>
    </row>
    <row r="67" spans="10:23">
      <c r="J67" s="76" t="str">
        <f>J59</f>
        <v>9m</v>
      </c>
      <c r="K67" s="64">
        <f>_xll.qlCalendarAdvance("NullCalendar",$D$2,J67)</f>
        <v>43291</v>
      </c>
      <c r="L67" s="65" t="str">
        <f>TEXT(K67,"[$-en-EN]TTMMMJJJ")</f>
        <v>10Jul2018</v>
      </c>
      <c r="M67" s="91">
        <f ca="1">_xll.qlBlackFormulaImpliedStdDev("Put",M11,$D$17,M51)/SQRT(($K67-$D$2)/365)</f>
        <v>0</v>
      </c>
      <c r="N67" s="92">
        <f ca="1">_xll.qlBlackFormulaImpliedStdDev("Put",N11,$D$17,N51)/SQRT(($K67-$D$2)/365)</f>
        <v>0</v>
      </c>
      <c r="O67" s="92">
        <f ca="1">_xll.qlBlackFormulaImpliedStdDev("Put",O11,$D$17,O51)/SQRT(($K67-$D$2)/365)</f>
        <v>0</v>
      </c>
      <c r="P67" s="92">
        <f ca="1">_xll.qlBlackFormulaImpliedStdDev("Put",P11,$D$17,P51)/SQRT(($K67-$D$2)/365)</f>
        <v>0</v>
      </c>
      <c r="Q67" s="92">
        <f ca="1">_xll.qlBlackFormulaImpliedStdDev("Put",Q11,$D$17,Q51)/SQRT(($K67-$D$2)/365)</f>
        <v>0</v>
      </c>
      <c r="R67" s="92">
        <f ca="1">_xll.qlBlackFormulaImpliedStdDev("Put",R11,$D$17,R51)/SQRT(($K67-$D$2)/365)</f>
        <v>0</v>
      </c>
      <c r="S67" s="92" t="e">
        <f ca="1">_xll.qlBlackFormulaImpliedStdDev("Put",S11,$D$17,S51)/SQRT(($K67-$D$2)/365)</f>
        <v>#NUM!</v>
      </c>
      <c r="T67" s="92" t="e">
        <f ca="1">_xll.qlBlackFormulaImpliedStdDev("Put",T11,$D$17,T51)/SQRT(($K67-$D$2)/365)</f>
        <v>#NUM!</v>
      </c>
      <c r="U67" s="92">
        <f ca="1">_xll.qlBlackFormulaImpliedStdDev("Put",U11,$D$17,U51)/SQRT(($K67-$D$2)/365)</f>
        <v>1.3731562284999329E-2</v>
      </c>
      <c r="V67" s="92" t="e">
        <f ca="1">_xll.qlBlackFormulaImpliedStdDev("Put",V11,$D$17,V51)/SQRT(($K67-$D$2)/365)</f>
        <v>#NUM!</v>
      </c>
      <c r="W67" s="93" t="e">
        <f ca="1">_xll.qlBlackFormulaImpliedStdDev("Put",W11,$D$17,W51)/SQRT(($K67-$D$2)/365)</f>
        <v>#NUM!</v>
      </c>
    </row>
    <row r="68" spans="10:23">
      <c r="J68" s="77" t="str">
        <f>J60</f>
        <v>1y</v>
      </c>
      <c r="K68" s="66">
        <f>_xll.qlCalendarAdvance("NullCalendar",$D$2,J68)</f>
        <v>43383</v>
      </c>
      <c r="L68" s="67" t="str">
        <f>TEXT(K68,"[$-en-EN]TTMMMJJJ")</f>
        <v>10Oct2018</v>
      </c>
      <c r="M68" s="94">
        <f ca="1">_xll.qlBlackFormulaImpliedStdDev("Put",M12,$D$17,M52)/SQRT(($K68-$D$2)/365)</f>
        <v>0</v>
      </c>
      <c r="N68" s="95">
        <f ca="1">_xll.qlBlackFormulaImpliedStdDev("Put",N12,$D$17,N52)/SQRT(($K68-$D$2)/365)</f>
        <v>0</v>
      </c>
      <c r="O68" s="95">
        <f ca="1">_xll.qlBlackFormulaImpliedStdDev("Put",O12,$D$17,O52)/SQRT(($K68-$D$2)/365)</f>
        <v>0</v>
      </c>
      <c r="P68" s="95">
        <f ca="1">_xll.qlBlackFormulaImpliedStdDev("Put",P12,$D$17,P52)/SQRT(($K68-$D$2)/365)</f>
        <v>0</v>
      </c>
      <c r="Q68" s="95">
        <f ca="1">_xll.qlBlackFormulaImpliedStdDev("Put",Q12,$D$17,Q52)/SQRT(($K68-$D$2)/365)</f>
        <v>0</v>
      </c>
      <c r="R68" s="95">
        <f ca="1">_xll.qlBlackFormulaImpliedStdDev("Put",R12,$D$17,R52)/SQRT(($K68-$D$2)/365)</f>
        <v>0</v>
      </c>
      <c r="S68" s="95" t="e">
        <f ca="1">_xll.qlBlackFormulaImpliedStdDev("Put",S12,$D$17,S52)/SQRT(($K68-$D$2)/365)</f>
        <v>#NUM!</v>
      </c>
      <c r="T68" s="95" t="e">
        <f ca="1">_xll.qlBlackFormulaImpliedStdDev("Put",T12,$D$17,T52)/SQRT(($K68-$D$2)/365)</f>
        <v>#NUM!</v>
      </c>
      <c r="U68" s="95" t="e">
        <f ca="1">_xll.qlBlackFormulaImpliedStdDev("Put",U12,$D$17,U52)/SQRT(($K68-$D$2)/365)</f>
        <v>#NUM!</v>
      </c>
      <c r="V68" s="95" t="e">
        <f ca="1">_xll.qlBlackFormulaImpliedStdDev("Put",V12,$D$17,V52)/SQRT(($K68-$D$2)/365)</f>
        <v>#NUM!</v>
      </c>
      <c r="W68" s="96">
        <f ca="1">_xll.qlBlackFormulaImpliedStdDev("Put",W12,$D$17,W52)/SQRT(($K68-$D$2)/365)</f>
        <v>2.5528048358700855E-2</v>
      </c>
    </row>
    <row r="70" spans="10:23">
      <c r="J70" s="1" t="s">
        <v>89</v>
      </c>
      <c r="K70" s="2"/>
      <c r="L70" s="52"/>
      <c r="M70" s="4" t="s">
        <v>31</v>
      </c>
      <c r="N70" s="24"/>
      <c r="O70" s="24"/>
      <c r="P70" s="24"/>
      <c r="Q70" s="24"/>
      <c r="R70" s="24"/>
      <c r="S70" s="24"/>
      <c r="T70" s="24"/>
      <c r="U70" s="24"/>
      <c r="V70" s="24"/>
      <c r="W70" s="45"/>
    </row>
    <row r="71" spans="10:23">
      <c r="J71" s="54" t="s">
        <v>25</v>
      </c>
      <c r="K71" s="55" t="s">
        <v>30</v>
      </c>
      <c r="L71" s="55" t="s">
        <v>4</v>
      </c>
      <c r="M71" s="77" t="str">
        <f>M63</f>
        <v>5D Put EUR</v>
      </c>
      <c r="N71" s="78" t="str">
        <f>N63</f>
        <v>10D Put EUR</v>
      </c>
      <c r="O71" s="78" t="str">
        <f>O63</f>
        <v>15D Put EUR</v>
      </c>
      <c r="P71" s="78" t="str">
        <f>P63</f>
        <v>25D Put EUR</v>
      </c>
      <c r="Q71" s="78" t="str">
        <f>Q63</f>
        <v>35D Put EUR</v>
      </c>
      <c r="R71" s="78" t="str">
        <f>R63</f>
        <v>ATM</v>
      </c>
      <c r="S71" s="78" t="str">
        <f>S63</f>
        <v>35D Call EUR</v>
      </c>
      <c r="T71" s="78" t="str">
        <f>T63</f>
        <v>25D Call EUR</v>
      </c>
      <c r="U71" s="78" t="str">
        <f>U63</f>
        <v>15D Call EUR</v>
      </c>
      <c r="V71" s="78" t="str">
        <f>V63</f>
        <v>10D Call EUR</v>
      </c>
      <c r="W71" s="67" t="str">
        <f>W63</f>
        <v>5D Call EUR</v>
      </c>
    </row>
    <row r="72" spans="10:23">
      <c r="J72" s="75" t="str">
        <f>J64</f>
        <v>1m</v>
      </c>
      <c r="K72" s="62">
        <f>_xll.qlCalendarAdvance("NullCalendar",$D$2,J72)</f>
        <v>43049</v>
      </c>
      <c r="L72" s="63" t="str">
        <f>TEXT(K72,"[$-en-EN]TTMMMJJJ")</f>
        <v>10Nov2017</v>
      </c>
      <c r="M72" s="88">
        <f ca="1">_xll.qlBlackVolTermStructureBlackVol(IF($M$1="GasWinter",$D$9,IF($M$1="GasSummer",$D$10,$D$11)),$K72,M8,TRUE)</f>
        <v>6.7285383485878952E-2</v>
      </c>
      <c r="N72" s="89">
        <f ca="1">_xll.qlBlackVolTermStructureBlackVol(IF($M$1="GasWinter",$D$9,IF($M$1="GasSummer",$D$10,$D$11)),$K72,N8,TRUE)</f>
        <v>6.5804531269174529E-2</v>
      </c>
      <c r="O72" s="89">
        <f ca="1">_xll.qlBlackVolTermStructureBlackVol(IF($M$1="GasWinter",$D$9,IF($M$1="GasSummer",$D$10,$D$11)),$K72,O8,TRUE)</f>
        <v>6.5204062121401077E-2</v>
      </c>
      <c r="P72" s="89">
        <f ca="1">_xll.qlBlackVolTermStructureBlackVol(IF($M$1="GasWinter",$D$9,IF($M$1="GasSummer",$D$10,$D$11)),$K72,P8,TRUE)</f>
        <v>6.491050200083702E-2</v>
      </c>
      <c r="Q72" s="89">
        <f ca="1">_xll.qlBlackVolTermStructureBlackVol(IF($M$1="GasWinter",$D$9,IF($M$1="GasSummer",$D$10,$D$11)),$K72,Q8,TRUE)</f>
        <v>6.5179490551339384E-2</v>
      </c>
      <c r="R72" s="89">
        <f ca="1">_xll.qlBlackVolTermStructureBlackVol(IF($M$1="GasWinter",$D$9,IF($M$1="GasSummer",$D$10,$D$11)),$K72,R8,TRUE)</f>
        <v>6.6182608387647224E-2</v>
      </c>
      <c r="S72" s="89">
        <f ca="1">_xll.qlBlackVolTermStructureBlackVol(IF($M$1="GasWinter",$D$9,IF($M$1="GasSummer",$D$10,$D$11)),$K72,S8,TRUE)</f>
        <v>6.8062200033787879E-2</v>
      </c>
      <c r="T72" s="89">
        <f ca="1">_xll.qlBlackVolTermStructureBlackVol(IF($M$1="GasWinter",$D$9,IF($M$1="GasSummer",$D$10,$D$11)),$K72,T8,TRUE)</f>
        <v>7.0020631452495291E-2</v>
      </c>
      <c r="U72" s="89">
        <f ca="1">_xll.qlBlackVolTermStructureBlackVol(IF($M$1="GasWinter",$D$9,IF($M$1="GasSummer",$D$10,$D$11)),$K72,U8,TRUE)</f>
        <v>7.306480505199163E-2</v>
      </c>
      <c r="V72" s="89">
        <f ca="1">_xll.qlBlackVolTermStructureBlackVol(IF($M$1="GasWinter",$D$9,IF($M$1="GasSummer",$D$10,$D$11)),$K72,V8,TRUE)</f>
        <v>7.5671422297814553E-2</v>
      </c>
      <c r="W72" s="90">
        <f ca="1">_xll.qlBlackVolTermStructureBlackVol(IF($M$1="GasWinter",$D$9,IF($M$1="GasSummer",$D$10,$D$11)),$K72,W8,TRUE)</f>
        <v>7.9887588213221505E-2</v>
      </c>
    </row>
    <row r="73" spans="10:23">
      <c r="J73" s="76" t="str">
        <f>J65</f>
        <v>3m</v>
      </c>
      <c r="K73" s="64">
        <f>_xll.qlCalendarAdvance("NullCalendar",$D$2,J73)</f>
        <v>43110</v>
      </c>
      <c r="L73" s="65" t="str">
        <f>TEXT(K73,"[$-en-EN]TTMMMJJJ")</f>
        <v>10Jan2018</v>
      </c>
      <c r="M73" s="227">
        <f ca="1">_xll.qlBlackVolTermStructureBlackVol(IF($M$1="GasWinter",$D$9,IF($M$1="GasSummer",$D$10,$D$11)),$K73,M9,TRUE)</f>
        <v>7.0793177708263683E-2</v>
      </c>
      <c r="N73" s="92">
        <f ca="1">_xll.qlBlackVolTermStructureBlackVol(IF($M$1="GasWinter",$D$9,IF($M$1="GasSummer",$D$10,$D$11)),$K73,N9,TRUE)</f>
        <v>6.8577552854430304E-2</v>
      </c>
      <c r="O73" s="92">
        <f ca="1">_xll.qlBlackVolTermStructureBlackVol(IF($M$1="GasWinter",$D$9,IF($M$1="GasSummer",$D$10,$D$11)),$K73,O9,TRUE)</f>
        <v>6.7555285771155243E-2</v>
      </c>
      <c r="P73" s="92">
        <f ca="1">_xll.qlBlackVolTermStructureBlackVol(IF($M$1="GasWinter",$D$9,IF($M$1="GasSummer",$D$10,$D$11)),$K73,P9,TRUE)</f>
        <v>6.685386333307107E-2</v>
      </c>
      <c r="Q73" s="92">
        <f ca="1">_xll.qlBlackVolTermStructureBlackVol(IF($M$1="GasWinter",$D$9,IF($M$1="GasSummer",$D$10,$D$11)),$K73,Q9,TRUE)</f>
        <v>6.6945057359502999E-2</v>
      </c>
      <c r="R73" s="92">
        <f ca="1">_xll.qlBlackVolTermStructureBlackVol(IF($M$1="GasWinter",$D$9,IF($M$1="GasSummer",$D$10,$D$11)),$K73,R9,TRUE)</f>
        <v>6.7876125337329105E-2</v>
      </c>
      <c r="S73" s="92">
        <f ca="1">_xll.qlBlackVolTermStructureBlackVol(IF($M$1="GasWinter",$D$9,IF($M$1="GasSummer",$D$10,$D$11)),$K73,S9,TRUE)</f>
        <v>6.9963391568118483E-2</v>
      </c>
      <c r="T73" s="92">
        <f ca="1">_xll.qlBlackVolTermStructureBlackVol(IF($M$1="GasWinter",$D$9,IF($M$1="GasSummer",$D$10,$D$11)),$K73,T9,TRUE)</f>
        <v>7.2214427605187773E-2</v>
      </c>
      <c r="U73" s="92">
        <f ca="1">_xll.qlBlackVolTermStructureBlackVol(IF($M$1="GasWinter",$D$9,IF($M$1="GasSummer",$D$10,$D$11)),$K73,U9,TRUE)</f>
        <v>7.5842302313096355E-2</v>
      </c>
      <c r="V73" s="92">
        <f ca="1">_xll.qlBlackVolTermStructureBlackVol(IF($M$1="GasWinter",$D$9,IF($M$1="GasSummer",$D$10,$D$11)),$K73,V9,TRUE)</f>
        <v>7.8944560436268602E-2</v>
      </c>
      <c r="W73" s="93">
        <f ca="1">_xll.qlBlackVolTermStructureBlackVol(IF($M$1="GasWinter",$D$9,IF($M$1="GasSummer",$D$10,$D$11)),$K73,W9,TRUE)</f>
        <v>8.3960346588919058E-2</v>
      </c>
    </row>
    <row r="74" spans="10:23">
      <c r="J74" s="76" t="str">
        <f>J66</f>
        <v>6m</v>
      </c>
      <c r="K74" s="64">
        <f>_xll.qlCalendarAdvance("NullCalendar",$D$2,J74)</f>
        <v>43200</v>
      </c>
      <c r="L74" s="65" t="str">
        <f>TEXT(K74,"[$-en-EN]TTMMMJJJ")</f>
        <v>10Apr2018</v>
      </c>
      <c r="M74" s="91">
        <f ca="1">_xll.qlBlackVolTermStructureBlackVol(IF($M$1="GasWinter",$D$9,IF($M$1="GasSummer",$D$10,$D$11)),$K74,M10,TRUE)</f>
        <v>8.0199215456545875E-2</v>
      </c>
      <c r="N74" s="92">
        <f ca="1">_xll.qlBlackVolTermStructureBlackVol(IF($M$1="GasWinter",$D$9,IF($M$1="GasSummer",$D$10,$D$11)),$K74,N10,TRUE)</f>
        <v>7.6114849995725972E-2</v>
      </c>
      <c r="O74" s="92">
        <f ca="1">_xll.qlBlackVolTermStructureBlackVol(IF($M$1="GasWinter",$D$9,IF($M$1="GasSummer",$D$10,$D$11)),$K74,O10,TRUE)</f>
        <v>7.4103210296071434E-2</v>
      </c>
      <c r="P74" s="92">
        <f ca="1">_xll.qlBlackVolTermStructureBlackVol(IF($M$1="GasWinter",$D$9,IF($M$1="GasSummer",$D$10,$D$11)),$K74,P10,TRUE)</f>
        <v>7.2380765798516059E-2</v>
      </c>
      <c r="Q74" s="92">
        <f ca="1">_xll.qlBlackVolTermStructureBlackVol(IF($M$1="GasWinter",$D$9,IF($M$1="GasSummer",$D$10,$D$11)),$K74,Q10,TRUE)</f>
        <v>7.1930168618359158E-2</v>
      </c>
      <c r="R74" s="92">
        <f ca="1">_xll.qlBlackVolTermStructureBlackVol(IF($M$1="GasWinter",$D$9,IF($M$1="GasSummer",$D$10,$D$11)),$K74,R10,TRUE)</f>
        <v>7.2520466115916962E-2</v>
      </c>
      <c r="S74" s="92">
        <f ca="1">_xll.qlBlackVolTermStructureBlackVol(IF($M$1="GasWinter",$D$9,IF($M$1="GasSummer",$D$10,$D$11)),$K74,S10,TRUE)</f>
        <v>7.4745184469899556E-2</v>
      </c>
      <c r="T74" s="92">
        <f ca="1">_xll.qlBlackVolTermStructureBlackVol(IF($M$1="GasWinter",$D$9,IF($M$1="GasSummer",$D$10,$D$11)),$K74,T10,TRUE)</f>
        <v>7.7388848830897458E-2</v>
      </c>
      <c r="U74" s="92">
        <f ca="1">_xll.qlBlackVolTermStructureBlackVol(IF($M$1="GasWinter",$D$9,IF($M$1="GasSummer",$D$10,$D$11)),$K74,U10,TRUE)</f>
        <v>8.1877936961609499E-2</v>
      </c>
      <c r="V74" s="92">
        <f ca="1">_xll.qlBlackVolTermStructureBlackVol(IF($M$1="GasWinter",$D$9,IF($M$1="GasSummer",$D$10,$D$11)),$K74,V10,TRUE)</f>
        <v>8.5892720369739384E-2</v>
      </c>
      <c r="W74" s="93">
        <f ca="1">_xll.qlBlackVolTermStructureBlackVol(IF($M$1="GasWinter",$D$9,IF($M$1="GasSummer",$D$10,$D$11)),$K74,W10,TRUE)</f>
        <v>9.2463464258357109E-2</v>
      </c>
    </row>
    <row r="75" spans="10:23">
      <c r="J75" s="76" t="str">
        <f>J67</f>
        <v>9m</v>
      </c>
      <c r="K75" s="64">
        <f>_xll.qlCalendarAdvance("NullCalendar",$D$2,J75)</f>
        <v>43291</v>
      </c>
      <c r="L75" s="65" t="str">
        <f>TEXT(K75,"[$-en-EN]TTMMMJJJ")</f>
        <v>10Jul2018</v>
      </c>
      <c r="M75" s="91">
        <f ca="1">_xll.qlBlackVolTermStructureBlackVol(IF($M$1="GasWinter",$D$9,IF($M$1="GasSummer",$D$10,$D$11)),$K75,M11,TRUE)</f>
        <v>8.4087207242603712E-2</v>
      </c>
      <c r="N75" s="92">
        <f ca="1">_xll.qlBlackVolTermStructureBlackVol(IF($M$1="GasWinter",$D$9,IF($M$1="GasSummer",$D$10,$D$11)),$K75,N11,TRUE)</f>
        <v>7.9101711863685087E-2</v>
      </c>
      <c r="O75" s="92">
        <f ca="1">_xll.qlBlackVolTermStructureBlackVol(IF($M$1="GasWinter",$D$9,IF($M$1="GasSummer",$D$10,$D$11)),$K75,O11,TRUE)</f>
        <v>7.6505510587805484E-2</v>
      </c>
      <c r="P75" s="92">
        <f ca="1">_xll.qlBlackVolTermStructureBlackVol(IF($M$1="GasWinter",$D$9,IF($M$1="GasSummer",$D$10,$D$11)),$K75,P11,TRUE)</f>
        <v>7.4227870751023522E-2</v>
      </c>
      <c r="Q75" s="92">
        <f ca="1">_xll.qlBlackVolTermStructureBlackVol(IF($M$1="GasWinter",$D$9,IF($M$1="GasSummer",$D$10,$D$11)),$K75,Q11,TRUE)</f>
        <v>7.3527148284810662E-2</v>
      </c>
      <c r="R75" s="92">
        <f ca="1">_xll.qlBlackVolTermStructureBlackVol(IF($M$1="GasWinter",$D$9,IF($M$1="GasSummer",$D$10,$D$11)),$K75,R11,TRUE)</f>
        <v>7.3977559773010695E-2</v>
      </c>
      <c r="S75" s="92">
        <f ca="1">_xll.qlBlackVolTermStructureBlackVol(IF($M$1="GasWinter",$D$9,IF($M$1="GasSummer",$D$10,$D$11)),$K75,S11,TRUE)</f>
        <v>7.635752976706163E-2</v>
      </c>
      <c r="T75" s="92">
        <f ca="1">_xll.qlBlackVolTermStructureBlackVol(IF($M$1="GasWinter",$D$9,IF($M$1="GasSummer",$D$10,$D$11)),$K75,T11,TRUE)</f>
        <v>7.9276590458877444E-2</v>
      </c>
      <c r="U75" s="92">
        <f ca="1">_xll.qlBlackVolTermStructureBlackVol(IF($M$1="GasWinter",$D$9,IF($M$1="GasSummer",$D$10,$D$11)),$K75,U11,TRUE)</f>
        <v>8.42255288371625E-2</v>
      </c>
      <c r="V75" s="92">
        <f ca="1">_xll.qlBlackVolTermStructureBlackVol(IF($M$1="GasWinter",$D$9,IF($M$1="GasSummer",$D$10,$D$11)),$K75,V11,TRUE)</f>
        <v>8.8893309801875625E-2</v>
      </c>
      <c r="W75" s="93">
        <f ca="1">_xll.qlBlackVolTermStructureBlackVol(IF($M$1="GasWinter",$D$9,IF($M$1="GasSummer",$D$10,$D$11)),$K75,W11,TRUE)</f>
        <v>9.6373012138201639E-2</v>
      </c>
    </row>
    <row r="76" spans="10:23">
      <c r="J76" s="77" t="str">
        <f>J68</f>
        <v>1y</v>
      </c>
      <c r="K76" s="66">
        <f>_xll.qlCalendarAdvance("NullCalendar",$D$2,J76)</f>
        <v>43383</v>
      </c>
      <c r="L76" s="67" t="str">
        <f>TEXT(K76,"[$-en-EN]TTMMMJJJ")</f>
        <v>10Oct2018</v>
      </c>
      <c r="M76" s="94">
        <f ca="1">_xll.qlBlackVolTermStructureBlackVol(IF($M$1="GasWinter",$D$9,IF($M$1="GasSummer",$D$10,$D$11)),$K76,M12,TRUE)</f>
        <v>8.748989925588907E-2</v>
      </c>
      <c r="N76" s="95">
        <f ca="1">_xll.qlBlackVolTermStructureBlackVol(IF($M$1="GasWinter",$D$9,IF($M$1="GasSummer",$D$10,$D$11)),$K76,N12,TRUE)</f>
        <v>8.1347465198777905E-2</v>
      </c>
      <c r="O76" s="95">
        <f ca="1">_xll.qlBlackVolTermStructureBlackVol(IF($M$1="GasWinter",$D$9,IF($M$1="GasSummer",$D$10,$D$11)),$K76,O12,TRUE)</f>
        <v>7.8222116068633288E-2</v>
      </c>
      <c r="P76" s="95">
        <f ca="1">_xll.qlBlackVolTermStructureBlackVol(IF($M$1="GasWinter",$D$9,IF($M$1="GasSummer",$D$10,$D$11)),$K76,P12,TRUE)</f>
        <v>7.5539635414897527E-2</v>
      </c>
      <c r="Q76" s="95">
        <f ca="1">_xll.qlBlackVolTermStructureBlackVol(IF($M$1="GasWinter",$D$9,IF($M$1="GasSummer",$D$10,$D$11)),$K76,Q12,TRUE)</f>
        <v>7.4623736257026757E-2</v>
      </c>
      <c r="R76" s="95">
        <f ca="1">_xll.qlBlackVolTermStructureBlackVol(IF($M$1="GasWinter",$D$9,IF($M$1="GasSummer",$D$10,$D$11)),$K76,R12,TRUE)</f>
        <v>7.4953945487623908E-2</v>
      </c>
      <c r="S76" s="95">
        <f ca="1">_xll.qlBlackVolTermStructureBlackVol(IF($M$1="GasWinter",$D$9,IF($M$1="GasSummer",$D$10,$D$11)),$K76,S12,TRUE)</f>
        <v>7.7459702460831531E-2</v>
      </c>
      <c r="T76" s="95">
        <f ca="1">_xll.qlBlackVolTermStructureBlackVol(IF($M$1="GasWinter",$D$9,IF($M$1="GasSummer",$D$10,$D$11)),$K76,T12,TRUE)</f>
        <v>8.0596609501685346E-2</v>
      </c>
      <c r="U76" s="95">
        <f ca="1">_xll.qlBlackVolTermStructureBlackVol(IF($M$1="GasWinter",$D$9,IF($M$1="GasSummer",$D$10,$D$11)),$K76,U12,TRUE)</f>
        <v>8.6092548706499489E-2</v>
      </c>
      <c r="V76" s="95">
        <f ca="1">_xll.qlBlackVolTermStructureBlackVol(IF($M$1="GasWinter",$D$9,IF($M$1="GasSummer",$D$10,$D$11)),$K76,V12,TRUE)</f>
        <v>9.1108872049926556E-2</v>
      </c>
      <c r="W76" s="96">
        <f ca="1">_xll.qlBlackVolTermStructureBlackVol(IF($M$1="GasWinter",$D$9,IF($M$1="GasSummer",$D$10,$D$11)),$K76,W12,TRUE)</f>
        <v>9.9269341828349109E-2</v>
      </c>
    </row>
    <row r="78" spans="10:23">
      <c r="J78" s="1" t="s">
        <v>143</v>
      </c>
      <c r="K78" s="2"/>
      <c r="L78" s="52"/>
      <c r="M78" s="4" t="s">
        <v>31</v>
      </c>
      <c r="N78" s="24"/>
      <c r="O78" s="24"/>
      <c r="P78" s="24"/>
      <c r="Q78" s="24"/>
      <c r="R78" s="24"/>
      <c r="S78" s="24"/>
      <c r="T78" s="24"/>
      <c r="U78" s="24"/>
      <c r="V78" s="24"/>
      <c r="W78" s="45"/>
    </row>
    <row r="79" spans="10:23">
      <c r="J79" s="54" t="s">
        <v>25</v>
      </c>
      <c r="K79" s="55" t="s">
        <v>30</v>
      </c>
      <c r="L79" s="55" t="s">
        <v>4</v>
      </c>
      <c r="M79" s="77" t="str">
        <f>M71</f>
        <v>5D Put EUR</v>
      </c>
      <c r="N79" s="78" t="str">
        <f>N71</f>
        <v>10D Put EUR</v>
      </c>
      <c r="O79" s="78" t="str">
        <f>O71</f>
        <v>15D Put EUR</v>
      </c>
      <c r="P79" s="78" t="str">
        <f>P71</f>
        <v>25D Put EUR</v>
      </c>
      <c r="Q79" s="78" t="str">
        <f>Q71</f>
        <v>35D Put EUR</v>
      </c>
      <c r="R79" s="78" t="str">
        <f>R71</f>
        <v>ATM</v>
      </c>
      <c r="S79" s="78" t="str">
        <f>S71</f>
        <v>35D Call EUR</v>
      </c>
      <c r="T79" s="78" t="str">
        <f>T71</f>
        <v>25D Call EUR</v>
      </c>
      <c r="U79" s="78" t="str">
        <f>U71</f>
        <v>15D Call EUR</v>
      </c>
      <c r="V79" s="78" t="str">
        <f>V71</f>
        <v>10D Call EUR</v>
      </c>
      <c r="W79" s="67" t="str">
        <f>W71</f>
        <v>5D Call EUR</v>
      </c>
    </row>
    <row r="80" spans="10:23">
      <c r="J80" s="75" t="str">
        <f>J72</f>
        <v>1m</v>
      </c>
      <c r="K80" s="62">
        <f>_xll.qlCalendarAdvance("NullCalendar",$D$2,J80)</f>
        <v>43049</v>
      </c>
      <c r="L80" s="63" t="str">
        <f>TEXT(K80,"[$-en-EN]TTMMMJJJ")</f>
        <v>10Nov2017</v>
      </c>
      <c r="M80" s="241">
        <f ca="1">M64-M72</f>
        <v>-6.7285383485878952E-2</v>
      </c>
      <c r="N80" s="242">
        <f ca="1">N64-N72</f>
        <v>-6.5804531269174529E-2</v>
      </c>
      <c r="O80" s="242">
        <f ca="1">O64-O72</f>
        <v>-6.5204062121401077E-2</v>
      </c>
      <c r="P80" s="242">
        <f ca="1">P64-P72</f>
        <v>-6.491050200083702E-2</v>
      </c>
      <c r="Q80" s="242">
        <f ca="1">Q64-Q72</f>
        <v>-6.5179490551339384E-2</v>
      </c>
      <c r="R80" s="242">
        <f ca="1">R64-R72</f>
        <v>-6.6182608387647224E-2</v>
      </c>
      <c r="S80" s="242">
        <f ca="1">S56-S72</f>
        <v>-6.8062200033787879E-2</v>
      </c>
      <c r="T80" s="242">
        <f ca="1">T56-T72</f>
        <v>-7.0020631452495291E-2</v>
      </c>
      <c r="U80" s="242">
        <f ca="1">U56-U72</f>
        <v>-7.306480505199163E-2</v>
      </c>
      <c r="V80" s="242">
        <f ca="1">V56-V72</f>
        <v>-7.5671422297814553E-2</v>
      </c>
      <c r="W80" s="243">
        <f ca="1">W56-W72</f>
        <v>-7.9887588213221505E-2</v>
      </c>
    </row>
    <row r="81" spans="10:23">
      <c r="J81" s="76" t="str">
        <f>J73</f>
        <v>3m</v>
      </c>
      <c r="K81" s="64">
        <f>_xll.qlCalendarAdvance("NullCalendar",$D$2,J81)</f>
        <v>43110</v>
      </c>
      <c r="L81" s="65" t="str">
        <f>TEXT(K81,"[$-en-EN]TTMMMJJJ")</f>
        <v>10Jan2018</v>
      </c>
      <c r="M81" s="244">
        <f ca="1">M65-M73</f>
        <v>-7.0793177708263683E-2</v>
      </c>
      <c r="N81" s="245">
        <f ca="1">N65-N73</f>
        <v>-6.8577552854430304E-2</v>
      </c>
      <c r="O81" s="245">
        <f ca="1">O65-O73</f>
        <v>-6.7555285771155243E-2</v>
      </c>
      <c r="P81" s="245">
        <f ca="1">P65-P73</f>
        <v>-6.685386333307107E-2</v>
      </c>
      <c r="Q81" s="245">
        <f ca="1">Q65-Q73</f>
        <v>-6.6945057359502999E-2</v>
      </c>
      <c r="R81" s="245">
        <f ca="1">R65-R73</f>
        <v>-6.7876125337329105E-2</v>
      </c>
      <c r="S81" s="245">
        <f ca="1">S57-S73</f>
        <v>-6.9963391568118483E-2</v>
      </c>
      <c r="T81" s="245">
        <f ca="1">T57-T73</f>
        <v>-7.2214427605187773E-2</v>
      </c>
      <c r="U81" s="245">
        <f ca="1">U57-U73</f>
        <v>-7.5842302313096355E-2</v>
      </c>
      <c r="V81" s="245">
        <f ca="1">V57-V73</f>
        <v>-7.8944560436268602E-2</v>
      </c>
      <c r="W81" s="246">
        <f ca="1">W57-W73</f>
        <v>-8.3960346588919058E-2</v>
      </c>
    </row>
    <row r="82" spans="10:23">
      <c r="J82" s="76" t="str">
        <f>J74</f>
        <v>6m</v>
      </c>
      <c r="K82" s="64">
        <f>_xll.qlCalendarAdvance("NullCalendar",$D$2,J82)</f>
        <v>43200</v>
      </c>
      <c r="L82" s="65" t="str">
        <f>TEXT(K82,"[$-en-EN]TTMMMJJJ")</f>
        <v>10Apr2018</v>
      </c>
      <c r="M82" s="244">
        <f ca="1">M66-M74</f>
        <v>-8.0199215456545875E-2</v>
      </c>
      <c r="N82" s="245">
        <f ca="1">N66-N74</f>
        <v>-7.6114849995725972E-2</v>
      </c>
      <c r="O82" s="245">
        <f ca="1">O66-O74</f>
        <v>-7.4103210296071434E-2</v>
      </c>
      <c r="P82" s="245">
        <f ca="1">P66-P74</f>
        <v>-7.2380765798516059E-2</v>
      </c>
      <c r="Q82" s="245">
        <f ca="1">Q66-Q74</f>
        <v>-7.1930168618359158E-2</v>
      </c>
      <c r="R82" s="245">
        <f ca="1">R66-R74</f>
        <v>-7.2520466115916962E-2</v>
      </c>
      <c r="S82" s="245">
        <f ca="1">S58-S74</f>
        <v>-7.4745184469899556E-2</v>
      </c>
      <c r="T82" s="245">
        <f ca="1">T58-T74</f>
        <v>-7.7388848830897458E-2</v>
      </c>
      <c r="U82" s="245">
        <f ca="1">U58-U74</f>
        <v>-8.1877936961609499E-2</v>
      </c>
      <c r="V82" s="245">
        <f ca="1">V58-V74</f>
        <v>-8.5892720369739384E-2</v>
      </c>
      <c r="W82" s="246">
        <f ca="1">W58-W74</f>
        <v>-9.2463464258357109E-2</v>
      </c>
    </row>
    <row r="83" spans="10:23">
      <c r="J83" s="76" t="str">
        <f>J75</f>
        <v>9m</v>
      </c>
      <c r="K83" s="64">
        <f>_xll.qlCalendarAdvance("NullCalendar",$D$2,J83)</f>
        <v>43291</v>
      </c>
      <c r="L83" s="65" t="str">
        <f>TEXT(K83,"[$-en-EN]TTMMMJJJ")</f>
        <v>10Jul2018</v>
      </c>
      <c r="M83" s="244">
        <f ca="1">M67-M75</f>
        <v>-8.4087207242603712E-2</v>
      </c>
      <c r="N83" s="245">
        <f ca="1">N67-N75</f>
        <v>-7.9101711863685087E-2</v>
      </c>
      <c r="O83" s="245">
        <f ca="1">O67-O75</f>
        <v>-7.6505510587805484E-2</v>
      </c>
      <c r="P83" s="245">
        <f ca="1">P67-P75</f>
        <v>-7.4227870751023522E-2</v>
      </c>
      <c r="Q83" s="245">
        <f ca="1">Q67-Q75</f>
        <v>-7.3527148284810662E-2</v>
      </c>
      <c r="R83" s="245">
        <f ca="1">R67-R75</f>
        <v>-7.3977559773010695E-2</v>
      </c>
      <c r="S83" s="245">
        <f ca="1">S59-S75</f>
        <v>-7.635752976706163E-2</v>
      </c>
      <c r="T83" s="245">
        <f ca="1">T59-T75</f>
        <v>-7.9276590458877444E-2</v>
      </c>
      <c r="U83" s="245">
        <f ca="1">U59-U75</f>
        <v>-8.42255288371625E-2</v>
      </c>
      <c r="V83" s="245">
        <f ca="1">V59-V75</f>
        <v>-8.8893309801875625E-2</v>
      </c>
      <c r="W83" s="246">
        <f ca="1">W59-W75</f>
        <v>-9.6373012138201639E-2</v>
      </c>
    </row>
    <row r="84" spans="10:23">
      <c r="J84" s="77" t="str">
        <f>J76</f>
        <v>1y</v>
      </c>
      <c r="K84" s="66">
        <f>_xll.qlCalendarAdvance("NullCalendar",$D$2,J84)</f>
        <v>43383</v>
      </c>
      <c r="L84" s="67" t="str">
        <f>TEXT(K84,"[$-en-EN]TTMMMJJJ")</f>
        <v>10Oct2018</v>
      </c>
      <c r="M84" s="247">
        <f ca="1">M68-M76</f>
        <v>-8.748989925588907E-2</v>
      </c>
      <c r="N84" s="248">
        <f ca="1">N68-N76</f>
        <v>-8.1347465198777905E-2</v>
      </c>
      <c r="O84" s="248">
        <f ca="1">O68-O76</f>
        <v>-7.8222116068633288E-2</v>
      </c>
      <c r="P84" s="248">
        <f ca="1">P68-P76</f>
        <v>-7.5539635414897527E-2</v>
      </c>
      <c r="Q84" s="248">
        <f ca="1">Q68-Q76</f>
        <v>-7.4623736257026757E-2</v>
      </c>
      <c r="R84" s="248">
        <f ca="1">R68-R76</f>
        <v>-7.4953945487623908E-2</v>
      </c>
      <c r="S84" s="248">
        <f ca="1">S60-S76</f>
        <v>-7.7459702460831531E-2</v>
      </c>
      <c r="T84" s="248">
        <f ca="1">T60-T76</f>
        <v>-8.0596609501685346E-2</v>
      </c>
      <c r="U84" s="248">
        <f ca="1">U60-U76</f>
        <v>-8.6092548706499489E-2</v>
      </c>
      <c r="V84" s="248">
        <f ca="1">V60-V76</f>
        <v>-9.1108872049926556E-2</v>
      </c>
      <c r="W84" s="249">
        <f ca="1">W60-W76</f>
        <v>-9.9269341828349109E-2</v>
      </c>
    </row>
  </sheetData>
  <dataValidations disablePrompts="1" count="1">
    <dataValidation type="list" allowBlank="1" showInputMessage="1" showErrorMessage="1" sqref="M1">
      <formula1>$G$7:$G$9</formula1>
    </dataValidation>
  </dataValidation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B2:CB123"/>
  <sheetViews>
    <sheetView showGridLines="0" tabSelected="1" topLeftCell="A47" zoomScale="85" zoomScaleNormal="85" workbookViewId="0">
      <selection activeCell="C70" sqref="C70"/>
    </sheetView>
  </sheetViews>
  <sheetFormatPr defaultRowHeight="13.8"/>
  <cols>
    <col min="1" max="1" width="6.109375" customWidth="1"/>
    <col min="2" max="2" width="18.33203125" bestFit="1" customWidth="1"/>
    <col min="3" max="3" width="10.5546875" bestFit="1" customWidth="1"/>
    <col min="4" max="4" width="21.88671875" bestFit="1" customWidth="1"/>
    <col min="5" max="5" width="26.6640625" customWidth="1"/>
    <col min="6" max="6" width="14" bestFit="1" customWidth="1"/>
    <col min="7" max="7" width="14.44140625" bestFit="1" customWidth="1"/>
    <col min="8" max="8" width="34.33203125" hidden="1" customWidth="1"/>
    <col min="9" max="9" width="10.44140625" bestFit="1" customWidth="1"/>
    <col min="10" max="10" width="14.21875" bestFit="1" customWidth="1"/>
    <col min="11" max="11" width="17.21875" customWidth="1"/>
    <col min="12" max="12" width="16.6640625" customWidth="1"/>
    <col min="13" max="13" width="10" customWidth="1"/>
    <col min="14" max="16" width="7.5546875" customWidth="1"/>
    <col min="17" max="17" width="9.21875" customWidth="1"/>
    <col min="18" max="22" width="7.5546875" customWidth="1"/>
    <col min="23" max="23" width="21" bestFit="1" customWidth="1"/>
    <col min="24" max="34" width="11.44140625" bestFit="1" customWidth="1"/>
  </cols>
  <sheetData>
    <row r="2" spans="2:14">
      <c r="B2" s="1" t="s">
        <v>0</v>
      </c>
      <c r="C2" s="2"/>
      <c r="D2" s="3">
        <f>_xll.qlSettingsEvaluationDate(I_ValuationDate!C3)</f>
        <v>43018</v>
      </c>
    </row>
    <row r="4" spans="2:14">
      <c r="B4" s="4" t="s">
        <v>23</v>
      </c>
      <c r="C4" s="5">
        <v>0</v>
      </c>
      <c r="D4" s="6" t="str">
        <f>_xll.qlFlatForward(,,"NullCalendar",C4)</f>
        <v>obj_002b3#0001</v>
      </c>
    </row>
    <row r="5" spans="2:14">
      <c r="B5" s="7" t="s">
        <v>5</v>
      </c>
      <c r="C5" s="8">
        <v>0</v>
      </c>
      <c r="D5" s="9" t="str">
        <f>_xll.qlFlatForward(,,"NullCalendar",C5)</f>
        <v>obj_002b4#0001</v>
      </c>
      <c r="I5" s="37" t="s">
        <v>1</v>
      </c>
      <c r="J5" s="37" t="s">
        <v>2</v>
      </c>
      <c r="M5" s="19">
        <v>1</v>
      </c>
      <c r="N5" s="20">
        <v>0.99</v>
      </c>
    </row>
    <row r="6" spans="2:14">
      <c r="B6" s="10" t="s">
        <v>6</v>
      </c>
      <c r="C6" s="11">
        <v>0</v>
      </c>
      <c r="D6" s="12" t="str">
        <f>_xll.qlFlatForward(,,"NullCalendar",C6)</f>
        <v>obj_002b5#0001</v>
      </c>
      <c r="I6" s="38" t="s">
        <v>176</v>
      </c>
      <c r="J6" s="39" t="str">
        <f>_xll.qlRealMCAsset(,,C17)</f>
        <v>obj_002b6#0002</v>
      </c>
      <c r="M6" s="21">
        <v>0.99</v>
      </c>
      <c r="N6" s="22">
        <v>1</v>
      </c>
    </row>
    <row r="7" spans="2:14">
      <c r="I7" s="40" t="s">
        <v>175</v>
      </c>
      <c r="J7" s="41" t="str">
        <f>_xll.qlRealMCAsset(,,C18)</f>
        <v>obj_002b7#0002</v>
      </c>
    </row>
    <row r="8" spans="2:14">
      <c r="B8" s="13" t="s">
        <v>93</v>
      </c>
      <c r="C8" s="14">
        <v>0.2</v>
      </c>
      <c r="D8" s="98" t="str">
        <f>II_VolSurface_GasWinter!C31</f>
        <v>obj_0012c#0001</v>
      </c>
      <c r="I8" s="40"/>
      <c r="J8" s="41"/>
      <c r="M8" s="19">
        <v>1</v>
      </c>
      <c r="N8" s="20">
        <v>-0.99</v>
      </c>
    </row>
    <row r="9" spans="2:14">
      <c r="B9" s="15" t="s">
        <v>94</v>
      </c>
      <c r="C9" s="16">
        <v>0.3</v>
      </c>
      <c r="D9" s="12" t="str">
        <f>II_VolSurface_GasSummer!D32</f>
        <v>obj_00258#0001</v>
      </c>
      <c r="I9" s="40"/>
      <c r="J9" s="41"/>
      <c r="M9" s="21">
        <v>-0.99</v>
      </c>
      <c r="N9" s="22">
        <v>1</v>
      </c>
    </row>
    <row r="10" spans="2:14">
      <c r="I10" s="40"/>
      <c r="J10" s="41"/>
    </row>
    <row r="11" spans="2:14">
      <c r="B11" s="18" t="s">
        <v>7</v>
      </c>
      <c r="C11" s="19">
        <v>1</v>
      </c>
      <c r="D11" s="20">
        <v>0.7</v>
      </c>
      <c r="I11" s="40"/>
      <c r="J11" s="41"/>
      <c r="M11" s="261">
        <f>I_ValuationDate!B10</f>
        <v>1</v>
      </c>
      <c r="N11" s="262">
        <f>I_ValuationDate!C10</f>
        <v>-1</v>
      </c>
    </row>
    <row r="12" spans="2:14">
      <c r="C12" s="21">
        <f>D11</f>
        <v>0.7</v>
      </c>
      <c r="D12" s="22">
        <v>1</v>
      </c>
      <c r="I12" s="40"/>
      <c r="J12" s="41"/>
    </row>
    <row r="13" spans="2:14">
      <c r="I13" s="40"/>
      <c r="J13" s="41"/>
    </row>
    <row r="14" spans="2:14">
      <c r="B14" s="4" t="s">
        <v>95</v>
      </c>
      <c r="C14" s="24"/>
      <c r="D14" s="25">
        <f>I_ValuationDate!C5</f>
        <v>19</v>
      </c>
      <c r="E14" s="25" t="str">
        <f>_xll.qlSimpleQuote(,D14,0.01)</f>
        <v>obj_002b8#0001</v>
      </c>
      <c r="I14" s="40"/>
      <c r="J14" s="41"/>
    </row>
    <row r="15" spans="2:14">
      <c r="B15" s="10" t="s">
        <v>96</v>
      </c>
      <c r="C15" s="26"/>
      <c r="D15" s="27">
        <f>I_ValuationDate!C6</f>
        <v>18</v>
      </c>
      <c r="E15" s="27" t="str">
        <f>_xll.qlSimpleQuote(,D15,0.01)</f>
        <v>obj_002b9#0001</v>
      </c>
      <c r="I15" s="40"/>
      <c r="J15" s="41"/>
    </row>
    <row r="16" spans="2:14">
      <c r="I16" s="40"/>
      <c r="J16" s="41"/>
    </row>
    <row r="17" spans="2:10">
      <c r="B17" s="4" t="s">
        <v>177</v>
      </c>
      <c r="C17" s="28" t="s">
        <v>176</v>
      </c>
      <c r="D17" s="250" t="str">
        <f>_xll.qlLocalVolSurfaceInterpolated(,II_VolSurface_GasWinter!C31,D4,D5,E14,100,100)</f>
        <v>obj_002ba#0001</v>
      </c>
      <c r="E17" s="6" t="str">
        <f>_xll.qlGeneralizedBlackScholesProcesss2LocalVol(,D17,D14,,D2,D4,D5)</f>
        <v>obj_002bb#0001</v>
      </c>
      <c r="I17" s="40"/>
      <c r="J17" s="41"/>
    </row>
    <row r="18" spans="2:10">
      <c r="B18" s="15" t="s">
        <v>178</v>
      </c>
      <c r="C18" s="29" t="s">
        <v>175</v>
      </c>
      <c r="D18" s="209" t="str">
        <f>_xll.qlLocalVolSurfaceInterpolated(,II_VolSurface_GasSummer!D32,D4,D6,E15,100,100)</f>
        <v>obj_002bc#0001</v>
      </c>
      <c r="E18" s="12" t="str">
        <f>_xll.qlGeneralizedBlackScholesProcesss2LocalVol(,D18,D15,,D2,D4,D6)</f>
        <v>obj_002bd#0001</v>
      </c>
      <c r="I18" s="40"/>
      <c r="J18" s="41"/>
    </row>
    <row r="19" spans="2:10">
      <c r="I19" s="42"/>
      <c r="J19" s="43"/>
    </row>
    <row r="20" spans="2:10" ht="14.4">
      <c r="B20" s="177" t="s">
        <v>103</v>
      </c>
      <c r="C20" s="178"/>
      <c r="D20" s="179" t="s">
        <v>138</v>
      </c>
    </row>
    <row r="21" spans="2:10" ht="14.4">
      <c r="B21" s="180" t="s">
        <v>105</v>
      </c>
      <c r="C21" s="181"/>
      <c r="D21" s="182" t="s">
        <v>106</v>
      </c>
    </row>
    <row r="22" spans="2:10" ht="14.4">
      <c r="B22" s="180" t="s">
        <v>109</v>
      </c>
      <c r="C22" s="181"/>
      <c r="D22" s="182" t="str">
        <f>_xll.qlGeneralizedBlackScholesProcess2(,II_VolSurface_CalendarSpread!C32,I_ValuationDate!C7,,D2,D4,D5)</f>
        <v>obj_002be#0001</v>
      </c>
    </row>
    <row r="23" spans="2:10" ht="14.4">
      <c r="B23" s="183"/>
      <c r="C23" s="184"/>
      <c r="D23" s="185"/>
    </row>
    <row r="24" spans="2:10">
      <c r="B24" s="170" t="s">
        <v>100</v>
      </c>
      <c r="C24" s="171"/>
      <c r="D24" s="172" t="str">
        <f>_xll.qlCTSlocalInLambdaIndex(D20,E17:E18,,D22,M8:N9,M5:N6,M11:N11,TRUE,II_VolSurface_CalendarSpread!AC7)</f>
        <v>localInCross1Y#0001</v>
      </c>
    </row>
    <row r="25" spans="2:10">
      <c r="B25" s="174" t="s">
        <v>102</v>
      </c>
      <c r="C25" s="175"/>
      <c r="D25" s="176" t="str">
        <f>_xll.ohRangeRetrieveError(D24)</f>
        <v/>
      </c>
      <c r="H25" s="49"/>
    </row>
    <row r="26" spans="2:10">
      <c r="H26" s="49"/>
    </row>
    <row r="27" spans="2:10">
      <c r="B27" s="170" t="s">
        <v>101</v>
      </c>
      <c r="C27" s="171"/>
      <c r="D27" s="172" t="e">
        <f>_xll.qlCalibrateIndexCTSWithParticleMethod(D29,D30,D31,D32,D33,D34,D35,D36,D37,D38,D39,D40,D41)</f>
        <v>#NUM!</v>
      </c>
      <c r="H27" s="49"/>
    </row>
    <row r="28" spans="2:10">
      <c r="B28" s="174" t="s">
        <v>102</v>
      </c>
      <c r="C28" s="175"/>
      <c r="D28" s="278" t="str">
        <f ca="1">_xll.ohRangeRetrieveError(D27)</f>
        <v>qlCalibrateIndexCTSWithParticleMethod - ObjectHandler error: attempt to retrieve object with unknown ID 'localInCross1Y'</v>
      </c>
      <c r="H28" t="s">
        <v>98</v>
      </c>
    </row>
    <row r="29" spans="2:10" ht="14.4">
      <c r="B29" s="177" t="s">
        <v>104</v>
      </c>
      <c r="C29" s="178"/>
      <c r="D29" s="179" t="str">
        <f>D20</f>
        <v>localInCross1Y</v>
      </c>
      <c r="H29" t="s">
        <v>99</v>
      </c>
    </row>
    <row r="30" spans="2:10" ht="14.4">
      <c r="B30" s="180" t="s">
        <v>107</v>
      </c>
      <c r="C30" s="181"/>
      <c r="D30" s="182" t="s">
        <v>108</v>
      </c>
      <c r="H30" s="49"/>
    </row>
    <row r="31" spans="2:10" ht="14.4">
      <c r="B31" s="180" t="s">
        <v>110</v>
      </c>
      <c r="C31" s="181"/>
      <c r="D31" s="182">
        <v>10000</v>
      </c>
      <c r="H31" s="49"/>
    </row>
    <row r="32" spans="2:10" ht="14.4">
      <c r="B32" s="180" t="s">
        <v>111</v>
      </c>
      <c r="C32" s="181"/>
      <c r="D32" s="182">
        <v>1</v>
      </c>
      <c r="H32" s="49"/>
    </row>
    <row r="33" spans="2:80" ht="14.4">
      <c r="B33" s="180" t="s">
        <v>112</v>
      </c>
      <c r="C33" s="181"/>
      <c r="D33" s="182">
        <f>1/80</f>
        <v>1.2500000000000001E-2</v>
      </c>
      <c r="H33" s="49"/>
      <c r="W33" s="225"/>
    </row>
    <row r="34" spans="2:80" ht="14.4">
      <c r="B34" s="180" t="s">
        <v>113</v>
      </c>
      <c r="C34" s="181"/>
      <c r="D34" s="182">
        <v>0.25</v>
      </c>
      <c r="I34" s="1" t="s">
        <v>31</v>
      </c>
      <c r="J34" s="2"/>
      <c r="K34" s="52"/>
      <c r="L34" s="4" t="s">
        <v>31</v>
      </c>
      <c r="M34" s="24"/>
      <c r="N34" s="24"/>
      <c r="O34" s="24"/>
      <c r="P34" s="24"/>
      <c r="Q34" s="24"/>
      <c r="R34" s="24"/>
      <c r="S34" s="24"/>
      <c r="T34" s="24"/>
      <c r="U34" s="24"/>
      <c r="V34" s="45"/>
    </row>
    <row r="35" spans="2:80" ht="14.4">
      <c r="B35" s="180" t="s">
        <v>114</v>
      </c>
      <c r="C35" s="181"/>
      <c r="D35" s="182">
        <v>3</v>
      </c>
      <c r="I35" s="54" t="s">
        <v>25</v>
      </c>
      <c r="J35" s="55" t="s">
        <v>30</v>
      </c>
      <c r="K35" s="55" t="s">
        <v>4</v>
      </c>
      <c r="L35" s="60"/>
      <c r="M35" s="68"/>
      <c r="N35" s="68"/>
      <c r="O35" s="68"/>
      <c r="P35" s="68"/>
      <c r="Q35" s="68"/>
      <c r="R35" s="68"/>
      <c r="S35" s="68"/>
      <c r="T35" s="68"/>
      <c r="U35" s="68"/>
      <c r="V35" s="69"/>
    </row>
    <row r="36" spans="2:80" ht="14.4">
      <c r="B36" s="180" t="s">
        <v>115</v>
      </c>
      <c r="C36" s="181"/>
      <c r="D36" s="226">
        <f>AVERAGE(II_VolSurface_CalendarSpread!C7:M18)%</f>
        <v>0.40627300969508673</v>
      </c>
      <c r="E36" s="173"/>
      <c r="I36" s="56" t="s">
        <v>22</v>
      </c>
      <c r="J36" s="62">
        <f>_xll.qlCalendarAdvance("NullCalendar",$D$2,I36)</f>
        <v>43049</v>
      </c>
      <c r="K36" s="63" t="str">
        <f>TEXT(J36,"[$-en-EN]TTMMMJJJ")</f>
        <v>10Nov2017</v>
      </c>
      <c r="L36" s="232">
        <f>II_VolSurface_CalendarSpread!Q11</f>
        <v>-0.25</v>
      </c>
      <c r="M36" s="233">
        <f>II_VolSurface_CalendarSpread!R11</f>
        <v>0</v>
      </c>
      <c r="N36" s="233">
        <f>II_VolSurface_CalendarSpread!S11</f>
        <v>0.25</v>
      </c>
      <c r="O36" s="233">
        <f>II_VolSurface_CalendarSpread!T11</f>
        <v>0.5</v>
      </c>
      <c r="P36" s="233">
        <f>II_VolSurface_CalendarSpread!U11</f>
        <v>0.75</v>
      </c>
      <c r="Q36" s="233">
        <f>II_VolSurface_CalendarSpread!V11</f>
        <v>1</v>
      </c>
      <c r="R36" s="233">
        <f>II_VolSurface_CalendarSpread!W11</f>
        <v>1.25</v>
      </c>
      <c r="S36" s="233">
        <f>II_VolSurface_CalendarSpread!X11</f>
        <v>1.5</v>
      </c>
      <c r="T36" s="233">
        <f>II_VolSurface_CalendarSpread!Y11</f>
        <v>1.75</v>
      </c>
      <c r="U36" s="233">
        <f>II_VolSurface_CalendarSpread!Z11</f>
        <v>2</v>
      </c>
      <c r="V36" s="234">
        <f>II_VolSurface_CalendarSpread!AA11</f>
        <v>2.25</v>
      </c>
    </row>
    <row r="37" spans="2:80" ht="14.4">
      <c r="B37" s="180" t="s">
        <v>116</v>
      </c>
      <c r="C37" s="181"/>
      <c r="D37" s="182">
        <v>-0.2</v>
      </c>
      <c r="E37" s="173"/>
      <c r="I37" s="58" t="s">
        <v>29</v>
      </c>
      <c r="J37" s="64">
        <f>_xll.qlCalendarAdvance("NullCalendar",$D$2,I37)</f>
        <v>43110</v>
      </c>
      <c r="K37" s="65" t="str">
        <f>TEXT(J37,"[$-en-EN]TTMMMJJJ")</f>
        <v>10Jan2018</v>
      </c>
      <c r="L37" s="235">
        <f>II_VolSurface_CalendarSpread!Q13</f>
        <v>-0.25</v>
      </c>
      <c r="M37" s="236">
        <f>II_VolSurface_CalendarSpread!R13</f>
        <v>0</v>
      </c>
      <c r="N37" s="236">
        <f>II_VolSurface_CalendarSpread!S13</f>
        <v>0.25</v>
      </c>
      <c r="O37" s="236">
        <f>II_VolSurface_CalendarSpread!T13</f>
        <v>0.5</v>
      </c>
      <c r="P37" s="236">
        <f>II_VolSurface_CalendarSpread!U13</f>
        <v>0.75</v>
      </c>
      <c r="Q37" s="236">
        <f>II_VolSurface_CalendarSpread!V13</f>
        <v>1</v>
      </c>
      <c r="R37" s="236">
        <f>II_VolSurface_CalendarSpread!W13</f>
        <v>1.25</v>
      </c>
      <c r="S37" s="236">
        <f>II_VolSurface_CalendarSpread!X13</f>
        <v>1.5</v>
      </c>
      <c r="T37" s="236">
        <f>II_VolSurface_CalendarSpread!Y13</f>
        <v>1.75</v>
      </c>
      <c r="U37" s="236">
        <f>II_VolSurface_CalendarSpread!Z13</f>
        <v>2</v>
      </c>
      <c r="V37" s="237">
        <f>II_VolSurface_CalendarSpread!AA13</f>
        <v>2.25</v>
      </c>
    </row>
    <row r="38" spans="2:80" ht="14.4">
      <c r="B38" s="180" t="s">
        <v>117</v>
      </c>
      <c r="C38" s="181"/>
      <c r="D38" s="182">
        <v>0.01</v>
      </c>
      <c r="E38" s="173"/>
      <c r="I38" s="58" t="s">
        <v>32</v>
      </c>
      <c r="J38" s="64">
        <f>_xll.qlCalendarAdvance("NullCalendar",$D$2,I38)</f>
        <v>43200</v>
      </c>
      <c r="K38" s="65" t="str">
        <f>TEXT(J38,"[$-en-EN]TTMMMJJJ")</f>
        <v>10Apr2018</v>
      </c>
      <c r="L38" s="235">
        <f>II_VolSurface_CalendarSpread!Q16</f>
        <v>-0.25</v>
      </c>
      <c r="M38" s="236">
        <f>II_VolSurface_CalendarSpread!R16</f>
        <v>0</v>
      </c>
      <c r="N38" s="236">
        <f>II_VolSurface_CalendarSpread!S16</f>
        <v>0.25</v>
      </c>
      <c r="O38" s="236">
        <f>II_VolSurface_CalendarSpread!T16</f>
        <v>0.5</v>
      </c>
      <c r="P38" s="236">
        <f>II_VolSurface_CalendarSpread!U16</f>
        <v>0.75</v>
      </c>
      <c r="Q38" s="236">
        <f>II_VolSurface_CalendarSpread!V16</f>
        <v>1</v>
      </c>
      <c r="R38" s="236">
        <f>II_VolSurface_CalendarSpread!W16</f>
        <v>1.25</v>
      </c>
      <c r="S38" s="236">
        <f>II_VolSurface_CalendarSpread!X16</f>
        <v>1.5</v>
      </c>
      <c r="T38" s="236">
        <f>II_VolSurface_CalendarSpread!Y16</f>
        <v>1.75</v>
      </c>
      <c r="U38" s="236">
        <f>II_VolSurface_CalendarSpread!Z16</f>
        <v>2</v>
      </c>
      <c r="V38" s="237">
        <f>II_VolSurface_CalendarSpread!AA16</f>
        <v>2.25</v>
      </c>
    </row>
    <row r="39" spans="2:80" ht="14.4">
      <c r="B39" s="180" t="s">
        <v>118</v>
      </c>
      <c r="C39" s="181"/>
      <c r="D39" s="182">
        <v>0.99</v>
      </c>
      <c r="E39" s="173"/>
      <c r="I39" s="58" t="s">
        <v>33</v>
      </c>
      <c r="J39" s="64">
        <f>_xll.qlCalendarAdvance("NullCalendar",$D$2,I39)</f>
        <v>43291</v>
      </c>
      <c r="K39" s="65" t="str">
        <f>TEXT(J39,"[$-en-EN]TTMMMJJJ")</f>
        <v>10Jul2018</v>
      </c>
      <c r="L39" s="235">
        <f>II_VolSurface_CalendarSpread!Q17</f>
        <v>-0.25</v>
      </c>
      <c r="M39" s="236">
        <f>II_VolSurface_CalendarSpread!R17</f>
        <v>0</v>
      </c>
      <c r="N39" s="236">
        <f>II_VolSurface_CalendarSpread!S17</f>
        <v>0.25</v>
      </c>
      <c r="O39" s="236">
        <f>II_VolSurface_CalendarSpread!T17</f>
        <v>0.5</v>
      </c>
      <c r="P39" s="236">
        <f>II_VolSurface_CalendarSpread!U17</f>
        <v>0.75</v>
      </c>
      <c r="Q39" s="236">
        <f>II_VolSurface_CalendarSpread!V17</f>
        <v>1</v>
      </c>
      <c r="R39" s="236">
        <f>II_VolSurface_CalendarSpread!W17</f>
        <v>1.25</v>
      </c>
      <c r="S39" s="236">
        <f>II_VolSurface_CalendarSpread!X17</f>
        <v>1.5</v>
      </c>
      <c r="T39" s="236">
        <f>II_VolSurface_CalendarSpread!Y17</f>
        <v>1.75</v>
      </c>
      <c r="U39" s="236">
        <f>II_VolSurface_CalendarSpread!Z17</f>
        <v>2</v>
      </c>
      <c r="V39" s="237">
        <f>II_VolSurface_CalendarSpread!AA17</f>
        <v>2.25</v>
      </c>
    </row>
    <row r="40" spans="2:80" ht="14.4">
      <c r="B40" s="180" t="s">
        <v>119</v>
      </c>
      <c r="C40" s="181"/>
      <c r="D40" s="182">
        <v>50</v>
      </c>
      <c r="E40" s="173"/>
      <c r="I40" s="60" t="s">
        <v>24</v>
      </c>
      <c r="J40" s="66">
        <f>_xll.qlCalendarAdvance("NullCalendar",$D$2,I40)</f>
        <v>43383</v>
      </c>
      <c r="K40" s="67" t="str">
        <f>TEXT(J40,"[$-en-EN]TTMMMJJJ")</f>
        <v>10Oct2018</v>
      </c>
      <c r="L40" s="238">
        <f>II_VolSurface_CalendarSpread!Q18</f>
        <v>-0.25</v>
      </c>
      <c r="M40" s="239">
        <f>II_VolSurface_CalendarSpread!R18</f>
        <v>0</v>
      </c>
      <c r="N40" s="239">
        <f>II_VolSurface_CalendarSpread!S18</f>
        <v>0.25</v>
      </c>
      <c r="O40" s="239">
        <f>II_VolSurface_CalendarSpread!T18</f>
        <v>0.5</v>
      </c>
      <c r="P40" s="239">
        <f>II_VolSurface_CalendarSpread!U18</f>
        <v>0.75</v>
      </c>
      <c r="Q40" s="239">
        <f>II_VolSurface_CalendarSpread!V18</f>
        <v>1</v>
      </c>
      <c r="R40" s="239">
        <f>II_VolSurface_CalendarSpread!W18</f>
        <v>1.25</v>
      </c>
      <c r="S40" s="239">
        <f>II_VolSurface_CalendarSpread!X18</f>
        <v>1.5</v>
      </c>
      <c r="T40" s="239">
        <f>II_VolSurface_CalendarSpread!Y18</f>
        <v>1.75</v>
      </c>
      <c r="U40" s="239">
        <f>II_VolSurface_CalendarSpread!Z18</f>
        <v>2</v>
      </c>
      <c r="V40" s="240">
        <f>II_VolSurface_CalendarSpread!AA18</f>
        <v>2.25</v>
      </c>
    </row>
    <row r="41" spans="2:80" ht="14.4">
      <c r="B41" s="183" t="s">
        <v>120</v>
      </c>
      <c r="C41" s="184"/>
      <c r="D41" s="185">
        <v>30</v>
      </c>
      <c r="E41" s="173"/>
      <c r="AN41" t="s">
        <v>188</v>
      </c>
    </row>
    <row r="42" spans="2:80" ht="14.4">
      <c r="E42" s="173"/>
      <c r="I42" s="1" t="s">
        <v>34</v>
      </c>
      <c r="J42" s="2"/>
      <c r="K42" s="52"/>
      <c r="L42" s="4" t="s">
        <v>31</v>
      </c>
      <c r="M42" s="24"/>
      <c r="N42" s="24"/>
      <c r="O42" s="24"/>
      <c r="P42" s="24"/>
      <c r="Q42" s="24"/>
      <c r="R42" s="24"/>
      <c r="S42" s="24"/>
      <c r="T42" s="24"/>
      <c r="U42" s="24"/>
      <c r="V42" s="45"/>
      <c r="AN42" t="s">
        <v>186</v>
      </c>
      <c r="BC42" t="s">
        <v>140</v>
      </c>
      <c r="BR42" t="s">
        <v>141</v>
      </c>
    </row>
    <row r="43" spans="2:80" ht="14.4">
      <c r="B43" s="177" t="s">
        <v>103</v>
      </c>
      <c r="C43" s="178"/>
      <c r="D43" s="179" t="s">
        <v>139</v>
      </c>
      <c r="I43" s="54" t="s">
        <v>25</v>
      </c>
      <c r="J43" s="55" t="s">
        <v>30</v>
      </c>
      <c r="K43" s="55" t="s">
        <v>4</v>
      </c>
      <c r="L43" s="60" t="str">
        <f t="array" ref="L43:V43">II_VolSurface_GasSummer!C5:M5</f>
        <v>5D Put EUR</v>
      </c>
      <c r="M43" s="68" t="str">
        <v>10D Put EUR</v>
      </c>
      <c r="N43" s="68" t="str">
        <v>15D Put EUR</v>
      </c>
      <c r="O43" s="68" t="str">
        <v>25D Put EUR</v>
      </c>
      <c r="P43" s="68" t="str">
        <v>35D Put EUR</v>
      </c>
      <c r="Q43" s="68" t="str">
        <v>ATM</v>
      </c>
      <c r="R43" s="68" t="str">
        <v>35D Call EUR</v>
      </c>
      <c r="S43" s="68" t="str">
        <v>25D Call EUR</v>
      </c>
      <c r="T43" s="68" t="str">
        <v>15D Call EUR</v>
      </c>
      <c r="U43" s="68" t="str">
        <v>10D Call EUR</v>
      </c>
      <c r="V43" s="69" t="str">
        <v>5D Call EUR</v>
      </c>
      <c r="AN43" t="s">
        <v>39</v>
      </c>
      <c r="AQ43" t="s">
        <v>31</v>
      </c>
      <c r="BC43" t="s">
        <v>39</v>
      </c>
      <c r="BF43" t="s">
        <v>31</v>
      </c>
      <c r="BO43" t="s">
        <v>39</v>
      </c>
      <c r="BR43" t="s">
        <v>31</v>
      </c>
    </row>
    <row r="44" spans="2:80" ht="14.4">
      <c r="B44" s="180" t="s">
        <v>121</v>
      </c>
      <c r="C44" s="181"/>
      <c r="D44" s="182" t="str">
        <f>D4</f>
        <v>obj_002b3#0001</v>
      </c>
      <c r="I44" s="56" t="s">
        <v>22</v>
      </c>
      <c r="J44" s="62">
        <f>_xll.qlCalendarAdvance("NullCalendar",$D$2,I44)</f>
        <v>43049</v>
      </c>
      <c r="K44" s="63" t="str">
        <f>TEXT(J44,"[$-en-EN]TTMMMJJJ")</f>
        <v>10Nov2017</v>
      </c>
      <c r="L44" s="70" t="str">
        <f>$K44&amp;TEXT(ABS(L36)*1000,"0000")&amp;IF(L36&lt;0,"neg","pos")</f>
        <v>10Nov20170250neg</v>
      </c>
      <c r="M44" s="71" t="str">
        <f>$K44&amp;TEXT(ABS(M36)*1000,"0000")&amp;IF(M36&lt;0,"neg","pos")</f>
        <v>10Nov20170000pos</v>
      </c>
      <c r="N44" s="71" t="str">
        <f>$K44&amp;TEXT(ABS(N36)*1000,"0000")&amp;IF(N36&lt;0,"neg","pos")</f>
        <v>10Nov20170250pos</v>
      </c>
      <c r="O44" s="71" t="str">
        <f>$K44&amp;TEXT(ABS(O36)*1000,"0000")&amp;IF(O36&lt;0,"neg","pos")</f>
        <v>10Nov20170500pos</v>
      </c>
      <c r="P44" s="71" t="str">
        <f>$K44&amp;TEXT(ABS(P36)*1000,"0000")&amp;IF(P36&lt;0,"neg","pos")</f>
        <v>10Nov20170750pos</v>
      </c>
      <c r="Q44" s="71" t="str">
        <f>$K44&amp;TEXT(ABS(Q36)*1000,"0000")&amp;IF(Q36&lt;0,"neg","pos")</f>
        <v>10Nov20171000pos</v>
      </c>
      <c r="R44" s="71" t="str">
        <f>$K44&amp;TEXT(ABS(R36)*1000,"0000")&amp;IF(R36&lt;0,"neg","pos")</f>
        <v>10Nov20171250pos</v>
      </c>
      <c r="S44" s="71" t="str">
        <f>$K44&amp;TEXT(ABS(S36)*1000,"0000")&amp;IF(S36&lt;0,"neg","pos")</f>
        <v>10Nov20171500pos</v>
      </c>
      <c r="T44" s="71" t="str">
        <f>$K44&amp;TEXT(ABS(T36)*1000,"0000")&amp;IF(T36&lt;0,"neg","pos")</f>
        <v>10Nov20171750pos</v>
      </c>
      <c r="U44" s="71" t="str">
        <f>$K44&amp;TEXT(ABS(U36)*1000,"0000")&amp;IF(U36&lt;0,"neg","pos")</f>
        <v>10Nov20172000pos</v>
      </c>
      <c r="V44" s="57" t="str">
        <f>$K44&amp;TEXT(ABS(V36)*1000,"0000")&amp;IF(V36&lt;0,"neg","pos")</f>
        <v>10Nov20172250pos</v>
      </c>
      <c r="AN44" t="s">
        <v>25</v>
      </c>
      <c r="AO44" t="s">
        <v>30</v>
      </c>
      <c r="AP44" t="s">
        <v>4</v>
      </c>
      <c r="AQ44">
        <v>0.87151206299808792</v>
      </c>
      <c r="AR44">
        <v>0.90216284644338041</v>
      </c>
      <c r="AS44">
        <v>0.92234769785879311</v>
      </c>
      <c r="AT44">
        <v>0.95081286797024822</v>
      </c>
      <c r="AU44">
        <v>0.97294871335629129</v>
      </c>
      <c r="AV44">
        <v>1</v>
      </c>
      <c r="AW44">
        <v>1.0371120792715558</v>
      </c>
      <c r="AX44">
        <v>1.0668476834085139</v>
      </c>
      <c r="AY44">
        <v>1.1095919855494891</v>
      </c>
      <c r="AZ44">
        <v>1.1457807621080653</v>
      </c>
      <c r="BA44">
        <v>1.203642429536993</v>
      </c>
      <c r="BC44">
        <v>0.87151206299808792</v>
      </c>
      <c r="BD44">
        <v>0.90216284644338041</v>
      </c>
      <c r="BE44">
        <v>0.92234769785879311</v>
      </c>
      <c r="BF44">
        <v>0.95081286797024822</v>
      </c>
      <c r="BG44">
        <v>0.97294871335629129</v>
      </c>
      <c r="BH44">
        <v>1</v>
      </c>
      <c r="BI44">
        <v>1.0371120792715558</v>
      </c>
      <c r="BJ44">
        <v>1.0668476834085139</v>
      </c>
      <c r="BK44">
        <v>1.1095919855494891</v>
      </c>
      <c r="BL44">
        <v>1.1457807621080653</v>
      </c>
      <c r="BM44">
        <v>1.203642429536993</v>
      </c>
      <c r="BO44" t="s">
        <v>25</v>
      </c>
      <c r="BP44" t="s">
        <v>30</v>
      </c>
      <c r="BQ44" t="s">
        <v>4</v>
      </c>
      <c r="BR44">
        <v>0.87151206299808792</v>
      </c>
      <c r="BS44">
        <v>0.90216284644338041</v>
      </c>
      <c r="BT44">
        <v>0.92234769785879311</v>
      </c>
      <c r="BU44">
        <v>0.95081286797024822</v>
      </c>
      <c r="BV44">
        <v>0.97294871335629129</v>
      </c>
      <c r="BW44">
        <v>1</v>
      </c>
      <c r="BX44">
        <v>1.0371120792715558</v>
      </c>
      <c r="BY44">
        <v>1.0668476834085139</v>
      </c>
      <c r="BZ44">
        <v>1.1095919855494891</v>
      </c>
      <c r="CA44">
        <v>1.1457807621080653</v>
      </c>
      <c r="CB44">
        <v>1.203642429536993</v>
      </c>
    </row>
    <row r="45" spans="2:80" ht="14.4">
      <c r="B45" s="180" t="s">
        <v>122</v>
      </c>
      <c r="C45" s="181"/>
      <c r="D45" s="182" t="s">
        <v>124</v>
      </c>
      <c r="I45" s="58" t="s">
        <v>29</v>
      </c>
      <c r="J45" s="64">
        <f>_xll.qlCalendarAdvance("NullCalendar",$D$2,I45)</f>
        <v>43110</v>
      </c>
      <c r="K45" s="65" t="str">
        <f>TEXT(J45,"[$-en-EN]TTMMMJJJ")</f>
        <v>10Jan2018</v>
      </c>
      <c r="L45" s="72" t="str">
        <f>$K45&amp;TEXT(ABS(L37)*1000,"0000")&amp;IF(L37&lt;0,"neg","pos")</f>
        <v>10Jan20180250neg</v>
      </c>
      <c r="M45" s="53" t="str">
        <f>$K45&amp;TEXT(ABS(M37)*1000,"0000")&amp;IF(M37&lt;0,"neg","pos")</f>
        <v>10Jan20180000pos</v>
      </c>
      <c r="N45" s="53" t="str">
        <f>$K45&amp;TEXT(ABS(N37)*1000,"0000")&amp;IF(N37&lt;0,"neg","pos")</f>
        <v>10Jan20180250pos</v>
      </c>
      <c r="O45" s="53" t="str">
        <f>$K45&amp;TEXT(ABS(O37)*1000,"0000")&amp;IF(O37&lt;0,"neg","pos")</f>
        <v>10Jan20180500pos</v>
      </c>
      <c r="P45" s="53" t="str">
        <f>$K45&amp;TEXT(ABS(P37)*1000,"0000")&amp;IF(P37&lt;0,"neg","pos")</f>
        <v>10Jan20180750pos</v>
      </c>
      <c r="Q45" s="53" t="str">
        <f>$K45&amp;TEXT(ABS(Q37)*1000,"0000")&amp;IF(Q37&lt;0,"neg","pos")</f>
        <v>10Jan20181000pos</v>
      </c>
      <c r="R45" s="53" t="str">
        <f>$K45&amp;TEXT(ABS(R37)*1000,"0000")&amp;IF(R37&lt;0,"neg","pos")</f>
        <v>10Jan20181250pos</v>
      </c>
      <c r="S45" s="53" t="str">
        <f>$K45&amp;TEXT(ABS(S37)*1000,"0000")&amp;IF(S37&lt;0,"neg","pos")</f>
        <v>10Jan20181500pos</v>
      </c>
      <c r="T45" s="53" t="str">
        <f>$K45&amp;TEXT(ABS(T37)*1000,"0000")&amp;IF(T37&lt;0,"neg","pos")</f>
        <v>10Jan20181750pos</v>
      </c>
      <c r="U45" s="53" t="str">
        <f>$K45&amp;TEXT(ABS(U37)*1000,"0000")&amp;IF(U37&lt;0,"neg","pos")</f>
        <v>10Jan20182000pos</v>
      </c>
      <c r="V45" s="59" t="str">
        <f>$K45&amp;TEXT(ABS(V37)*1000,"0000")&amp;IF(V37&lt;0,"neg","pos")</f>
        <v>10Jan20182250pos</v>
      </c>
      <c r="AP45" t="s">
        <v>4</v>
      </c>
      <c r="AQ45" t="s">
        <v>44</v>
      </c>
      <c r="AR45" t="s">
        <v>45</v>
      </c>
      <c r="AS45" t="s">
        <v>46</v>
      </c>
      <c r="AT45" t="s">
        <v>47</v>
      </c>
      <c r="AU45" t="s">
        <v>48</v>
      </c>
      <c r="AV45" t="s">
        <v>43</v>
      </c>
      <c r="AW45" t="s">
        <v>49</v>
      </c>
      <c r="AX45" t="s">
        <v>50</v>
      </c>
      <c r="AY45" t="s">
        <v>51</v>
      </c>
      <c r="AZ45" t="s">
        <v>52</v>
      </c>
      <c r="BA45" t="s">
        <v>53</v>
      </c>
    </row>
    <row r="46" spans="2:80" ht="14.4">
      <c r="B46" s="180" t="s">
        <v>105</v>
      </c>
      <c r="C46" s="181"/>
      <c r="D46" s="189" t="s">
        <v>125</v>
      </c>
      <c r="I46" s="58" t="s">
        <v>32</v>
      </c>
      <c r="J46" s="64">
        <f>_xll.qlCalendarAdvance("NullCalendar",$D$2,I46)</f>
        <v>43200</v>
      </c>
      <c r="K46" s="65" t="str">
        <f>TEXT(J46,"[$-en-EN]TTMMMJJJ")</f>
        <v>10Apr2018</v>
      </c>
      <c r="L46" s="72" t="str">
        <f>$K46&amp;TEXT(ABS(L38)*1000,"0000")&amp;IF(L38&lt;0,"neg","pos")</f>
        <v>10Apr20180250neg</v>
      </c>
      <c r="M46" s="53" t="str">
        <f>$K46&amp;TEXT(ABS(M38)*1000,"0000")&amp;IF(M38&lt;0,"neg","pos")</f>
        <v>10Apr20180000pos</v>
      </c>
      <c r="N46" s="53" t="str">
        <f>$K46&amp;TEXT(ABS(N38)*1000,"0000")&amp;IF(N38&lt;0,"neg","pos")</f>
        <v>10Apr20180250pos</v>
      </c>
      <c r="O46" s="53" t="str">
        <f>$K46&amp;TEXT(ABS(O38)*1000,"0000")&amp;IF(O38&lt;0,"neg","pos")</f>
        <v>10Apr20180500pos</v>
      </c>
      <c r="P46" s="53" t="str">
        <f>$K46&amp;TEXT(ABS(P38)*1000,"0000")&amp;IF(P38&lt;0,"neg","pos")</f>
        <v>10Apr20180750pos</v>
      </c>
      <c r="Q46" s="53" t="str">
        <f>$K46&amp;TEXT(ABS(Q38)*1000,"0000")&amp;IF(Q38&lt;0,"neg","pos")</f>
        <v>10Apr20181000pos</v>
      </c>
      <c r="R46" s="53" t="str">
        <f>$K46&amp;TEXT(ABS(R38)*1000,"0000")&amp;IF(R38&lt;0,"neg","pos")</f>
        <v>10Apr20181250pos</v>
      </c>
      <c r="S46" s="53" t="str">
        <f>$K46&amp;TEXT(ABS(S38)*1000,"0000")&amp;IF(S38&lt;0,"neg","pos")</f>
        <v>10Apr20181500pos</v>
      </c>
      <c r="T46" s="53" t="str">
        <f>$K46&amp;TEXT(ABS(T38)*1000,"0000")&amp;IF(T38&lt;0,"neg","pos")</f>
        <v>10Apr20181750pos</v>
      </c>
      <c r="U46" s="53" t="str">
        <f>$K46&amp;TEXT(ABS(U38)*1000,"0000")&amp;IF(U38&lt;0,"neg","pos")</f>
        <v>10Apr20182000pos</v>
      </c>
      <c r="V46" s="59" t="str">
        <f>$K46&amp;TEXT(ABS(V38)*1000,"0000")&amp;IF(V38&lt;0,"neg","pos")</f>
        <v>10Apr20182250pos</v>
      </c>
      <c r="AP46" t="s">
        <v>181</v>
      </c>
      <c r="AQ46">
        <v>6.8028812732955787E-2</v>
      </c>
      <c r="AR46">
        <v>6.569967791298427E-2</v>
      </c>
      <c r="AS46">
        <v>6.4360060546176268E-2</v>
      </c>
      <c r="AT46">
        <v>6.3277549454206786E-2</v>
      </c>
      <c r="AU46">
        <v>6.2874186799703427E-2</v>
      </c>
      <c r="AV46">
        <v>6.299298119711251E-2</v>
      </c>
      <c r="AW46">
        <v>6.3775749671274043E-2</v>
      </c>
      <c r="AX46">
        <v>6.4920950538360833E-2</v>
      </c>
      <c r="AY46">
        <v>6.6953987051432018E-2</v>
      </c>
      <c r="AZ46">
        <v>6.902024104171367E-2</v>
      </c>
      <c r="BA46">
        <v>7.2290606534899826E-2</v>
      </c>
    </row>
    <row r="47" spans="2:80" ht="14.4">
      <c r="B47" s="180" t="s">
        <v>109</v>
      </c>
      <c r="C47" s="181"/>
      <c r="D47" s="182" t="str">
        <f>D22</f>
        <v>obj_002be#0001</v>
      </c>
      <c r="I47" s="58" t="s">
        <v>33</v>
      </c>
      <c r="J47" s="64">
        <f>_xll.qlCalendarAdvance("NullCalendar",$D$2,I47)</f>
        <v>43291</v>
      </c>
      <c r="K47" s="65" t="str">
        <f>TEXT(J47,"[$-en-EN]TTMMMJJJ")</f>
        <v>10Jul2018</v>
      </c>
      <c r="L47" s="72" t="str">
        <f>$K47&amp;TEXT(ABS(L39)*1000,"0000")&amp;IF(L39&lt;0,"neg","pos")</f>
        <v>10Jul20180250neg</v>
      </c>
      <c r="M47" s="53" t="str">
        <f>$K47&amp;TEXT(ABS(M39)*1000,"0000")&amp;IF(M39&lt;0,"neg","pos")</f>
        <v>10Jul20180000pos</v>
      </c>
      <c r="N47" s="53" t="str">
        <f>$K47&amp;TEXT(ABS(N39)*1000,"0000")&amp;IF(N39&lt;0,"neg","pos")</f>
        <v>10Jul20180250pos</v>
      </c>
      <c r="O47" s="53" t="str">
        <f>$K47&amp;TEXT(ABS(O39)*1000,"0000")&amp;IF(O39&lt;0,"neg","pos")</f>
        <v>10Jul20180500pos</v>
      </c>
      <c r="P47" s="53" t="str">
        <f>$K47&amp;TEXT(ABS(P39)*1000,"0000")&amp;IF(P39&lt;0,"neg","pos")</f>
        <v>10Jul20180750pos</v>
      </c>
      <c r="Q47" s="53" t="str">
        <f>$K47&amp;TEXT(ABS(Q39)*1000,"0000")&amp;IF(Q39&lt;0,"neg","pos")</f>
        <v>10Jul20181000pos</v>
      </c>
      <c r="R47" s="53" t="str">
        <f>$K47&amp;TEXT(ABS(R39)*1000,"0000")&amp;IF(R39&lt;0,"neg","pos")</f>
        <v>10Jul20181250pos</v>
      </c>
      <c r="S47" s="53" t="str">
        <f>$K47&amp;TEXT(ABS(S39)*1000,"0000")&amp;IF(S39&lt;0,"neg","pos")</f>
        <v>10Jul20181500pos</v>
      </c>
      <c r="T47" s="53" t="str">
        <f>$K47&amp;TEXT(ABS(T39)*1000,"0000")&amp;IF(T39&lt;0,"neg","pos")</f>
        <v>10Jul20181750pos</v>
      </c>
      <c r="U47" s="53" t="str">
        <f>$K47&amp;TEXT(ABS(U39)*1000,"0000")&amp;IF(U39&lt;0,"neg","pos")</f>
        <v>10Jul20182000pos</v>
      </c>
      <c r="V47" s="59" t="str">
        <f>$K47&amp;TEXT(ABS(V39)*1000,"0000")&amp;IF(V39&lt;0,"neg","pos")</f>
        <v>10Jul20182250pos</v>
      </c>
      <c r="AP47" t="s">
        <v>182</v>
      </c>
      <c r="AQ47">
        <v>7.3545703449246144E-2</v>
      </c>
      <c r="AR47">
        <v>6.9631978286946575E-2</v>
      </c>
      <c r="AS47">
        <v>6.7330955489704317E-2</v>
      </c>
      <c r="AT47">
        <v>6.5472955877681802E-2</v>
      </c>
      <c r="AU47">
        <v>6.4607750269197656E-2</v>
      </c>
      <c r="AV47">
        <v>6.4439389388425847E-2</v>
      </c>
      <c r="AW47">
        <v>6.4950452254647975E-2</v>
      </c>
      <c r="AX47">
        <v>6.5908450063886681E-2</v>
      </c>
      <c r="AY47">
        <v>6.807139886495249E-2</v>
      </c>
      <c r="AZ47">
        <v>7.0667001420543371E-2</v>
      </c>
      <c r="BA47">
        <v>7.4869893585902902E-2</v>
      </c>
    </row>
    <row r="48" spans="2:80" ht="14.4">
      <c r="B48" s="183" t="s">
        <v>123</v>
      </c>
      <c r="C48" s="184"/>
      <c r="D48" s="185" t="str">
        <f>D24</f>
        <v>localInCross1Y#0001</v>
      </c>
      <c r="I48" s="60" t="s">
        <v>24</v>
      </c>
      <c r="J48" s="66">
        <f>_xll.qlCalendarAdvance("NullCalendar",$D$2,I48)</f>
        <v>43383</v>
      </c>
      <c r="K48" s="67" t="str">
        <f>TEXT(J48,"[$-en-EN]TTMMMJJJ")</f>
        <v>10Oct2018</v>
      </c>
      <c r="L48" s="73" t="str">
        <f>$K48&amp;TEXT(ABS(L40)*1000,"0000")&amp;IF(L40&lt;0,"neg","pos")</f>
        <v>10Oct20180250neg</v>
      </c>
      <c r="M48" s="74" t="str">
        <f>$K48&amp;TEXT(ABS(M40)*1000,"0000")&amp;IF(M40&lt;0,"neg","pos")</f>
        <v>10Oct20180000pos</v>
      </c>
      <c r="N48" s="74" t="str">
        <f>$K48&amp;TEXT(ABS(N40)*1000,"0000")&amp;IF(N40&lt;0,"neg","pos")</f>
        <v>10Oct20180250pos</v>
      </c>
      <c r="O48" s="74" t="str">
        <f>$K48&amp;TEXT(ABS(O40)*1000,"0000")&amp;IF(O40&lt;0,"neg","pos")</f>
        <v>10Oct20180500pos</v>
      </c>
      <c r="P48" s="74" t="str">
        <f>$K48&amp;TEXT(ABS(P40)*1000,"0000")&amp;IF(P40&lt;0,"neg","pos")</f>
        <v>10Oct20180750pos</v>
      </c>
      <c r="Q48" s="74" t="str">
        <f>$K48&amp;TEXT(ABS(Q40)*1000,"0000")&amp;IF(Q40&lt;0,"neg","pos")</f>
        <v>10Oct20181000pos</v>
      </c>
      <c r="R48" s="74" t="str">
        <f>$K48&amp;TEXT(ABS(R40)*1000,"0000")&amp;IF(R40&lt;0,"neg","pos")</f>
        <v>10Oct20181250pos</v>
      </c>
      <c r="S48" s="74" t="str">
        <f>$K48&amp;TEXT(ABS(S40)*1000,"0000")&amp;IF(S40&lt;0,"neg","pos")</f>
        <v>10Oct20181500pos</v>
      </c>
      <c r="T48" s="74" t="str">
        <f>$K48&amp;TEXT(ABS(T40)*1000,"0000")&amp;IF(T40&lt;0,"neg","pos")</f>
        <v>10Oct20181750pos</v>
      </c>
      <c r="U48" s="74" t="str">
        <f>$K48&amp;TEXT(ABS(U40)*1000,"0000")&amp;IF(U40&lt;0,"neg","pos")</f>
        <v>10Oct20182000pos</v>
      </c>
      <c r="V48" s="61" t="str">
        <f>$K48&amp;TEXT(ABS(V40)*1000,"0000")&amp;IF(V40&lt;0,"neg","pos")</f>
        <v>10Oct20182250pos</v>
      </c>
      <c r="AP48" t="s">
        <v>183</v>
      </c>
      <c r="AQ48">
        <v>8.1757138503627202E-2</v>
      </c>
      <c r="AR48">
        <v>7.6697500128331556E-2</v>
      </c>
      <c r="AS48">
        <v>7.3356721320992607E-2</v>
      </c>
      <c r="AT48">
        <v>7.0344227315646199E-2</v>
      </c>
      <c r="AU48">
        <v>6.8651365742804657E-2</v>
      </c>
      <c r="AV48">
        <v>6.7844566325317546E-2</v>
      </c>
      <c r="AW48">
        <v>6.8222621668385469E-2</v>
      </c>
      <c r="AX48">
        <v>6.9422742391704595E-2</v>
      </c>
      <c r="AY48">
        <v>7.2372672562780668E-2</v>
      </c>
      <c r="AZ48">
        <v>7.575099098572062E-2</v>
      </c>
      <c r="BA48">
        <v>8.1220022354073204E-2</v>
      </c>
    </row>
    <row r="49" spans="2:79">
      <c r="B49" s="170" t="s">
        <v>142</v>
      </c>
      <c r="C49" s="171"/>
      <c r="D49" s="172" t="str">
        <f>_xll.qlRealLocalCorrelationBSModel(D43,D44,C17:C18,E17:E18,D48)</f>
        <v>localCorrModel1y#0001</v>
      </c>
      <c r="AP49" t="s">
        <v>184</v>
      </c>
      <c r="AQ49">
        <v>8.5297832505880036E-2</v>
      </c>
      <c r="AR49">
        <v>7.9888622768835127E-2</v>
      </c>
      <c r="AS49">
        <v>7.6181141482195763E-2</v>
      </c>
      <c r="AT49">
        <v>7.2806567216519291E-2</v>
      </c>
      <c r="AU49">
        <v>7.0886680764108964E-2</v>
      </c>
      <c r="AV49">
        <v>6.9916004674396834E-2</v>
      </c>
      <c r="AW49">
        <v>7.0216555107900466E-2</v>
      </c>
      <c r="AX49">
        <v>7.153045997457512E-2</v>
      </c>
      <c r="AY49">
        <v>7.4656854461943173E-2</v>
      </c>
      <c r="AZ49">
        <v>7.8360071439611156E-2</v>
      </c>
      <c r="BA49">
        <v>8.417583287990385E-2</v>
      </c>
    </row>
    <row r="50" spans="2:79">
      <c r="B50" s="186" t="s">
        <v>102</v>
      </c>
      <c r="C50" s="187"/>
      <c r="D50" s="188" t="str">
        <f>_xll.ohRangeRetrieveError(D49)</f>
        <v/>
      </c>
      <c r="I50" s="1" t="s">
        <v>35</v>
      </c>
      <c r="J50" s="2"/>
      <c r="K50" s="52"/>
      <c r="L50" s="4" t="s">
        <v>31</v>
      </c>
      <c r="M50" s="24"/>
      <c r="N50" s="24"/>
      <c r="O50" s="24"/>
      <c r="P50" s="24"/>
      <c r="Q50" s="24"/>
      <c r="R50" s="24"/>
      <c r="S50" s="24"/>
      <c r="T50" s="24"/>
      <c r="U50" s="24"/>
      <c r="V50" s="45"/>
      <c r="AP50" t="s">
        <v>185</v>
      </c>
      <c r="AQ50">
        <v>8.7366639303745441E-2</v>
      </c>
      <c r="AR50">
        <v>8.141972904674713E-2</v>
      </c>
      <c r="AS50">
        <v>7.7366073314802622E-2</v>
      </c>
      <c r="AT50">
        <v>7.3627184610258994E-2</v>
      </c>
      <c r="AU50">
        <v>7.1521139155097252E-2</v>
      </c>
      <c r="AV50">
        <v>7.0406726463608196E-2</v>
      </c>
      <c r="AW50">
        <v>7.0883997717174282E-2</v>
      </c>
      <c r="AX50">
        <v>7.2539795692471279E-2</v>
      </c>
      <c r="AY50">
        <v>7.6559433924520887E-2</v>
      </c>
      <c r="AZ50">
        <v>8.1187224136018477E-2</v>
      </c>
      <c r="BA50">
        <v>8.7754122570921286E-2</v>
      </c>
    </row>
    <row r="51" spans="2:79">
      <c r="I51" s="54" t="s">
        <v>25</v>
      </c>
      <c r="J51" s="55" t="s">
        <v>30</v>
      </c>
      <c r="K51" s="55" t="s">
        <v>4</v>
      </c>
      <c r="L51" s="77" t="str">
        <f>L43</f>
        <v>5D Put EUR</v>
      </c>
      <c r="M51" s="78" t="str">
        <f>M43</f>
        <v>10D Put EUR</v>
      </c>
      <c r="N51" s="78" t="str">
        <f>N43</f>
        <v>15D Put EUR</v>
      </c>
      <c r="O51" s="78" t="str">
        <f>O43</f>
        <v>25D Put EUR</v>
      </c>
      <c r="P51" s="78" t="str">
        <f>P43</f>
        <v>35D Put EUR</v>
      </c>
      <c r="Q51" s="78" t="str">
        <f>Q43</f>
        <v>ATM</v>
      </c>
      <c r="R51" s="78" t="str">
        <f>R43</f>
        <v>35D Call EUR</v>
      </c>
      <c r="S51" s="78" t="str">
        <f>S43</f>
        <v>25D Call EUR</v>
      </c>
      <c r="T51" s="78" t="str">
        <f>T43</f>
        <v>15D Call EUR</v>
      </c>
      <c r="U51" s="78" t="str">
        <f>U43</f>
        <v>10D Call EUR</v>
      </c>
      <c r="V51" s="67" t="str">
        <f>V43</f>
        <v>5D Call EUR</v>
      </c>
    </row>
    <row r="52" spans="2:79">
      <c r="B52" s="229" t="s">
        <v>8</v>
      </c>
      <c r="C52" s="230" t="s">
        <v>99</v>
      </c>
      <c r="I52" s="75" t="str">
        <f>I44</f>
        <v>1m</v>
      </c>
      <c r="J52" s="62">
        <f>_xll.qlCalendarAdvance("NullCalendar",$D$2,I52)</f>
        <v>43049</v>
      </c>
      <c r="K52" s="63" t="str">
        <f>TEXT(J52,"[$-en-EN]TTMMMJJJ")</f>
        <v>10Nov2017</v>
      </c>
      <c r="L52" s="70" t="str">
        <f>"C"&amp;L44&amp;"=Pay(Max(GasWinter("&amp;$K52&amp;")*"&amp;$M$11&amp;"+GasSummer("&amp;$K52&amp;")*"&amp;$N$11&amp;"-("&amp;L36&amp;"),0.0),"&amp;$K52&amp;")"</f>
        <v>C10Nov20170250neg=Pay(Max(GasWinter(10Nov2017)*1+GasSummer(10Nov2017)*-1-(-0.25),0.0),10Nov2017)</v>
      </c>
      <c r="M52" s="71" t="str">
        <f>"C"&amp;M44&amp;"=Pay(Max(GasWinter("&amp;$K52&amp;")*"&amp;$M$11&amp;"+GasSummer("&amp;$K52&amp;")*"&amp;$N$11&amp;"-("&amp;M36&amp;"),0.0),"&amp;$K52&amp;")"</f>
        <v>C10Nov20170000pos=Pay(Max(GasWinter(10Nov2017)*1+GasSummer(10Nov2017)*-1-(0),0.0),10Nov2017)</v>
      </c>
      <c r="N52" s="71" t="str">
        <f>"C"&amp;N44&amp;"=Pay(Max(GasWinter("&amp;$K52&amp;")*"&amp;$M$11&amp;"+GasSummer("&amp;$K52&amp;")*"&amp;$N$11&amp;"-("&amp;N36&amp;"),0.0),"&amp;$K52&amp;")"</f>
        <v>C10Nov20170250pos=Pay(Max(GasWinter(10Nov2017)*1+GasSummer(10Nov2017)*-1-(0.25),0.0),10Nov2017)</v>
      </c>
      <c r="O52" s="71" t="str">
        <f>"C"&amp;O44&amp;"=Pay(Max(GasWinter("&amp;$K52&amp;")*"&amp;$M$11&amp;"+GasSummer("&amp;$K52&amp;")*"&amp;$N$11&amp;"-("&amp;O36&amp;"),0.0),"&amp;$K52&amp;")"</f>
        <v>C10Nov20170500pos=Pay(Max(GasWinter(10Nov2017)*1+GasSummer(10Nov2017)*-1-(0.5),0.0),10Nov2017)</v>
      </c>
      <c r="P52" s="71" t="str">
        <f>"C"&amp;P44&amp;"=Pay(Max(GasWinter("&amp;$K52&amp;")*"&amp;$M$11&amp;"+GasSummer("&amp;$K52&amp;")*"&amp;$N$11&amp;"-("&amp;P36&amp;"),0.0),"&amp;$K52&amp;")"</f>
        <v>C10Nov20170750pos=Pay(Max(GasWinter(10Nov2017)*1+GasSummer(10Nov2017)*-1-(0.75),0.0),10Nov2017)</v>
      </c>
      <c r="Q52" s="71" t="str">
        <f>"C"&amp;Q44&amp;"=Pay(Max(GasWinter("&amp;$K52&amp;")*"&amp;$M$11&amp;"+GasSummer("&amp;$K52&amp;")*"&amp;$N$11&amp;"-("&amp;Q36&amp;"),0.0),"&amp;$K52&amp;")"</f>
        <v>C10Nov20171000pos=Pay(Max(GasWinter(10Nov2017)*1+GasSummer(10Nov2017)*-1-(1),0.0),10Nov2017)</v>
      </c>
      <c r="R52" s="71" t="str">
        <f>"C"&amp;R44&amp;"=Pay(Max(GasWinter("&amp;$K52&amp;")*"&amp;$M$11&amp;"+GasSummer("&amp;$K52&amp;")*"&amp;$N$11&amp;"-("&amp;R36&amp;"),0.0),"&amp;$K52&amp;")"</f>
        <v>C10Nov20171250pos=Pay(Max(GasWinter(10Nov2017)*1+GasSummer(10Nov2017)*-1-(1.25),0.0),10Nov2017)</v>
      </c>
      <c r="S52" s="71" t="str">
        <f>"C"&amp;S44&amp;"=Pay(Max(GasWinter("&amp;$K52&amp;")*"&amp;$M$11&amp;"+GasSummer("&amp;$K52&amp;")*"&amp;$N$11&amp;"-("&amp;S36&amp;"),0.0),"&amp;$K52&amp;")"</f>
        <v>C10Nov20171500pos=Pay(Max(GasWinter(10Nov2017)*1+GasSummer(10Nov2017)*-1-(1.5),0.0),10Nov2017)</v>
      </c>
      <c r="T52" s="71" t="str">
        <f>"C"&amp;T44&amp;"=Pay(Max(GasWinter("&amp;$K52&amp;")*"&amp;$M$11&amp;"+GasSummer("&amp;$K52&amp;")*"&amp;$N$11&amp;"-("&amp;T36&amp;"),0.0),"&amp;$K52&amp;")"</f>
        <v>C10Nov20171750pos=Pay(Max(GasWinter(10Nov2017)*1+GasSummer(10Nov2017)*-1-(1.75),0.0),10Nov2017)</v>
      </c>
      <c r="U52" s="71" t="str">
        <f>"C"&amp;U44&amp;"=Pay(Max(GasWinter("&amp;$K52&amp;")*"&amp;$M$11&amp;"+GasSummer("&amp;$K52&amp;")*"&amp;$N$11&amp;"-("&amp;U36&amp;"),0.0),"&amp;$K52&amp;")"</f>
        <v>C10Nov20172000pos=Pay(Max(GasWinter(10Nov2017)*1+GasSummer(10Nov2017)*-1-(2),0.0),10Nov2017)</v>
      </c>
      <c r="V52" s="57" t="str">
        <f>"C"&amp;V44&amp;"=Pay(Max(GasWinter("&amp;$K52&amp;")*"&amp;$M$11&amp;"+GasSummer("&amp;$K52&amp;")*"&amp;$N$11&amp;"-("&amp;V36&amp;"),0.0),"&amp;$K52&amp;")"</f>
        <v>C10Nov20172250pos=Pay(Max(GasWinter(10Nov2017)*1+GasSummer(10Nov2017)*-1-(2.25),0.0),10Nov2017)</v>
      </c>
      <c r="AN52" t="s">
        <v>189</v>
      </c>
      <c r="BC52" t="s">
        <v>189</v>
      </c>
      <c r="BP52" t="s">
        <v>189</v>
      </c>
    </row>
    <row r="53" spans="2:79">
      <c r="B53" s="1" t="s">
        <v>8</v>
      </c>
      <c r="C53" s="2"/>
      <c r="D53" s="231" t="str">
        <f>IF(C52="multiasset",_xll.qlMultiAssetBSModel(,D4,C17:C18,E17:E18,C11:D12),D49)</f>
        <v>localCorrModel1y#0001</v>
      </c>
      <c r="I53" s="76" t="str">
        <f>I45</f>
        <v>3m</v>
      </c>
      <c r="J53" s="64">
        <f>_xll.qlCalendarAdvance("NullCalendar",$D$2,I53)</f>
        <v>43110</v>
      </c>
      <c r="K53" s="65" t="str">
        <f>TEXT(J53,"[$-en-EN]TTMMMJJJ")</f>
        <v>10Jan2018</v>
      </c>
      <c r="L53" s="72" t="str">
        <f>"C"&amp;L45&amp;"=Pay(Max(GasWinter("&amp;$K53&amp;")*"&amp;$M$11&amp;"+GasSummer("&amp;$K53&amp;")*"&amp;$N$11&amp;"-("&amp;L37&amp;"),0.0),"&amp;$K53&amp;")"</f>
        <v>C10Jan20180250neg=Pay(Max(GasWinter(10Jan2018)*1+GasSummer(10Jan2018)*-1-(-0.25),0.0),10Jan2018)</v>
      </c>
      <c r="M53" s="53" t="str">
        <f>"C"&amp;M45&amp;"=Pay(Max(GasWinter("&amp;$K53&amp;")*"&amp;$M$11&amp;"+GasSummer("&amp;$K53&amp;")*"&amp;$N$11&amp;"-("&amp;M37&amp;"),0.0),"&amp;$K53&amp;")"</f>
        <v>C10Jan20180000pos=Pay(Max(GasWinter(10Jan2018)*1+GasSummer(10Jan2018)*-1-(0),0.0),10Jan2018)</v>
      </c>
      <c r="N53" s="53" t="str">
        <f>"C"&amp;N45&amp;"=Pay(Max(GasWinter("&amp;$K53&amp;")*"&amp;$M$11&amp;"+GasSummer("&amp;$K53&amp;")*"&amp;$N$11&amp;"-("&amp;N37&amp;"),0.0),"&amp;$K53&amp;")"</f>
        <v>C10Jan20180250pos=Pay(Max(GasWinter(10Jan2018)*1+GasSummer(10Jan2018)*-1-(0.25),0.0),10Jan2018)</v>
      </c>
      <c r="O53" s="53" t="str">
        <f>"C"&amp;O45&amp;"=Pay(Max(GasWinter("&amp;$K53&amp;")*"&amp;$M$11&amp;"+GasSummer("&amp;$K53&amp;")*"&amp;$N$11&amp;"-("&amp;O37&amp;"),0.0),"&amp;$K53&amp;")"</f>
        <v>C10Jan20180500pos=Pay(Max(GasWinter(10Jan2018)*1+GasSummer(10Jan2018)*-1-(0.5),0.0),10Jan2018)</v>
      </c>
      <c r="P53" s="53" t="str">
        <f>"C"&amp;P45&amp;"=Pay(Max(GasWinter("&amp;$K53&amp;")*"&amp;$M$11&amp;"+GasSummer("&amp;$K53&amp;")*"&amp;$N$11&amp;"-("&amp;P37&amp;"),0.0),"&amp;$K53&amp;")"</f>
        <v>C10Jan20180750pos=Pay(Max(GasWinter(10Jan2018)*1+GasSummer(10Jan2018)*-1-(0.75),0.0),10Jan2018)</v>
      </c>
      <c r="Q53" s="53" t="str">
        <f>"C"&amp;Q45&amp;"=Pay(Max(GasWinter("&amp;$K53&amp;")*"&amp;$M$11&amp;"+GasSummer("&amp;$K53&amp;")*"&amp;$N$11&amp;"-("&amp;Q37&amp;"),0.0),"&amp;$K53&amp;")"</f>
        <v>C10Jan20181000pos=Pay(Max(GasWinter(10Jan2018)*1+GasSummer(10Jan2018)*-1-(1),0.0),10Jan2018)</v>
      </c>
      <c r="R53" s="53" t="str">
        <f>"C"&amp;R45&amp;"=Pay(Max(GasWinter("&amp;$K53&amp;")*"&amp;$M$11&amp;"+GasSummer("&amp;$K53&amp;")*"&amp;$N$11&amp;"-("&amp;R37&amp;"),0.0),"&amp;$K53&amp;")"</f>
        <v>C10Jan20181250pos=Pay(Max(GasWinter(10Jan2018)*1+GasSummer(10Jan2018)*-1-(1.25),0.0),10Jan2018)</v>
      </c>
      <c r="S53" s="53" t="str">
        <f>"C"&amp;S45&amp;"=Pay(Max(GasWinter("&amp;$K53&amp;")*"&amp;$M$11&amp;"+GasSummer("&amp;$K53&amp;")*"&amp;$N$11&amp;"-("&amp;S37&amp;"),0.0),"&amp;$K53&amp;")"</f>
        <v>C10Jan20181500pos=Pay(Max(GasWinter(10Jan2018)*1+GasSummer(10Jan2018)*-1-(1.5),0.0),10Jan2018)</v>
      </c>
      <c r="T53" s="53" t="str">
        <f>"C"&amp;T45&amp;"=Pay(Max(GasWinter("&amp;$K53&amp;")*"&amp;$M$11&amp;"+GasSummer("&amp;$K53&amp;")*"&amp;$N$11&amp;"-("&amp;T37&amp;"),0.0),"&amp;$K53&amp;")"</f>
        <v>C10Jan20181750pos=Pay(Max(GasWinter(10Jan2018)*1+GasSummer(10Jan2018)*-1-(1.75),0.0),10Jan2018)</v>
      </c>
      <c r="U53" s="53" t="str">
        <f>"C"&amp;U45&amp;"=Pay(Max(GasWinter("&amp;$K53&amp;")*"&amp;$M$11&amp;"+GasSummer("&amp;$K53&amp;")*"&amp;$N$11&amp;"-("&amp;U37&amp;"),0.0),"&amp;$K53&amp;")"</f>
        <v>C10Jan20182000pos=Pay(Max(GasWinter(10Jan2018)*1+GasSummer(10Jan2018)*-1-(2),0.0),10Jan2018)</v>
      </c>
      <c r="V53" s="59" t="str">
        <f>"C"&amp;V45&amp;"=Pay(Max(GasWinter("&amp;$K53&amp;")*"&amp;$M$11&amp;"+GasSummer("&amp;$K53&amp;")*"&amp;$N$11&amp;"-("&amp;V37&amp;"),0.0),"&amp;$K53&amp;")"</f>
        <v>C10Jan20182250pos=Pay(Max(GasWinter(10Jan2018)*1+GasSummer(10Jan2018)*-1-(2.25),0.0),10Jan2018)</v>
      </c>
      <c r="AN53" t="s">
        <v>192</v>
      </c>
      <c r="BC53" t="s">
        <v>191</v>
      </c>
      <c r="BP53" t="s">
        <v>190</v>
      </c>
    </row>
    <row r="54" spans="2:79">
      <c r="I54" s="76" t="str">
        <f>I46</f>
        <v>6m</v>
      </c>
      <c r="J54" s="64">
        <f>_xll.qlCalendarAdvance("NullCalendar",$D$2,I54)</f>
        <v>43200</v>
      </c>
      <c r="K54" s="65" t="str">
        <f>TEXT(J54,"[$-en-EN]TTMMMJJJ")</f>
        <v>10Apr2018</v>
      </c>
      <c r="L54" s="72" t="str">
        <f>"C"&amp;L46&amp;"=Pay(Max(GasWinter("&amp;$K54&amp;")*"&amp;$M$11&amp;"+GasSummer("&amp;$K54&amp;")*"&amp;$N$11&amp;"-("&amp;L38&amp;"),0.0),"&amp;$K54&amp;")"</f>
        <v>C10Apr20180250neg=Pay(Max(GasWinter(10Apr2018)*1+GasSummer(10Apr2018)*-1-(-0.25),0.0),10Apr2018)</v>
      </c>
      <c r="M54" s="53" t="str">
        <f>"C"&amp;M46&amp;"=Pay(Max(GasWinter("&amp;$K54&amp;")*"&amp;$M$11&amp;"+GasSummer("&amp;$K54&amp;")*"&amp;$N$11&amp;"-("&amp;M38&amp;"),0.0),"&amp;$K54&amp;")"</f>
        <v>C10Apr20180000pos=Pay(Max(GasWinter(10Apr2018)*1+GasSummer(10Apr2018)*-1-(0),0.0),10Apr2018)</v>
      </c>
      <c r="N54" s="53" t="str">
        <f>"C"&amp;N46&amp;"=Pay(Max(GasWinter("&amp;$K54&amp;")*"&amp;$M$11&amp;"+GasSummer("&amp;$K54&amp;")*"&amp;$N$11&amp;"-("&amp;N38&amp;"),0.0),"&amp;$K54&amp;")"</f>
        <v>C10Apr20180250pos=Pay(Max(GasWinter(10Apr2018)*1+GasSummer(10Apr2018)*-1-(0.25),0.0),10Apr2018)</v>
      </c>
      <c r="O54" s="53" t="str">
        <f>"C"&amp;O46&amp;"=Pay(Max(GasWinter("&amp;$K54&amp;")*"&amp;$M$11&amp;"+GasSummer("&amp;$K54&amp;")*"&amp;$N$11&amp;"-("&amp;O38&amp;"),0.0),"&amp;$K54&amp;")"</f>
        <v>C10Apr20180500pos=Pay(Max(GasWinter(10Apr2018)*1+GasSummer(10Apr2018)*-1-(0.5),0.0),10Apr2018)</v>
      </c>
      <c r="P54" s="53" t="str">
        <f>"C"&amp;P46&amp;"=Pay(Max(GasWinter("&amp;$K54&amp;")*"&amp;$M$11&amp;"+GasSummer("&amp;$K54&amp;")*"&amp;$N$11&amp;"-("&amp;P38&amp;"),0.0),"&amp;$K54&amp;")"</f>
        <v>C10Apr20180750pos=Pay(Max(GasWinter(10Apr2018)*1+GasSummer(10Apr2018)*-1-(0.75),0.0),10Apr2018)</v>
      </c>
      <c r="Q54" s="53" t="str">
        <f>"C"&amp;Q46&amp;"=Pay(Max(GasWinter("&amp;$K54&amp;")*"&amp;$M$11&amp;"+GasSummer("&amp;$K54&amp;")*"&amp;$N$11&amp;"-("&amp;Q38&amp;"),0.0),"&amp;$K54&amp;")"</f>
        <v>C10Apr20181000pos=Pay(Max(GasWinter(10Apr2018)*1+GasSummer(10Apr2018)*-1-(1),0.0),10Apr2018)</v>
      </c>
      <c r="R54" s="53" t="str">
        <f>"C"&amp;R46&amp;"=Pay(Max(GasWinter("&amp;$K54&amp;")*"&amp;$M$11&amp;"+GasSummer("&amp;$K54&amp;")*"&amp;$N$11&amp;"-("&amp;R38&amp;"),0.0),"&amp;$K54&amp;")"</f>
        <v>C10Apr20181250pos=Pay(Max(GasWinter(10Apr2018)*1+GasSummer(10Apr2018)*-1-(1.25),0.0),10Apr2018)</v>
      </c>
      <c r="S54" s="53" t="str">
        <f>"C"&amp;S46&amp;"=Pay(Max(GasWinter("&amp;$K54&amp;")*"&amp;$M$11&amp;"+GasSummer("&amp;$K54&amp;")*"&amp;$N$11&amp;"-("&amp;S38&amp;"),0.0),"&amp;$K54&amp;")"</f>
        <v>C10Apr20181500pos=Pay(Max(GasWinter(10Apr2018)*1+GasSummer(10Apr2018)*-1-(1.5),0.0),10Apr2018)</v>
      </c>
      <c r="T54" s="53" t="str">
        <f>"C"&amp;T46&amp;"=Pay(Max(GasWinter("&amp;$K54&amp;")*"&amp;$M$11&amp;"+GasSummer("&amp;$K54&amp;")*"&amp;$N$11&amp;"-("&amp;T38&amp;"),0.0),"&amp;$K54&amp;")"</f>
        <v>C10Apr20181750pos=Pay(Max(GasWinter(10Apr2018)*1+GasSummer(10Apr2018)*-1-(1.75),0.0),10Apr2018)</v>
      </c>
      <c r="U54" s="53" t="str">
        <f>"C"&amp;U46&amp;"=Pay(Max(GasWinter("&amp;$K54&amp;")*"&amp;$M$11&amp;"+GasSummer("&amp;$K54&amp;")*"&amp;$N$11&amp;"-("&amp;U38&amp;"),0.0),"&amp;$K54&amp;")"</f>
        <v>C10Apr20182000pos=Pay(Max(GasWinter(10Apr2018)*1+GasSummer(10Apr2018)*-1-(2),0.0),10Apr2018)</v>
      </c>
      <c r="V54" s="59" t="str">
        <f>"C"&amp;V46&amp;"=Pay(Max(GasWinter("&amp;$K54&amp;")*"&amp;$M$11&amp;"+GasSummer("&amp;$K54&amp;")*"&amp;$N$11&amp;"-("&amp;V38&amp;"),0.0),"&amp;$K54&amp;")"</f>
        <v>C10Apr20182250pos=Pay(Max(GasWinter(10Apr2018)*1+GasSummer(10Apr2018)*-1-(2.25),0.0),10Apr2018)</v>
      </c>
      <c r="AP54" t="s">
        <v>4</v>
      </c>
      <c r="AQ54" t="s">
        <v>44</v>
      </c>
      <c r="AR54" t="s">
        <v>45</v>
      </c>
      <c r="AS54" t="s">
        <v>46</v>
      </c>
      <c r="AT54" t="s">
        <v>47</v>
      </c>
      <c r="AU54" t="s">
        <v>48</v>
      </c>
      <c r="AV54" t="s">
        <v>43</v>
      </c>
      <c r="AW54" t="s">
        <v>49</v>
      </c>
      <c r="AX54" t="s">
        <v>50</v>
      </c>
      <c r="AY54" t="s">
        <v>51</v>
      </c>
      <c r="AZ54" t="s">
        <v>52</v>
      </c>
      <c r="BA54" t="s">
        <v>53</v>
      </c>
      <c r="BC54" t="s">
        <v>4</v>
      </c>
      <c r="BD54" t="s">
        <v>44</v>
      </c>
      <c r="BE54" t="s">
        <v>45</v>
      </c>
      <c r="BF54" t="s">
        <v>46</v>
      </c>
      <c r="BG54" t="s">
        <v>47</v>
      </c>
      <c r="BH54" t="s">
        <v>48</v>
      </c>
      <c r="BI54" t="s">
        <v>43</v>
      </c>
      <c r="BJ54" t="s">
        <v>49</v>
      </c>
      <c r="BK54" t="s">
        <v>50</v>
      </c>
      <c r="BL54" t="s">
        <v>51</v>
      </c>
      <c r="BM54" t="s">
        <v>52</v>
      </c>
      <c r="BN54" t="s">
        <v>53</v>
      </c>
      <c r="BP54" t="s">
        <v>4</v>
      </c>
      <c r="BQ54" t="s">
        <v>44</v>
      </c>
      <c r="BR54" t="s">
        <v>45</v>
      </c>
      <c r="BS54" t="s">
        <v>46</v>
      </c>
      <c r="BT54" t="s">
        <v>47</v>
      </c>
      <c r="BU54" t="s">
        <v>48</v>
      </c>
      <c r="BV54" t="s">
        <v>43</v>
      </c>
      <c r="BW54" t="s">
        <v>49</v>
      </c>
      <c r="BX54" t="s">
        <v>50</v>
      </c>
      <c r="BY54" t="s">
        <v>51</v>
      </c>
      <c r="BZ54" t="s">
        <v>52</v>
      </c>
      <c r="CA54" t="s">
        <v>53</v>
      </c>
    </row>
    <row r="55" spans="2:79">
      <c r="B55" s="4" t="s">
        <v>9</v>
      </c>
      <c r="C55" s="24"/>
      <c r="D55" s="30" t="s">
        <v>21</v>
      </c>
      <c r="I55" s="76" t="str">
        <f>I47</f>
        <v>9m</v>
      </c>
      <c r="J55" s="64">
        <f>_xll.qlCalendarAdvance("NullCalendar",$D$2,I55)</f>
        <v>43291</v>
      </c>
      <c r="K55" s="65" t="str">
        <f>TEXT(J55,"[$-en-EN]TTMMMJJJ")</f>
        <v>10Jul2018</v>
      </c>
      <c r="L55" s="72" t="str">
        <f>"C"&amp;L47&amp;"=Pay(Max(GasWinter("&amp;$K55&amp;")*"&amp;$M$11&amp;"+GasSummer("&amp;$K55&amp;")*"&amp;$N$11&amp;"-("&amp;L39&amp;"),0.0),"&amp;$K55&amp;")"</f>
        <v>C10Jul20180250neg=Pay(Max(GasWinter(10Jul2018)*1+GasSummer(10Jul2018)*-1-(-0.25),0.0),10Jul2018)</v>
      </c>
      <c r="M55" s="53" t="str">
        <f>"C"&amp;M47&amp;"=Pay(Max(GasWinter("&amp;$K55&amp;")*"&amp;$M$11&amp;"+GasSummer("&amp;$K55&amp;")*"&amp;$N$11&amp;"-("&amp;M39&amp;"),0.0),"&amp;$K55&amp;")"</f>
        <v>C10Jul20180000pos=Pay(Max(GasWinter(10Jul2018)*1+GasSummer(10Jul2018)*-1-(0),0.0),10Jul2018)</v>
      </c>
      <c r="N55" s="53" t="str">
        <f>"C"&amp;N47&amp;"=Pay(Max(GasWinter("&amp;$K55&amp;")*"&amp;$M$11&amp;"+GasSummer("&amp;$K55&amp;")*"&amp;$N$11&amp;"-("&amp;N39&amp;"),0.0),"&amp;$K55&amp;")"</f>
        <v>C10Jul20180250pos=Pay(Max(GasWinter(10Jul2018)*1+GasSummer(10Jul2018)*-1-(0.25),0.0),10Jul2018)</v>
      </c>
      <c r="O55" s="53" t="str">
        <f>"C"&amp;O47&amp;"=Pay(Max(GasWinter("&amp;$K55&amp;")*"&amp;$M$11&amp;"+GasSummer("&amp;$K55&amp;")*"&amp;$N$11&amp;"-("&amp;O39&amp;"),0.0),"&amp;$K55&amp;")"</f>
        <v>C10Jul20180500pos=Pay(Max(GasWinter(10Jul2018)*1+GasSummer(10Jul2018)*-1-(0.5),0.0),10Jul2018)</v>
      </c>
      <c r="P55" s="53" t="str">
        <f>"C"&amp;P47&amp;"=Pay(Max(GasWinter("&amp;$K55&amp;")*"&amp;$M$11&amp;"+GasSummer("&amp;$K55&amp;")*"&amp;$N$11&amp;"-("&amp;P39&amp;"),0.0),"&amp;$K55&amp;")"</f>
        <v>C10Jul20180750pos=Pay(Max(GasWinter(10Jul2018)*1+GasSummer(10Jul2018)*-1-(0.75),0.0),10Jul2018)</v>
      </c>
      <c r="Q55" s="53" t="str">
        <f>"C"&amp;Q47&amp;"=Pay(Max(GasWinter("&amp;$K55&amp;")*"&amp;$M$11&amp;"+GasSummer("&amp;$K55&amp;")*"&amp;$N$11&amp;"-("&amp;Q39&amp;"),0.0),"&amp;$K55&amp;")"</f>
        <v>C10Jul20181000pos=Pay(Max(GasWinter(10Jul2018)*1+GasSummer(10Jul2018)*-1-(1),0.0),10Jul2018)</v>
      </c>
      <c r="R55" s="53" t="str">
        <f>"C"&amp;R47&amp;"=Pay(Max(GasWinter("&amp;$K55&amp;")*"&amp;$M$11&amp;"+GasSummer("&amp;$K55&amp;")*"&amp;$N$11&amp;"-("&amp;R39&amp;"),0.0),"&amp;$K55&amp;")"</f>
        <v>C10Jul20181250pos=Pay(Max(GasWinter(10Jul2018)*1+GasSummer(10Jul2018)*-1-(1.25),0.0),10Jul2018)</v>
      </c>
      <c r="S55" s="53" t="str">
        <f>"C"&amp;S47&amp;"=Pay(Max(GasWinter("&amp;$K55&amp;")*"&amp;$M$11&amp;"+GasSummer("&amp;$K55&amp;")*"&amp;$N$11&amp;"-("&amp;S39&amp;"),0.0),"&amp;$K55&amp;")"</f>
        <v>C10Jul20181500pos=Pay(Max(GasWinter(10Jul2018)*1+GasSummer(10Jul2018)*-1-(1.5),0.0),10Jul2018)</v>
      </c>
      <c r="T55" s="53" t="str">
        <f>"C"&amp;T47&amp;"=Pay(Max(GasWinter("&amp;$K55&amp;")*"&amp;$M$11&amp;"+GasSummer("&amp;$K55&amp;")*"&amp;$N$11&amp;"-("&amp;T39&amp;"),0.0),"&amp;$K55&amp;")"</f>
        <v>C10Jul20181750pos=Pay(Max(GasWinter(10Jul2018)*1+GasSummer(10Jul2018)*-1-(1.75),0.0),10Jul2018)</v>
      </c>
      <c r="U55" s="53" t="str">
        <f>"C"&amp;U47&amp;"=Pay(Max(GasWinter("&amp;$K55&amp;")*"&amp;$M$11&amp;"+GasSummer("&amp;$K55&amp;")*"&amp;$N$11&amp;"-("&amp;U39&amp;"),0.0),"&amp;$K55&amp;")"</f>
        <v>C10Jul20182000pos=Pay(Max(GasWinter(10Jul2018)*1+GasSummer(10Jul2018)*-1-(2),0.0),10Jul2018)</v>
      </c>
      <c r="V55" s="59" t="str">
        <f>"C"&amp;V47&amp;"=Pay(Max(GasWinter("&amp;$K55&amp;")*"&amp;$M$11&amp;"+GasSummer("&amp;$K55&amp;")*"&amp;$N$11&amp;"-("&amp;V39&amp;"),0.0),"&amp;$K55&amp;")"</f>
        <v>C10Jul20182250pos=Pay(Max(GasWinter(10Jul2018)*1+GasSummer(10Jul2018)*-1-(2.25),0.0),10Jul2018)</v>
      </c>
      <c r="AP55" t="s">
        <v>181</v>
      </c>
      <c r="AQ55">
        <v>0.27908123485987663</v>
      </c>
      <c r="AR55">
        <v>0.25057784881106071</v>
      </c>
      <c r="AS55">
        <v>0.23252237455182845</v>
      </c>
      <c r="AT55">
        <v>0.21873663620197845</v>
      </c>
      <c r="AU55">
        <v>0.20917841121853634</v>
      </c>
      <c r="AV55">
        <v>0.20476042366029451</v>
      </c>
      <c r="AW55">
        <v>0.205518782263862</v>
      </c>
      <c r="AX55">
        <v>0.21092620878172574</v>
      </c>
      <c r="AY55">
        <v>0.22287717172819627</v>
      </c>
      <c r="AZ55">
        <v>0.23896578638103724</v>
      </c>
      <c r="BA55">
        <v>0.25136411167559131</v>
      </c>
      <c r="BD55">
        <v>0.281014838647416</v>
      </c>
      <c r="BE55">
        <v>0.25407626752990703</v>
      </c>
      <c r="BF55">
        <v>0.23625127793659939</v>
      </c>
      <c r="BG55">
        <v>0.22231691538344245</v>
      </c>
      <c r="BH55">
        <v>0.21276055877369798</v>
      </c>
      <c r="BI55">
        <v>0.20823179769577593</v>
      </c>
      <c r="BJ55">
        <v>0.20887611275608564</v>
      </c>
      <c r="BK55">
        <v>0.21405759690016893</v>
      </c>
      <c r="BL55">
        <v>0.22562781533866486</v>
      </c>
      <c r="BM55">
        <v>0.24129363454245933</v>
      </c>
      <c r="BN55">
        <v>0.25411100265745468</v>
      </c>
      <c r="BQ55">
        <v>0.28316469900471664</v>
      </c>
      <c r="BR55">
        <v>0.25760083861792848</v>
      </c>
      <c r="BS55">
        <v>0.23987445005164895</v>
      </c>
      <c r="BT55">
        <v>0.22583088346773547</v>
      </c>
      <c r="BU55">
        <v>0.21627420944523687</v>
      </c>
      <c r="BV55">
        <v>0.21164523333036328</v>
      </c>
      <c r="BW55">
        <v>0.21217259774735803</v>
      </c>
      <c r="BX55">
        <v>0.21713107886235017</v>
      </c>
      <c r="BY55">
        <v>0.22837688767728961</v>
      </c>
      <c r="BZ55">
        <v>0.24351978306558822</v>
      </c>
      <c r="CA55">
        <v>0.25671311769877614</v>
      </c>
    </row>
    <row r="56" spans="2:79">
      <c r="B56" s="7" t="s">
        <v>10</v>
      </c>
      <c r="C56" s="31"/>
      <c r="D56" s="32" t="s">
        <v>218</v>
      </c>
      <c r="I56" s="77" t="str">
        <f>I48</f>
        <v>1y</v>
      </c>
      <c r="J56" s="66">
        <f>_xll.qlCalendarAdvance("NullCalendar",$D$2,I56)</f>
        <v>43383</v>
      </c>
      <c r="K56" s="67" t="str">
        <f>TEXT(J56,"[$-en-EN]TTMMMJJJ")</f>
        <v>10Oct2018</v>
      </c>
      <c r="L56" s="73" t="str">
        <f>"C"&amp;L48&amp;"=Pay(Max(GasWinter("&amp;$K56&amp;")*"&amp;$M$11&amp;"+GasSummer("&amp;$K56&amp;")*"&amp;$N$11&amp;"-("&amp;L40&amp;"),0.0),"&amp;$K56&amp;")"</f>
        <v>C10Oct20180250neg=Pay(Max(GasWinter(10Oct2018)*1+GasSummer(10Oct2018)*-1-(-0.25),0.0),10Oct2018)</v>
      </c>
      <c r="M56" s="74" t="str">
        <f>"C"&amp;M48&amp;"=Pay(Max(GasWinter("&amp;$K56&amp;")*"&amp;$M$11&amp;"+GasSummer("&amp;$K56&amp;")*"&amp;$N$11&amp;"-("&amp;M40&amp;"),0.0),"&amp;$K56&amp;")"</f>
        <v>C10Oct20180000pos=Pay(Max(GasWinter(10Oct2018)*1+GasSummer(10Oct2018)*-1-(0),0.0),10Oct2018)</v>
      </c>
      <c r="N56" s="74" t="str">
        <f>"C"&amp;N48&amp;"=Pay(Max(GasWinter("&amp;$K56&amp;")*"&amp;$M$11&amp;"+GasSummer("&amp;$K56&amp;")*"&amp;$N$11&amp;"-("&amp;N40&amp;"),0.0),"&amp;$K56&amp;")"</f>
        <v>C10Oct20180250pos=Pay(Max(GasWinter(10Oct2018)*1+GasSummer(10Oct2018)*-1-(0.25),0.0),10Oct2018)</v>
      </c>
      <c r="O56" s="74" t="str">
        <f>"C"&amp;O48&amp;"=Pay(Max(GasWinter("&amp;$K56&amp;")*"&amp;$M$11&amp;"+GasSummer("&amp;$K56&amp;")*"&amp;$N$11&amp;"-("&amp;O40&amp;"),0.0),"&amp;$K56&amp;")"</f>
        <v>C10Oct20180500pos=Pay(Max(GasWinter(10Oct2018)*1+GasSummer(10Oct2018)*-1-(0.5),0.0),10Oct2018)</v>
      </c>
      <c r="P56" s="74" t="str">
        <f>"C"&amp;P48&amp;"=Pay(Max(GasWinter("&amp;$K56&amp;")*"&amp;$M$11&amp;"+GasSummer("&amp;$K56&amp;")*"&amp;$N$11&amp;"-("&amp;P40&amp;"),0.0),"&amp;$K56&amp;")"</f>
        <v>C10Oct20180750pos=Pay(Max(GasWinter(10Oct2018)*1+GasSummer(10Oct2018)*-1-(0.75),0.0),10Oct2018)</v>
      </c>
      <c r="Q56" s="53" t="str">
        <f>"C"&amp;Q48&amp;"=Pay(Max(GasWinter("&amp;$K56&amp;")*"&amp;$M$11&amp;"+GasSummer("&amp;$K56&amp;")*"&amp;$N$11&amp;"-("&amp;Q40&amp;"),0.0),"&amp;$K56&amp;")"</f>
        <v>C10Oct20181000pos=Pay(Max(GasWinter(10Oct2018)*1+GasSummer(10Oct2018)*-1-(1),0.0),10Oct2018)</v>
      </c>
      <c r="R56" s="74" t="str">
        <f>"C"&amp;R48&amp;"=Pay(Max(GasWinter("&amp;$K56&amp;")*"&amp;$M$11&amp;"+GasSummer("&amp;$K56&amp;")*"&amp;$N$11&amp;"-("&amp;R40&amp;"),0.0),"&amp;$K56&amp;")"</f>
        <v>C10Oct20181250pos=Pay(Max(GasWinter(10Oct2018)*1+GasSummer(10Oct2018)*-1-(1.25),0.0),10Oct2018)</v>
      </c>
      <c r="S56" s="74" t="str">
        <f>"C"&amp;S48&amp;"=Pay(Max(GasWinter("&amp;$K56&amp;")*"&amp;$M$11&amp;"+GasSummer("&amp;$K56&amp;")*"&amp;$N$11&amp;"-("&amp;S40&amp;"),0.0),"&amp;$K56&amp;")"</f>
        <v>C10Oct20181500pos=Pay(Max(GasWinter(10Oct2018)*1+GasSummer(10Oct2018)*-1-(1.5),0.0),10Oct2018)</v>
      </c>
      <c r="T56" s="74" t="str">
        <f>"C"&amp;T48&amp;"=Pay(Max(GasWinter("&amp;$K56&amp;")*"&amp;$M$11&amp;"+GasSummer("&amp;$K56&amp;")*"&amp;$N$11&amp;"-("&amp;T40&amp;"),0.0),"&amp;$K56&amp;")"</f>
        <v>C10Oct20181750pos=Pay(Max(GasWinter(10Oct2018)*1+GasSummer(10Oct2018)*-1-(1.75),0.0),10Oct2018)</v>
      </c>
      <c r="U56" s="74" t="str">
        <f>"C"&amp;U48&amp;"=Pay(Max(GasWinter("&amp;$K56&amp;")*"&amp;$M$11&amp;"+GasSummer("&amp;$K56&amp;")*"&amp;$N$11&amp;"-("&amp;U40&amp;"),0.0),"&amp;$K56&amp;")"</f>
        <v>C10Oct20182000pos=Pay(Max(GasWinter(10Oct2018)*1+GasSummer(10Oct2018)*-1-(2),0.0),10Oct2018)</v>
      </c>
      <c r="V56" s="61" t="str">
        <f>"C"&amp;V48&amp;"=Pay(Max(GasWinter("&amp;$K56&amp;")*"&amp;$M$11&amp;"+GasSummer("&amp;$K56&amp;")*"&amp;$N$11&amp;"-("&amp;V40&amp;"),0.0),"&amp;$K56&amp;")"</f>
        <v>C10Oct20182250pos=Pay(Max(GasWinter(10Oct2018)*1+GasSummer(10Oct2018)*-1-(2.25),0.0),10Oct2018)</v>
      </c>
    </row>
    <row r="57" spans="2:79">
      <c r="B57" s="7" t="s">
        <v>11</v>
      </c>
      <c r="C57" s="31"/>
      <c r="D57" s="9" t="str">
        <f>_xll.qlSchedule(,D2,D55,D56,,,,"Forward")</f>
        <v>obj_00000#0014</v>
      </c>
      <c r="E57" t="s">
        <v>219</v>
      </c>
    </row>
    <row r="58" spans="2:79">
      <c r="B58" s="7" t="s">
        <v>12</v>
      </c>
      <c r="C58" s="31"/>
      <c r="D58" s="33">
        <v>40000</v>
      </c>
      <c r="I58" s="1" t="s">
        <v>36</v>
      </c>
      <c r="J58" s="2"/>
      <c r="K58" s="52"/>
      <c r="L58" s="4" t="s">
        <v>31</v>
      </c>
      <c r="M58" s="24"/>
      <c r="N58" s="24"/>
      <c r="O58" s="24"/>
      <c r="P58" s="24"/>
      <c r="Q58" s="24"/>
      <c r="R58" s="24"/>
      <c r="S58" s="24"/>
      <c r="T58" s="24"/>
      <c r="U58" s="24"/>
      <c r="V58" s="45"/>
    </row>
    <row r="59" spans="2:79">
      <c r="B59" s="7" t="s">
        <v>13</v>
      </c>
      <c r="C59" s="31"/>
      <c r="D59" s="33">
        <v>1</v>
      </c>
      <c r="I59" s="54" t="s">
        <v>25</v>
      </c>
      <c r="J59" s="55" t="s">
        <v>30</v>
      </c>
      <c r="K59" s="55" t="s">
        <v>4</v>
      </c>
      <c r="L59" s="77" t="str">
        <f>L51</f>
        <v>5D Put EUR</v>
      </c>
      <c r="M59" s="78" t="str">
        <f>M51</f>
        <v>10D Put EUR</v>
      </c>
      <c r="N59" s="78" t="str">
        <f>N51</f>
        <v>15D Put EUR</v>
      </c>
      <c r="O59" s="78" t="str">
        <f>O51</f>
        <v>25D Put EUR</v>
      </c>
      <c r="P59" s="78" t="str">
        <f>P51</f>
        <v>35D Put EUR</v>
      </c>
      <c r="Q59" s="78" t="str">
        <f>Q51</f>
        <v>ATM</v>
      </c>
      <c r="R59" s="78" t="str">
        <f>R51</f>
        <v>35D Call EUR</v>
      </c>
      <c r="S59" s="78" t="str">
        <f>S51</f>
        <v>25D Call EUR</v>
      </c>
      <c r="T59" s="78" t="str">
        <f>T51</f>
        <v>15D Call EUR</v>
      </c>
      <c r="U59" s="78" t="str">
        <f>U51</f>
        <v>10D Call EUR</v>
      </c>
      <c r="V59" s="67" t="str">
        <f>V51</f>
        <v>5D Call EUR</v>
      </c>
    </row>
    <row r="60" spans="2:79">
      <c r="B60" s="7" t="s">
        <v>14</v>
      </c>
      <c r="C60" s="31"/>
      <c r="D60" s="32" t="b">
        <v>1</v>
      </c>
      <c r="I60" s="75" t="str">
        <f>I52</f>
        <v>1m</v>
      </c>
      <c r="J60" s="62">
        <f>_xll.qlCalendarAdvance("NullCalendar",$D$2,I60)</f>
        <v>43049</v>
      </c>
      <c r="K60" s="63" t="str">
        <f>TEXT(J60,"[$-en-EN]TTMMMJJJ")</f>
        <v>10Nov2017</v>
      </c>
      <c r="L60" s="70" t="str">
        <f>"P"&amp;L44&amp;"=Pay(Max("&amp;L36&amp;"-(GasWinter("&amp;$K60&amp;")*"&amp;$M$11&amp;"+GasSummer("&amp;$K60&amp;")*"&amp;$N$11&amp;"),0),"&amp;$K60&amp;")"</f>
        <v>P10Nov20170250neg=Pay(Max(-0.25-(GasWinter(10Nov2017)*1+GasSummer(10Nov2017)*-1),0),10Nov2017)</v>
      </c>
      <c r="M60" s="71" t="str">
        <f>"P"&amp;M44&amp;"=Pay(Max("&amp;M36&amp;"-(GasWinter("&amp;$K60&amp;")*"&amp;$M$11&amp;"+GasSummer("&amp;$K60&amp;")*"&amp;$N$11&amp;"),0),"&amp;$K60&amp;")"</f>
        <v>P10Nov20170000pos=Pay(Max(0-(GasWinter(10Nov2017)*1+GasSummer(10Nov2017)*-1),0),10Nov2017)</v>
      </c>
      <c r="N60" s="71" t="str">
        <f>"P"&amp;N44&amp;"=Pay(Max("&amp;N36&amp;"-(GasWinter("&amp;$K60&amp;")*"&amp;$M$11&amp;"+GasSummer("&amp;$K60&amp;")*"&amp;$N$11&amp;"),0),"&amp;$K60&amp;")"</f>
        <v>P10Nov20170250pos=Pay(Max(0.25-(GasWinter(10Nov2017)*1+GasSummer(10Nov2017)*-1),0),10Nov2017)</v>
      </c>
      <c r="O60" s="71" t="str">
        <f>"P"&amp;O44&amp;"=Pay(Max("&amp;O36&amp;"-(GasWinter("&amp;$K60&amp;")*"&amp;$M$11&amp;"+GasSummer("&amp;$K60&amp;")*"&amp;$N$11&amp;"),0),"&amp;$K60&amp;")"</f>
        <v>P10Nov20170500pos=Pay(Max(0.5-(GasWinter(10Nov2017)*1+GasSummer(10Nov2017)*-1),0),10Nov2017)</v>
      </c>
      <c r="P60" s="71" t="str">
        <f>"P"&amp;P44&amp;"=Pay(Max("&amp;P36&amp;"-(GasWinter("&amp;$K60&amp;")*"&amp;$M$11&amp;"+GasSummer("&amp;$K60&amp;")*"&amp;$N$11&amp;"),0),"&amp;$K60&amp;")"</f>
        <v>P10Nov20170750pos=Pay(Max(0.75-(GasWinter(10Nov2017)*1+GasSummer(10Nov2017)*-1),0),10Nov2017)</v>
      </c>
      <c r="Q60" s="71" t="str">
        <f>"P"&amp;Q44&amp;"=Pay(Max("&amp;Q36&amp;"-(GasWinter("&amp;$K60&amp;")*"&amp;$M$11&amp;"+GasSummer("&amp;$K60&amp;")*"&amp;$N$11&amp;"),0),"&amp;$K60&amp;")"</f>
        <v>P10Nov20171000pos=Pay(Max(1-(GasWinter(10Nov2017)*1+GasSummer(10Nov2017)*-1),0),10Nov2017)</v>
      </c>
      <c r="R60" s="71" t="str">
        <f>"P"&amp;R44&amp;"=Pay(Max("&amp;R36&amp;"-(GasWinter("&amp;$K60&amp;")*"&amp;$M$11&amp;"+GasSummer("&amp;$K60&amp;")*"&amp;$N$11&amp;"),0),"&amp;$K60&amp;")"</f>
        <v>P10Nov20171250pos=Pay(Max(1.25-(GasWinter(10Nov2017)*1+GasSummer(10Nov2017)*-1),0),10Nov2017)</v>
      </c>
      <c r="S60" s="71" t="str">
        <f>"P"&amp;S44&amp;"=Pay(Max("&amp;S36&amp;"-(GasWinter("&amp;$K60&amp;")*"&amp;$M$11&amp;"+GasSummer("&amp;$K60&amp;")*"&amp;$N$11&amp;"),0),"&amp;$K60&amp;")"</f>
        <v>P10Nov20171500pos=Pay(Max(1.5-(GasWinter(10Nov2017)*1+GasSummer(10Nov2017)*-1),0),10Nov2017)</v>
      </c>
      <c r="T60" s="71" t="str">
        <f>"P"&amp;T44&amp;"=Pay(Max("&amp;T36&amp;"-(GasWinter("&amp;$K60&amp;")*"&amp;$M$11&amp;"+GasSummer("&amp;$K60&amp;")*"&amp;$N$11&amp;"),0),"&amp;$K60&amp;")"</f>
        <v>P10Nov20171750pos=Pay(Max(1.75-(GasWinter(10Nov2017)*1+GasSummer(10Nov2017)*-1),0),10Nov2017)</v>
      </c>
      <c r="U60" s="71" t="str">
        <f>"P"&amp;U44&amp;"=Pay(Max("&amp;U36&amp;"-(GasWinter("&amp;$K60&amp;")*"&amp;$M$11&amp;"+GasSummer("&amp;$K60&amp;")*"&amp;$N$11&amp;"),0),"&amp;$K60&amp;")"</f>
        <v>P10Nov20172000pos=Pay(Max(2-(GasWinter(10Nov2017)*1+GasSummer(10Nov2017)*-1),0),10Nov2017)</v>
      </c>
      <c r="V60" s="57" t="str">
        <f>"P"&amp;V44&amp;"=Pay(Max("&amp;V36&amp;"-(GasWinter("&amp;$K60&amp;")*"&amp;$M$11&amp;"+GasSummer("&amp;$K60&amp;")*"&amp;$N$11&amp;"),0),"&amp;$K60&amp;")"</f>
        <v>P10Nov20172250pos=Pay(Max(2.25-(GasWinter(10Nov2017)*1+GasSummer(10Nov2017)*-1),0),10Nov2017)</v>
      </c>
    </row>
    <row r="61" spans="2:79">
      <c r="B61" s="7" t="s">
        <v>15</v>
      </c>
      <c r="C61" s="31"/>
      <c r="D61" s="32" t="b">
        <v>1</v>
      </c>
      <c r="I61" s="76" t="str">
        <f>I53</f>
        <v>3m</v>
      </c>
      <c r="J61" s="64">
        <f>_xll.qlCalendarAdvance("NullCalendar",$D$2,I61)</f>
        <v>43110</v>
      </c>
      <c r="K61" s="65" t="str">
        <f>TEXT(J61,"[$-en-EN]TTMMMJJJ")</f>
        <v>10Jan2018</v>
      </c>
      <c r="L61" s="72" t="str">
        <f>"P"&amp;L45&amp;"=Pay(Max("&amp;L37&amp;"-(GasWinter("&amp;$K61&amp;")*"&amp;$M$11&amp;"+GasSummer("&amp;$K61&amp;")*"&amp;$N$11&amp;"),0),"&amp;$K61&amp;")"</f>
        <v>P10Jan20180250neg=Pay(Max(-0.25-(GasWinter(10Jan2018)*1+GasSummer(10Jan2018)*-1),0),10Jan2018)</v>
      </c>
      <c r="M61" s="53" t="str">
        <f>"P"&amp;M45&amp;"=Pay(Max("&amp;M37&amp;"-(GasWinter("&amp;$K61&amp;")*"&amp;$M$11&amp;"+GasSummer("&amp;$K61&amp;")*"&amp;$N$11&amp;"),0),"&amp;$K61&amp;")"</f>
        <v>P10Jan20180000pos=Pay(Max(0-(GasWinter(10Jan2018)*1+GasSummer(10Jan2018)*-1),0),10Jan2018)</v>
      </c>
      <c r="N61" s="53" t="str">
        <f>"P"&amp;N45&amp;"=Pay(Max("&amp;N37&amp;"-(GasWinter("&amp;$K61&amp;")*"&amp;$M$11&amp;"+GasSummer("&amp;$K61&amp;")*"&amp;$N$11&amp;"),0),"&amp;$K61&amp;")"</f>
        <v>P10Jan20180250pos=Pay(Max(0.25-(GasWinter(10Jan2018)*1+GasSummer(10Jan2018)*-1),0),10Jan2018)</v>
      </c>
      <c r="O61" s="53" t="str">
        <f>"P"&amp;O45&amp;"=Pay(Max("&amp;O37&amp;"-(GasWinter("&amp;$K61&amp;")*"&amp;$M$11&amp;"+GasSummer("&amp;$K61&amp;")*"&amp;$N$11&amp;"),0),"&amp;$K61&amp;")"</f>
        <v>P10Jan20180500pos=Pay(Max(0.5-(GasWinter(10Jan2018)*1+GasSummer(10Jan2018)*-1),0),10Jan2018)</v>
      </c>
      <c r="P61" s="53" t="str">
        <f>"P"&amp;P45&amp;"=Pay(Max("&amp;P37&amp;"-(GasWinter("&amp;$K61&amp;")*"&amp;$M$11&amp;"+GasSummer("&amp;$K61&amp;")*"&amp;$N$11&amp;"),0),"&amp;$K61&amp;")"</f>
        <v>P10Jan20180750pos=Pay(Max(0.75-(GasWinter(10Jan2018)*1+GasSummer(10Jan2018)*-1),0),10Jan2018)</v>
      </c>
      <c r="Q61" s="53" t="str">
        <f>"P"&amp;Q45&amp;"=Pay(Max("&amp;Q37&amp;"-(GasWinter("&amp;$K61&amp;")*"&amp;$M$11&amp;"+GasSummer("&amp;$K61&amp;")*"&amp;$N$11&amp;"),0),"&amp;$K61&amp;")"</f>
        <v>P10Jan20181000pos=Pay(Max(1-(GasWinter(10Jan2018)*1+GasSummer(10Jan2018)*-1),0),10Jan2018)</v>
      </c>
      <c r="R61" s="53" t="str">
        <f>"P"&amp;R45&amp;"=Pay(Max("&amp;R37&amp;"-(GasWinter("&amp;$K61&amp;")*"&amp;$M$11&amp;"+GasSummer("&amp;$K61&amp;")*"&amp;$N$11&amp;"),0),"&amp;$K61&amp;")"</f>
        <v>P10Jan20181250pos=Pay(Max(1.25-(GasWinter(10Jan2018)*1+GasSummer(10Jan2018)*-1),0),10Jan2018)</v>
      </c>
      <c r="S61" s="53" t="str">
        <f>"P"&amp;S45&amp;"=Pay(Max("&amp;S37&amp;"-(GasWinter("&amp;$K61&amp;")*"&amp;$M$11&amp;"+GasSummer("&amp;$K61&amp;")*"&amp;$N$11&amp;"),0),"&amp;$K61&amp;")"</f>
        <v>P10Jan20181500pos=Pay(Max(1.5-(GasWinter(10Jan2018)*1+GasSummer(10Jan2018)*-1),0),10Jan2018)</v>
      </c>
      <c r="T61" s="53" t="str">
        <f>"P"&amp;T45&amp;"=Pay(Max("&amp;T37&amp;"-(GasWinter("&amp;$K61&amp;")*"&amp;$M$11&amp;"+GasSummer("&amp;$K61&amp;")*"&amp;$N$11&amp;"),0),"&amp;$K61&amp;")"</f>
        <v>P10Jan20181750pos=Pay(Max(1.75-(GasWinter(10Jan2018)*1+GasSummer(10Jan2018)*-1),0),10Jan2018)</v>
      </c>
      <c r="U61" s="53" t="str">
        <f>"P"&amp;U45&amp;"=Pay(Max("&amp;U37&amp;"-(GasWinter("&amp;$K61&amp;")*"&amp;$M$11&amp;"+GasSummer("&amp;$K61&amp;")*"&amp;$N$11&amp;"),0),"&amp;$K61&amp;")"</f>
        <v>P10Jan20182000pos=Pay(Max(2-(GasWinter(10Jan2018)*1+GasSummer(10Jan2018)*-1),0),10Jan2018)</v>
      </c>
      <c r="V61" s="59" t="str">
        <f>"P"&amp;V45&amp;"=Pay(Max("&amp;V37&amp;"-(GasWinter("&amp;$K61&amp;")*"&amp;$M$11&amp;"+GasSummer("&amp;$K61&amp;")*"&amp;$N$11&amp;"),0),"&amp;$K61&amp;")"</f>
        <v>P10Jan20182250pos=Pay(Max(2.25-(GasWinter(10Jan2018)*1+GasSummer(10Jan2018)*-1),0),10Jan2018)</v>
      </c>
    </row>
    <row r="62" spans="2:79">
      <c r="B62" s="7" t="s">
        <v>16</v>
      </c>
      <c r="C62" s="31"/>
      <c r="D62" s="32" t="b">
        <v>0</v>
      </c>
      <c r="I62" s="76" t="str">
        <f>I54</f>
        <v>6m</v>
      </c>
      <c r="J62" s="64">
        <f>_xll.qlCalendarAdvance("NullCalendar",$D$2,I62)</f>
        <v>43200</v>
      </c>
      <c r="K62" s="65" t="str">
        <f>TEXT(J62,"[$-en-EN]TTMMMJJJ")</f>
        <v>10Apr2018</v>
      </c>
      <c r="L62" s="72" t="str">
        <f>"P"&amp;L46&amp;"=Pay(Max("&amp;L38&amp;"-(GasWinter("&amp;$K62&amp;")*"&amp;$M$11&amp;"+GasSummer("&amp;$K62&amp;")*"&amp;$N$11&amp;"),0),"&amp;$K62&amp;")"</f>
        <v>P10Apr20180250neg=Pay(Max(-0.25-(GasWinter(10Apr2018)*1+GasSummer(10Apr2018)*-1),0),10Apr2018)</v>
      </c>
      <c r="M62" s="53" t="str">
        <f>"P"&amp;M46&amp;"=Pay(Max("&amp;M38&amp;"-(GasWinter("&amp;$K62&amp;")*"&amp;$M$11&amp;"+GasSummer("&amp;$K62&amp;")*"&amp;$N$11&amp;"),0),"&amp;$K62&amp;")"</f>
        <v>P10Apr20180000pos=Pay(Max(0-(GasWinter(10Apr2018)*1+GasSummer(10Apr2018)*-1),0),10Apr2018)</v>
      </c>
      <c r="N62" s="53" t="str">
        <f>"P"&amp;N46&amp;"=Pay(Max("&amp;N38&amp;"-(GasWinter("&amp;$K62&amp;")*"&amp;$M$11&amp;"+GasSummer("&amp;$K62&amp;")*"&amp;$N$11&amp;"),0),"&amp;$K62&amp;")"</f>
        <v>P10Apr20180250pos=Pay(Max(0.25-(GasWinter(10Apr2018)*1+GasSummer(10Apr2018)*-1),0),10Apr2018)</v>
      </c>
      <c r="O62" s="53" t="str">
        <f>"P"&amp;O46&amp;"=Pay(Max("&amp;O38&amp;"-(GasWinter("&amp;$K62&amp;")*"&amp;$M$11&amp;"+GasSummer("&amp;$K62&amp;")*"&amp;$N$11&amp;"),0),"&amp;$K62&amp;")"</f>
        <v>P10Apr20180500pos=Pay(Max(0.5-(GasWinter(10Apr2018)*1+GasSummer(10Apr2018)*-1),0),10Apr2018)</v>
      </c>
      <c r="P62" s="53" t="str">
        <f>"P"&amp;P46&amp;"=Pay(Max("&amp;P38&amp;"-(GasWinter("&amp;$K62&amp;")*"&amp;$M$11&amp;"+GasSummer("&amp;$K62&amp;")*"&amp;$N$11&amp;"),0),"&amp;$K62&amp;")"</f>
        <v>P10Apr20180750pos=Pay(Max(0.75-(GasWinter(10Apr2018)*1+GasSummer(10Apr2018)*-1),0),10Apr2018)</v>
      </c>
      <c r="Q62" s="53" t="str">
        <f>"P"&amp;Q46&amp;"=Pay(Max("&amp;Q38&amp;"-(GasWinter("&amp;$K62&amp;")*"&amp;$M$11&amp;"+GasSummer("&amp;$K62&amp;")*"&amp;$N$11&amp;"),0),"&amp;$K62&amp;")"</f>
        <v>P10Apr20181000pos=Pay(Max(1-(GasWinter(10Apr2018)*1+GasSummer(10Apr2018)*-1),0),10Apr2018)</v>
      </c>
      <c r="R62" s="53" t="str">
        <f>"P"&amp;R46&amp;"=Pay(Max("&amp;R38&amp;"-(GasWinter("&amp;$K62&amp;")*"&amp;$M$11&amp;"+GasSummer("&amp;$K62&amp;")*"&amp;$N$11&amp;"),0),"&amp;$K62&amp;")"</f>
        <v>P10Apr20181250pos=Pay(Max(1.25-(GasWinter(10Apr2018)*1+GasSummer(10Apr2018)*-1),0),10Apr2018)</v>
      </c>
      <c r="S62" s="53" t="str">
        <f>"P"&amp;S46&amp;"=Pay(Max("&amp;S38&amp;"-(GasWinter("&amp;$K62&amp;")*"&amp;$M$11&amp;"+GasSummer("&amp;$K62&amp;")*"&amp;$N$11&amp;"),0),"&amp;$K62&amp;")"</f>
        <v>P10Apr20181500pos=Pay(Max(1.5-(GasWinter(10Apr2018)*1+GasSummer(10Apr2018)*-1),0),10Apr2018)</v>
      </c>
      <c r="T62" s="53" t="str">
        <f>"P"&amp;T46&amp;"=Pay(Max("&amp;T38&amp;"-(GasWinter("&amp;$K62&amp;")*"&amp;$M$11&amp;"+GasSummer("&amp;$K62&amp;")*"&amp;$N$11&amp;"),0),"&amp;$K62&amp;")"</f>
        <v>P10Apr20181750pos=Pay(Max(1.75-(GasWinter(10Apr2018)*1+GasSummer(10Apr2018)*-1),0),10Apr2018)</v>
      </c>
      <c r="U62" s="53" t="str">
        <f>"P"&amp;U46&amp;"=Pay(Max("&amp;U38&amp;"-(GasWinter("&amp;$K62&amp;")*"&amp;$M$11&amp;"+GasSummer("&amp;$K62&amp;")*"&amp;$N$11&amp;"),0),"&amp;$K62&amp;")"</f>
        <v>P10Apr20182000pos=Pay(Max(2-(GasWinter(10Apr2018)*1+GasSummer(10Apr2018)*-1),0),10Apr2018)</v>
      </c>
      <c r="V62" s="59" t="str">
        <f>"P"&amp;V46&amp;"=Pay(Max("&amp;V38&amp;"-(GasWinter("&amp;$K62&amp;")*"&amp;$M$11&amp;"+GasSummer("&amp;$K62&amp;")*"&amp;$N$11&amp;"),0),"&amp;$K62&amp;")"</f>
        <v>P10Apr20182250pos=Pay(Max(2.25-(GasWinter(10Apr2018)*1+GasSummer(10Apr2018)*-1),0),10Apr2018)</v>
      </c>
    </row>
    <row r="63" spans="2:79">
      <c r="B63" s="10" t="s">
        <v>17</v>
      </c>
      <c r="C63" s="26"/>
      <c r="D63" s="209" t="str">
        <f t="array" ref="D63">_xll.qlRealMCSimulation(,D53,(_xll.qlScheduleDates(D57)-D2)/365,(_xll.qlScheduleDates(D57)-D2)/365,D58,D59,D60,D61,D62)</f>
        <v>obj_002c1#0002</v>
      </c>
      <c r="I63" s="76" t="str">
        <f>I55</f>
        <v>9m</v>
      </c>
      <c r="J63" s="64">
        <f>_xll.qlCalendarAdvance("NullCalendar",$D$2,I63)</f>
        <v>43291</v>
      </c>
      <c r="K63" s="65" t="str">
        <f>TEXT(J63,"[$-en-EN]TTMMMJJJ")</f>
        <v>10Jul2018</v>
      </c>
      <c r="L63" s="72" t="str">
        <f>"P"&amp;L47&amp;"=Pay(Max("&amp;L39&amp;"-(GasWinter("&amp;$K63&amp;")*"&amp;$M$11&amp;"+GasSummer("&amp;$K63&amp;")*"&amp;$N$11&amp;"),0),"&amp;$K63&amp;")"</f>
        <v>P10Jul20180250neg=Pay(Max(-0.25-(GasWinter(10Jul2018)*1+GasSummer(10Jul2018)*-1),0),10Jul2018)</v>
      </c>
      <c r="M63" s="53" t="str">
        <f>"P"&amp;M47&amp;"=Pay(Max("&amp;M39&amp;"-(GasWinter("&amp;$K63&amp;")*"&amp;$M$11&amp;"+GasSummer("&amp;$K63&amp;")*"&amp;$N$11&amp;"),0),"&amp;$K63&amp;")"</f>
        <v>P10Jul20180000pos=Pay(Max(0-(GasWinter(10Jul2018)*1+GasSummer(10Jul2018)*-1),0),10Jul2018)</v>
      </c>
      <c r="N63" s="53" t="str">
        <f>"P"&amp;N47&amp;"=Pay(Max("&amp;N39&amp;"-(GasWinter("&amp;$K63&amp;")*"&amp;$M$11&amp;"+GasSummer("&amp;$K63&amp;")*"&amp;$N$11&amp;"),0),"&amp;$K63&amp;")"</f>
        <v>P10Jul20180250pos=Pay(Max(0.25-(GasWinter(10Jul2018)*1+GasSummer(10Jul2018)*-1),0),10Jul2018)</v>
      </c>
      <c r="O63" s="53" t="str">
        <f>"P"&amp;O47&amp;"=Pay(Max("&amp;O39&amp;"-(GasWinter("&amp;$K63&amp;")*"&amp;$M$11&amp;"+GasSummer("&amp;$K63&amp;")*"&amp;$N$11&amp;"),0),"&amp;$K63&amp;")"</f>
        <v>P10Jul20180500pos=Pay(Max(0.5-(GasWinter(10Jul2018)*1+GasSummer(10Jul2018)*-1),0),10Jul2018)</v>
      </c>
      <c r="P63" s="53" t="str">
        <f>"P"&amp;P47&amp;"=Pay(Max("&amp;P39&amp;"-(GasWinter("&amp;$K63&amp;")*"&amp;$M$11&amp;"+GasSummer("&amp;$K63&amp;")*"&amp;$N$11&amp;"),0),"&amp;$K63&amp;")"</f>
        <v>P10Jul20180750pos=Pay(Max(0.75-(GasWinter(10Jul2018)*1+GasSummer(10Jul2018)*-1),0),10Jul2018)</v>
      </c>
      <c r="Q63" s="53" t="str">
        <f>"P"&amp;Q47&amp;"=Pay(Max("&amp;Q39&amp;"-(GasWinter("&amp;$K63&amp;")*"&amp;$M$11&amp;"+GasSummer("&amp;$K63&amp;")*"&amp;$N$11&amp;"),0),"&amp;$K63&amp;")"</f>
        <v>P10Jul20181000pos=Pay(Max(1-(GasWinter(10Jul2018)*1+GasSummer(10Jul2018)*-1),0),10Jul2018)</v>
      </c>
      <c r="R63" s="53" t="str">
        <f>"P"&amp;R47&amp;"=Pay(Max("&amp;R39&amp;"-(GasWinter("&amp;$K63&amp;")*"&amp;$M$11&amp;"+GasSummer("&amp;$K63&amp;")*"&amp;$N$11&amp;"),0),"&amp;$K63&amp;")"</f>
        <v>P10Jul20181250pos=Pay(Max(1.25-(GasWinter(10Jul2018)*1+GasSummer(10Jul2018)*-1),0),10Jul2018)</v>
      </c>
      <c r="S63" s="53" t="str">
        <f>"P"&amp;S47&amp;"=Pay(Max("&amp;S39&amp;"-(GasWinter("&amp;$K63&amp;")*"&amp;$M$11&amp;"+GasSummer("&amp;$K63&amp;")*"&amp;$N$11&amp;"),0),"&amp;$K63&amp;")"</f>
        <v>P10Jul20181500pos=Pay(Max(1.5-(GasWinter(10Jul2018)*1+GasSummer(10Jul2018)*-1),0),10Jul2018)</v>
      </c>
      <c r="T63" s="53" t="str">
        <f>"P"&amp;T47&amp;"=Pay(Max("&amp;T39&amp;"-(GasWinter("&amp;$K63&amp;")*"&amp;$M$11&amp;"+GasSummer("&amp;$K63&amp;")*"&amp;$N$11&amp;"),0),"&amp;$K63&amp;")"</f>
        <v>P10Jul20181750pos=Pay(Max(1.75-(GasWinter(10Jul2018)*1+GasSummer(10Jul2018)*-1),0),10Jul2018)</v>
      </c>
      <c r="U63" s="53" t="str">
        <f>"P"&amp;U47&amp;"=Pay(Max("&amp;U39&amp;"-(GasWinter("&amp;$K63&amp;")*"&amp;$M$11&amp;"+GasSummer("&amp;$K63&amp;")*"&amp;$N$11&amp;"),0),"&amp;$K63&amp;")"</f>
        <v>P10Jul20182000pos=Pay(Max(2-(GasWinter(10Jul2018)*1+GasSummer(10Jul2018)*-1),0),10Jul2018)</v>
      </c>
      <c r="V63" s="59" t="str">
        <f>"P"&amp;V47&amp;"=Pay(Max("&amp;V39&amp;"-(GasWinter("&amp;$K63&amp;")*"&amp;$M$11&amp;"+GasSummer("&amp;$K63&amp;")*"&amp;$N$11&amp;"),0),"&amp;$K63&amp;")"</f>
        <v>P10Jul20182250pos=Pay(Max(2.25-(GasWinter(10Jul2018)*1+GasSummer(10Jul2018)*-1),0),10Jul2018)</v>
      </c>
    </row>
    <row r="64" spans="2:79">
      <c r="B64" s="13" t="s">
        <v>18</v>
      </c>
      <c r="C64" s="24"/>
      <c r="D64" s="222" t="e">
        <f>_xll.qlRealMCSimulationSimulate(D63)</f>
        <v>#NUM!</v>
      </c>
      <c r="I64" s="77" t="str">
        <f>I56</f>
        <v>1y</v>
      </c>
      <c r="J64" s="66">
        <f>_xll.qlCalendarAdvance("NullCalendar",$D$2,I64)</f>
        <v>43383</v>
      </c>
      <c r="K64" s="67" t="str">
        <f>TEXT(J64,"[$-en-EN]TTMMMJJJ")</f>
        <v>10Oct2018</v>
      </c>
      <c r="L64" s="73" t="str">
        <f>"P"&amp;L48&amp;"=Pay(Max("&amp;L40&amp;"-(GasWinter("&amp;$K64&amp;")*"&amp;$M$11&amp;"+GasSummer("&amp;$K64&amp;")*"&amp;$N$11&amp;"),0),"&amp;$K64&amp;")"</f>
        <v>P10Oct20180250neg=Pay(Max(-0.25-(GasWinter(10Oct2018)*1+GasSummer(10Oct2018)*-1),0),10Oct2018)</v>
      </c>
      <c r="M64" s="74" t="str">
        <f>"P"&amp;M48&amp;"=Pay(Max("&amp;M40&amp;"-(GasWinter("&amp;$K64&amp;")*"&amp;$M$11&amp;"+GasSummer("&amp;$K64&amp;")*"&amp;$N$11&amp;"),0),"&amp;$K64&amp;")"</f>
        <v>P10Oct20180000pos=Pay(Max(0-(GasWinter(10Oct2018)*1+GasSummer(10Oct2018)*-1),0),10Oct2018)</v>
      </c>
      <c r="N64" s="74" t="str">
        <f>"P"&amp;N48&amp;"=Pay(Max("&amp;N40&amp;"-(GasWinter("&amp;$K64&amp;")*"&amp;$M$11&amp;"+GasSummer("&amp;$K64&amp;")*"&amp;$N$11&amp;"),0),"&amp;$K64&amp;")"</f>
        <v>P10Oct20180250pos=Pay(Max(0.25-(GasWinter(10Oct2018)*1+GasSummer(10Oct2018)*-1),0),10Oct2018)</v>
      </c>
      <c r="O64" s="74" t="str">
        <f>"P"&amp;O48&amp;"=Pay(Max("&amp;O40&amp;"-(GasWinter("&amp;$K64&amp;")*"&amp;$M$11&amp;"+GasSummer("&amp;$K64&amp;")*"&amp;$N$11&amp;"),0),"&amp;$K64&amp;")"</f>
        <v>P10Oct20180500pos=Pay(Max(0.5-(GasWinter(10Oct2018)*1+GasSummer(10Oct2018)*-1),0),10Oct2018)</v>
      </c>
      <c r="P64" s="74" t="str">
        <f>"P"&amp;P48&amp;"=Pay(Max("&amp;P40&amp;"-(GasWinter("&amp;$K64&amp;")*"&amp;$M$11&amp;"+GasSummer("&amp;$K64&amp;")*"&amp;$N$11&amp;"),0),"&amp;$K64&amp;")"</f>
        <v>P10Oct20180750pos=Pay(Max(0.75-(GasWinter(10Oct2018)*1+GasSummer(10Oct2018)*-1),0),10Oct2018)</v>
      </c>
      <c r="Q64" s="53" t="str">
        <f>"P"&amp;Q48&amp;"=Pay(Max("&amp;Q40&amp;"-(GasWinter("&amp;$K64&amp;")*"&amp;$M$11&amp;"+GasSummer("&amp;$K64&amp;")*"&amp;$N$11&amp;"),0),"&amp;$K64&amp;")"</f>
        <v>P10Oct20181000pos=Pay(Max(1-(GasWinter(10Oct2018)*1+GasSummer(10Oct2018)*-1),0),10Oct2018)</v>
      </c>
      <c r="R64" s="74" t="str">
        <f>"P"&amp;R48&amp;"=Pay(Max("&amp;R40&amp;"-(GasWinter("&amp;$K64&amp;")*"&amp;$M$11&amp;"+GasSummer("&amp;$K64&amp;")*"&amp;$N$11&amp;"),0),"&amp;$K64&amp;")"</f>
        <v>P10Oct20181250pos=Pay(Max(1.25-(GasWinter(10Oct2018)*1+GasSummer(10Oct2018)*-1),0),10Oct2018)</v>
      </c>
      <c r="S64" s="74" t="str">
        <f>"P"&amp;S48&amp;"=Pay(Max("&amp;S40&amp;"-(GasWinter("&amp;$K64&amp;")*"&amp;$M$11&amp;"+GasSummer("&amp;$K64&amp;")*"&amp;$N$11&amp;"),0),"&amp;$K64&amp;")"</f>
        <v>P10Oct20181500pos=Pay(Max(1.5-(GasWinter(10Oct2018)*1+GasSummer(10Oct2018)*-1),0),10Oct2018)</v>
      </c>
      <c r="T64" s="74" t="str">
        <f>"P"&amp;T48&amp;"=Pay(Max("&amp;T40&amp;"-(GasWinter("&amp;$K64&amp;")*"&amp;$M$11&amp;"+GasSummer("&amp;$K64&amp;")*"&amp;$N$11&amp;"),0),"&amp;$K64&amp;")"</f>
        <v>P10Oct20181750pos=Pay(Max(1.75-(GasWinter(10Oct2018)*1+GasSummer(10Oct2018)*-1),0),10Oct2018)</v>
      </c>
      <c r="U64" s="74" t="str">
        <f>"P"&amp;U48&amp;"=Pay(Max("&amp;U40&amp;"-(GasWinter("&amp;$K64&amp;")*"&amp;$M$11&amp;"+GasSummer("&amp;$K64&amp;")*"&amp;$N$11&amp;"),0),"&amp;$K64&amp;")"</f>
        <v>P10Oct20182000pos=Pay(Max(2-(GasWinter(10Oct2018)*1+GasSummer(10Oct2018)*-1),0),10Oct2018)</v>
      </c>
      <c r="V64" s="61" t="str">
        <f>"P"&amp;V48&amp;"=Pay(Max("&amp;V40&amp;"-(GasWinter("&amp;$K64&amp;")*"&amp;$M$11&amp;"+GasSummer("&amp;$K64&amp;")*"&amp;$N$11&amp;"),0),"&amp;$K64&amp;")"</f>
        <v>P10Oct20182250pos=Pay(Max(2.25-(GasWinter(10Oct2018)*1+GasSummer(10Oct2018)*-1),0),10Oct2018)</v>
      </c>
    </row>
    <row r="65" spans="2:34">
      <c r="B65" s="34" t="s">
        <v>19</v>
      </c>
      <c r="C65" s="31"/>
      <c r="D65" s="35" t="b">
        <v>1</v>
      </c>
    </row>
    <row r="66" spans="2:34">
      <c r="B66" s="15" t="s">
        <v>20</v>
      </c>
      <c r="C66" s="26"/>
      <c r="D66" s="36" t="e">
        <f t="array" ref="D66">IF(D65,_xll.qlRealMCSimulationCalcAssetAdjuster(D63,(_xll.qlScheduleDates(D57)-D2)/365,C17:C18,D64),"[DISABLED]")</f>
        <v>#NUM!</v>
      </c>
      <c r="F66" s="44" t="s">
        <v>37</v>
      </c>
      <c r="G66" s="48" t="str">
        <f>_xll.qlRealMCScript(,I6:I7,J6:J7,L52:V56,TRUE)</f>
        <v>obj_002c2#0002</v>
      </c>
      <c r="L66" s="23"/>
    </row>
    <row r="67" spans="2:34">
      <c r="F67" s="44" t="s">
        <v>38</v>
      </c>
      <c r="G67" s="48" t="str">
        <f>_xll.qlRealMCScript(,I6:I7,J6:J7,L60:W64,TRUE)</f>
        <v>obj_002c3#0002</v>
      </c>
      <c r="L67" s="23" t="str">
        <f ca="1">_xll.ohRangeRetrieveError(L75)</f>
        <v>qlRealMCScriptNPV - Parameter 'Trigger' has error value</v>
      </c>
    </row>
    <row r="68" spans="2:34">
      <c r="L68" s="23"/>
    </row>
    <row r="69" spans="2:34">
      <c r="D69" s="221"/>
      <c r="I69" s="1" t="s">
        <v>41</v>
      </c>
      <c r="J69" s="2"/>
      <c r="K69" s="52"/>
      <c r="L69" s="4" t="s">
        <v>31</v>
      </c>
      <c r="M69" s="24"/>
      <c r="N69" s="24"/>
      <c r="O69" s="24"/>
      <c r="P69" s="24"/>
      <c r="Q69" s="24"/>
      <c r="R69" s="24"/>
      <c r="S69" s="24"/>
      <c r="T69" s="24"/>
      <c r="U69" s="24"/>
      <c r="V69" s="45"/>
    </row>
    <row r="70" spans="2:34">
      <c r="D70" s="221"/>
      <c r="I70" s="54" t="s">
        <v>25</v>
      </c>
      <c r="J70" s="55" t="s">
        <v>30</v>
      </c>
      <c r="K70" s="55" t="s">
        <v>4</v>
      </c>
      <c r="L70" s="77" t="str">
        <f>L59</f>
        <v>5D Put EUR</v>
      </c>
      <c r="M70" s="78" t="str">
        <f>M59</f>
        <v>10D Put EUR</v>
      </c>
      <c r="N70" s="78" t="str">
        <f>N59</f>
        <v>15D Put EUR</v>
      </c>
      <c r="O70" s="78" t="str">
        <f>O59</f>
        <v>25D Put EUR</v>
      </c>
      <c r="P70" s="78" t="str">
        <f>P59</f>
        <v>35D Put EUR</v>
      </c>
      <c r="Q70" s="78" t="str">
        <f>Q59</f>
        <v>ATM</v>
      </c>
      <c r="R70" s="78" t="str">
        <f>R59</f>
        <v>35D Call EUR</v>
      </c>
      <c r="S70" s="78" t="str">
        <f>S59</f>
        <v>25D Call EUR</v>
      </c>
      <c r="T70" s="78" t="str">
        <f>T59</f>
        <v>15D Call EUR</v>
      </c>
      <c r="U70" s="78" t="str">
        <f>U59</f>
        <v>10D Call EUR</v>
      </c>
      <c r="V70" s="67" t="str">
        <f>V59</f>
        <v>5D Call EUR</v>
      </c>
    </row>
    <row r="71" spans="2:34">
      <c r="D71" s="221"/>
      <c r="G71" s="31"/>
      <c r="I71" s="75" t="str">
        <f>I60</f>
        <v>1m</v>
      </c>
      <c r="J71" s="62">
        <f>_xll.qlCalendarAdvance("NullCalendar",$D$2,I71)</f>
        <v>43049</v>
      </c>
      <c r="K71" s="63" t="str">
        <f>TEXT(J71,"[$-en-EN]TTMMMJJJ")</f>
        <v>10Nov2017</v>
      </c>
      <c r="L71" s="268" t="e">
        <f>_xll.qlRealMCScriptNPV($G$66,$D$63,"C"&amp;L44,$D$64:$D$66)</f>
        <v>#NUM!</v>
      </c>
      <c r="M71" s="269" t="e">
        <f>_xll.qlRealMCScriptNPV($G$66,$D$63,"C"&amp;M44,$D$64:$D$66)</f>
        <v>#NUM!</v>
      </c>
      <c r="N71" s="282" t="e">
        <f>_xll.qlRealMCScriptNPV($G$66,$D$63,"C"&amp;N44,$D$64:$D$66)</f>
        <v>#NUM!</v>
      </c>
      <c r="O71" s="282" t="e">
        <f>_xll.qlRealMCScriptNPV($G$66,$D$63,"C"&amp;O44,$D$64:$D$66)</f>
        <v>#NUM!</v>
      </c>
      <c r="P71" s="282" t="e">
        <f>_xll.qlRealMCScriptNPV($G$66,$D$63,"C"&amp;P44,$D$64:$D$66)</f>
        <v>#NUM!</v>
      </c>
      <c r="Q71" s="282" t="e">
        <f>_xll.qlRealMCScriptNPV($G$66,$D$63,"C"&amp;Q44,$D$64:$D$66)</f>
        <v>#NUM!</v>
      </c>
      <c r="R71" s="282" t="e">
        <f>_xll.qlRealMCScriptNPV($G$66,$D$63,"C"&amp;R44,$D$64:$D$66)</f>
        <v>#NUM!</v>
      </c>
      <c r="S71" s="282" t="e">
        <f>_xll.qlRealMCScriptNPV($G$66,$D$63,"C"&amp;S44,$D$64:$D$66)</f>
        <v>#NUM!</v>
      </c>
      <c r="T71" s="282" t="e">
        <f>_xll.qlRealMCScriptNPV($G$66,$D$63,"C"&amp;T44,$D$64:$D$66)</f>
        <v>#NUM!</v>
      </c>
      <c r="U71" s="282" t="e">
        <f>_xll.qlRealMCScriptNPV($G$66,$D$63,"C"&amp;U44,$D$64:$D$66)</f>
        <v>#NUM!</v>
      </c>
      <c r="V71" s="283" t="e">
        <f>_xll.qlRealMCScriptNPV($G$66,$D$63,"C"&amp;V44,$D$64:$D$66)</f>
        <v>#NUM!</v>
      </c>
      <c r="X71" s="288"/>
      <c r="Y71" s="288"/>
      <c r="Z71" s="288"/>
      <c r="AA71" s="288"/>
      <c r="AB71" s="288"/>
      <c r="AC71" s="288"/>
      <c r="AD71" s="288"/>
      <c r="AE71" s="288"/>
      <c r="AF71" s="288"/>
      <c r="AG71" s="288"/>
      <c r="AH71" s="288"/>
    </row>
    <row r="72" spans="2:34">
      <c r="D72" s="221"/>
      <c r="I72" s="76" t="str">
        <f>I61</f>
        <v>3m</v>
      </c>
      <c r="J72" s="64">
        <f>_xll.qlCalendarAdvance("NullCalendar",$D$2,I72)</f>
        <v>43110</v>
      </c>
      <c r="K72" s="65" t="str">
        <f>TEXT(J72,"[$-en-EN]TTMMMJJJ")</f>
        <v>10Jan2018</v>
      </c>
      <c r="L72" s="270" t="e">
        <f>_xll.qlRealMCScriptNPV($G$66,$D$63,"C"&amp;L45,$D$64:$D$66)</f>
        <v>#NUM!</v>
      </c>
      <c r="M72" s="271" t="e">
        <f>_xll.qlRealMCScriptNPV($G$66,$D$63,"C"&amp;M45,$D$64:$D$66)</f>
        <v>#NUM!</v>
      </c>
      <c r="N72" s="284" t="e">
        <f>_xll.qlRealMCScriptNPV($G$66,$D$63,"C"&amp;N45,$D$64:$D$66)</f>
        <v>#NUM!</v>
      </c>
      <c r="O72" s="284" t="e">
        <f>_xll.qlRealMCScriptNPV($G$66,$D$63,"C"&amp;O45,$D$64:$D$66)</f>
        <v>#NUM!</v>
      </c>
      <c r="P72" s="284" t="e">
        <f>_xll.qlRealMCScriptNPV($G$66,$D$63,"C"&amp;P45,$D$64:$D$66)</f>
        <v>#NUM!</v>
      </c>
      <c r="Q72" s="284" t="e">
        <f>_xll.qlRealMCScriptNPV($G$66,$D$63,"C"&amp;Q45,$D$64:$D$66)</f>
        <v>#NUM!</v>
      </c>
      <c r="R72" s="284" t="e">
        <f>_xll.qlRealMCScriptNPV($G$66,$D$63,"C"&amp;R45,$D$64:$D$66)</f>
        <v>#NUM!</v>
      </c>
      <c r="S72" s="284" t="e">
        <f>_xll.qlRealMCScriptNPV($G$66,$D$63,"C"&amp;S45,$D$64:$D$66)</f>
        <v>#NUM!</v>
      </c>
      <c r="T72" s="284" t="e">
        <f>_xll.qlRealMCScriptNPV($G$66,$D$63,"C"&amp;T45,$D$64:$D$66)</f>
        <v>#NUM!</v>
      </c>
      <c r="U72" s="284" t="e">
        <f>_xll.qlRealMCScriptNPV($G$66,$D$63,"C"&amp;U45,$D$64:$D$66)</f>
        <v>#NUM!</v>
      </c>
      <c r="V72" s="285" t="e">
        <f>_xll.qlRealMCScriptNPV($G$66,$D$63,"C"&amp;V45,$D$64:$D$66)</f>
        <v>#NUM!</v>
      </c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</row>
    <row r="73" spans="2:34">
      <c r="I73" s="76" t="str">
        <f>I62</f>
        <v>6m</v>
      </c>
      <c r="J73" s="64">
        <f>_xll.qlCalendarAdvance("NullCalendar",$D$2,I73)</f>
        <v>43200</v>
      </c>
      <c r="K73" s="65" t="str">
        <f>TEXT(J73,"[$-en-EN]TTMMMJJJ")</f>
        <v>10Apr2018</v>
      </c>
      <c r="L73" s="270" t="e">
        <f>_xll.qlRealMCScriptNPV($G$66,$D$63,"C"&amp;L46,$D$64:$D$66)</f>
        <v>#NUM!</v>
      </c>
      <c r="M73" s="271" t="e">
        <f>_xll.qlRealMCScriptNPV($G$66,$D$63,"C"&amp;M46,$D$64:$D$66)</f>
        <v>#NUM!</v>
      </c>
      <c r="N73" s="284" t="e">
        <f>_xll.qlRealMCScriptNPV($G$66,$D$63,"C"&amp;N46,$D$64:$D$66)</f>
        <v>#NUM!</v>
      </c>
      <c r="O73" s="284" t="e">
        <f>_xll.qlRealMCScriptNPV($G$66,$D$63,"C"&amp;O46,$D$64:$D$66)</f>
        <v>#NUM!</v>
      </c>
      <c r="P73" s="284" t="e">
        <f>_xll.qlRealMCScriptNPV($G$66,$D$63,"C"&amp;P46,$D$64:$D$66)</f>
        <v>#NUM!</v>
      </c>
      <c r="Q73" s="284" t="e">
        <f>_xll.qlRealMCScriptNPV($G$66,$D$63,"C"&amp;Q46,$D$64:$D$66)</f>
        <v>#NUM!</v>
      </c>
      <c r="R73" s="284" t="e">
        <f>_xll.qlRealMCScriptNPV($G$66,$D$63,"C"&amp;R46,$D$64:$D$66)</f>
        <v>#NUM!</v>
      </c>
      <c r="S73" s="284" t="e">
        <f>_xll.qlRealMCScriptNPV($G$66,$D$63,"C"&amp;S46,$D$64:$D$66)</f>
        <v>#NUM!</v>
      </c>
      <c r="T73" s="284" t="e">
        <f>_xll.qlRealMCScriptNPV($G$66,$D$63,"C"&amp;T46,$D$64:$D$66)</f>
        <v>#NUM!</v>
      </c>
      <c r="U73" s="284" t="e">
        <f>_xll.qlRealMCScriptNPV($G$66,$D$63,"C"&amp;U46,$D$64:$D$66)</f>
        <v>#NUM!</v>
      </c>
      <c r="V73" s="285" t="e">
        <f>_xll.qlRealMCScriptNPV($G$66,$D$63,"C"&amp;V46,$D$64:$D$66)</f>
        <v>#NUM!</v>
      </c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</row>
    <row r="74" spans="2:34">
      <c r="I74" s="76" t="str">
        <f>I63</f>
        <v>9m</v>
      </c>
      <c r="J74" s="64">
        <f>_xll.qlCalendarAdvance("NullCalendar",$D$2,I74)</f>
        <v>43291</v>
      </c>
      <c r="K74" s="65" t="str">
        <f>TEXT(J74,"[$-en-EN]TTMMMJJJ")</f>
        <v>10Jul2018</v>
      </c>
      <c r="L74" s="270" t="e">
        <f>_xll.qlRealMCScriptNPV($G$66,$D$63,"C"&amp;L47,$D$64:$D$66)</f>
        <v>#NUM!</v>
      </c>
      <c r="M74" s="271" t="e">
        <f>_xll.qlRealMCScriptNPV($G$66,$D$63,"C"&amp;M47,$D$64:$D$66)</f>
        <v>#NUM!</v>
      </c>
      <c r="N74" s="284" t="e">
        <f>_xll.qlRealMCScriptNPV($G$66,$D$63,"C"&amp;N47,$D$64:$D$66)</f>
        <v>#NUM!</v>
      </c>
      <c r="O74" s="284" t="e">
        <f>_xll.qlRealMCScriptNPV($G$66,$D$63,"C"&amp;O47,$D$64:$D$66)</f>
        <v>#NUM!</v>
      </c>
      <c r="P74" s="284" t="e">
        <f>_xll.qlRealMCScriptNPV($G$66,$D$63,"C"&amp;P47,$D$64:$D$66)</f>
        <v>#NUM!</v>
      </c>
      <c r="Q74" s="284" t="e">
        <f>_xll.qlRealMCScriptNPV($G$66,$D$63,"C"&amp;Q47,$D$64:$D$66)</f>
        <v>#NUM!</v>
      </c>
      <c r="R74" s="284" t="e">
        <f>_xll.qlRealMCScriptNPV($G$66,$D$63,"C"&amp;R47,$D$64:$D$66)</f>
        <v>#NUM!</v>
      </c>
      <c r="S74" s="284" t="e">
        <f>_xll.qlRealMCScriptNPV($G$66,$D$63,"C"&amp;S47,$D$64:$D$66)</f>
        <v>#NUM!</v>
      </c>
      <c r="T74" s="284" t="e">
        <f>_xll.qlRealMCScriptNPV($G$66,$D$63,"C"&amp;T47,$D$64:$D$66)</f>
        <v>#NUM!</v>
      </c>
      <c r="U74" s="284" t="e">
        <f>_xll.qlRealMCScriptNPV($G$66,$D$63,"C"&amp;U47,$D$64:$D$66)</f>
        <v>#NUM!</v>
      </c>
      <c r="V74" s="285" t="e">
        <f>_xll.qlRealMCScriptNPV($G$66,$D$63,"C"&amp;V47,$D$64:$D$66)</f>
        <v>#NUM!</v>
      </c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</row>
    <row r="75" spans="2:34">
      <c r="I75" s="77" t="str">
        <f>I64</f>
        <v>1y</v>
      </c>
      <c r="J75" s="267">
        <f>_xll.qlCalendarAdvance("NullCalendar",$D$2,I75)</f>
        <v>43383</v>
      </c>
      <c r="K75" s="67" t="str">
        <f>TEXT(J75,"[$-en-EN]TTMMMJJJ")</f>
        <v>10Oct2018</v>
      </c>
      <c r="L75" s="272" t="e">
        <f>_xll.qlRealMCScriptNPV($G$66,$D$63,"C"&amp;L48,$D$64:$D$66)</f>
        <v>#NUM!</v>
      </c>
      <c r="M75" s="273" t="e">
        <f>_xll.qlRealMCScriptNPV($G$66,$D$63,"C"&amp;M48,$D$64:$D$66)</f>
        <v>#NUM!</v>
      </c>
      <c r="N75" s="286" t="e">
        <f>_xll.qlRealMCScriptNPV($G$66,$D$63,"C"&amp;N48,$D$64:$D$66)</f>
        <v>#NUM!</v>
      </c>
      <c r="O75" s="286" t="e">
        <f>_xll.qlRealMCScriptNPV($G$66,$D$63,"C"&amp;O48,$D$64:$D$66)</f>
        <v>#NUM!</v>
      </c>
      <c r="P75" s="286" t="e">
        <f>_xll.qlRealMCScriptNPV($G$66,$D$63,"C"&amp;P48,$D$64:$D$66)</f>
        <v>#NUM!</v>
      </c>
      <c r="Q75" s="286" t="e">
        <f>_xll.qlRealMCScriptNPV($G$66,$D$63,"C"&amp;Q48,$D$64:$D$66)</f>
        <v>#NUM!</v>
      </c>
      <c r="R75" s="286" t="e">
        <f>_xll.qlRealMCScriptNPV($G$66,$D$63,"C"&amp;R48,$D$64:$D$66)</f>
        <v>#NUM!</v>
      </c>
      <c r="S75" s="286" t="e">
        <f>_xll.qlRealMCScriptNPV($G$66,$D$63,"C"&amp;S48,$D$64:$D$66)</f>
        <v>#NUM!</v>
      </c>
      <c r="T75" s="286" t="e">
        <f>_xll.qlRealMCScriptNPV($G$66,$D$63,"C"&amp;T48,$D$64:$D$66)</f>
        <v>#NUM!</v>
      </c>
      <c r="U75" s="286" t="e">
        <f>_xll.qlRealMCScriptNPV($G$66,$D$63,"C"&amp;U48,$D$64:$D$66)</f>
        <v>#NUM!</v>
      </c>
      <c r="V75" s="287" t="e">
        <f>_xll.qlRealMCScriptNPV($G$66,$D$63,"C"&amp;V48,$D$64:$D$66)</f>
        <v>#NUM!</v>
      </c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</row>
    <row r="76" spans="2:34">
      <c r="Q76" s="23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</row>
    <row r="77" spans="2:34">
      <c r="I77" s="1" t="s">
        <v>42</v>
      </c>
      <c r="J77" s="2"/>
      <c r="K77" s="52"/>
      <c r="L77" s="4" t="s">
        <v>31</v>
      </c>
      <c r="M77" s="24"/>
      <c r="N77" s="24"/>
      <c r="O77" s="24"/>
      <c r="P77" s="24"/>
      <c r="Q77" s="24"/>
      <c r="R77" s="24"/>
      <c r="S77" s="24"/>
      <c r="T77" s="24"/>
      <c r="U77" s="24"/>
      <c r="V77" s="45"/>
    </row>
    <row r="78" spans="2:34">
      <c r="I78" s="54" t="s">
        <v>25</v>
      </c>
      <c r="J78" s="55" t="s">
        <v>30</v>
      </c>
      <c r="K78" s="55" t="s">
        <v>4</v>
      </c>
      <c r="L78" s="77" t="str">
        <f>L70</f>
        <v>5D Put EUR</v>
      </c>
      <c r="M78" s="78" t="str">
        <f>M70</f>
        <v>10D Put EUR</v>
      </c>
      <c r="N78" s="78" t="str">
        <f>N70</f>
        <v>15D Put EUR</v>
      </c>
      <c r="O78" s="78" t="str">
        <f>O70</f>
        <v>25D Put EUR</v>
      </c>
      <c r="P78" s="78" t="str">
        <f>P70</f>
        <v>35D Put EUR</v>
      </c>
      <c r="Q78" s="78" t="str">
        <f>Q70</f>
        <v>ATM</v>
      </c>
      <c r="R78" s="78" t="str">
        <f>R70</f>
        <v>35D Call EUR</v>
      </c>
      <c r="S78" s="78" t="str">
        <f>S70</f>
        <v>25D Call EUR</v>
      </c>
      <c r="T78" s="78" t="str">
        <f>T70</f>
        <v>15D Call EUR</v>
      </c>
      <c r="U78" s="78" t="str">
        <f>U70</f>
        <v>10D Call EUR</v>
      </c>
      <c r="V78" s="67" t="str">
        <f>V70</f>
        <v>5D Call EUR</v>
      </c>
    </row>
    <row r="79" spans="2:34">
      <c r="I79" s="75" t="str">
        <f>I71</f>
        <v>1m</v>
      </c>
      <c r="J79" s="62">
        <f>_xll.qlCalendarAdvance("NullCalendar",$D$2,I79)</f>
        <v>43049</v>
      </c>
      <c r="K79" s="63" t="str">
        <f>TEXT(J79,"[$-en-EN]TTMMMJJJ")</f>
        <v>10Nov2017</v>
      </c>
      <c r="L79" s="268" t="e">
        <f>_xll.qlRealMCScriptNPV($G$67,$D$63,"P"&amp;L44,$D$64:$D$66)</f>
        <v>#NUM!</v>
      </c>
      <c r="M79" s="269" t="e">
        <f>_xll.qlRealMCScriptNPV($G$67,$D$63,"P"&amp;M44,$D$64:$D$66)</f>
        <v>#NUM!</v>
      </c>
      <c r="N79" s="269" t="e">
        <f>_xll.qlRealMCScriptNPV($G$67,$D$63,"P"&amp;N44,$D$64:$D$66)</f>
        <v>#NUM!</v>
      </c>
      <c r="O79" s="269" t="e">
        <f>_xll.qlRealMCScriptNPV($G$67,$D$63,"P"&amp;O44,$D$64:$D$66)</f>
        <v>#NUM!</v>
      </c>
      <c r="P79" s="269" t="e">
        <f>_xll.qlRealMCScriptNPV($G$67,$D$63,"P"&amp;P44,$D$64:$D$66)</f>
        <v>#NUM!</v>
      </c>
      <c r="Q79" s="269" t="e">
        <f>_xll.qlRealMCScriptNPV($G$67,$D$63,"P"&amp;Q44,$D$64:$D$66)</f>
        <v>#NUM!</v>
      </c>
      <c r="R79" s="269" t="e">
        <f>_xll.qlRealMCScriptNPV($G$67,$D$63,"P"&amp;R44,$D$64:$D$66)</f>
        <v>#NUM!</v>
      </c>
      <c r="S79" s="269" t="e">
        <f>_xll.qlRealMCScriptNPV($G$67,$D$63,"P"&amp;S44,$D$64:$D$66)</f>
        <v>#NUM!</v>
      </c>
      <c r="T79" s="269" t="e">
        <f>_xll.qlRealMCScriptNPV($G$67,$D$63,"P"&amp;T44,$D$64:$D$66)</f>
        <v>#NUM!</v>
      </c>
      <c r="U79" s="269" t="e">
        <f>_xll.qlRealMCScriptNPV($G$67,$D$63,"P"&amp;U44,$D$64:$D$66)</f>
        <v>#NUM!</v>
      </c>
      <c r="V79" s="274" t="e">
        <f>_xll.qlRealMCScriptNPV($G$67,$D$63,"P"&amp;V44,$D$64:$D$66)</f>
        <v>#NUM!</v>
      </c>
    </row>
    <row r="80" spans="2:34">
      <c r="I80" s="76" t="str">
        <f>I72</f>
        <v>3m</v>
      </c>
      <c r="J80" s="64">
        <f>_xll.qlCalendarAdvance("NullCalendar",$D$2,I80)</f>
        <v>43110</v>
      </c>
      <c r="K80" s="65" t="str">
        <f>TEXT(J80,"[$-en-EN]TTMMMJJJ")</f>
        <v>10Jan2018</v>
      </c>
      <c r="L80" s="270" t="e">
        <f>_xll.qlRealMCScriptNPV($G$67,$D$63,"P"&amp;L45,$D$64:$D$66)</f>
        <v>#NUM!</v>
      </c>
      <c r="M80" s="271" t="e">
        <f>_xll.qlRealMCScriptNPV($G$67,$D$63,"P"&amp;M45,$D$64:$D$66)</f>
        <v>#NUM!</v>
      </c>
      <c r="N80" s="271" t="e">
        <f>_xll.qlRealMCScriptNPV($G$67,$D$63,"P"&amp;N45,$D$64:$D$66)</f>
        <v>#NUM!</v>
      </c>
      <c r="O80" s="271" t="e">
        <f>_xll.qlRealMCScriptNPV($G$67,$D$63,"P"&amp;O45,$D$64:$D$66)</f>
        <v>#NUM!</v>
      </c>
      <c r="P80" s="271" t="e">
        <f>_xll.qlRealMCScriptNPV($G$67,$D$63,"P"&amp;P45,$D$64:$D$66)</f>
        <v>#NUM!</v>
      </c>
      <c r="Q80" s="271" t="e">
        <f>_xll.qlRealMCScriptNPV($G$67,$D$63,"P"&amp;Q45,$D$64:$D$66)</f>
        <v>#NUM!</v>
      </c>
      <c r="R80" s="271" t="e">
        <f>_xll.qlRealMCScriptNPV($G$67,$D$63,"P"&amp;R45,$D$64:$D$66)</f>
        <v>#NUM!</v>
      </c>
      <c r="S80" s="271" t="e">
        <f>_xll.qlRealMCScriptNPV($G$67,$D$63,"P"&amp;S45,$D$64:$D$66)</f>
        <v>#NUM!</v>
      </c>
      <c r="T80" s="271" t="e">
        <f>_xll.qlRealMCScriptNPV($G$67,$D$63,"P"&amp;T45,$D$64:$D$66)</f>
        <v>#NUM!</v>
      </c>
      <c r="U80" s="271" t="e">
        <f>_xll.qlRealMCScriptNPV($G$67,$D$63,"P"&amp;U45,$D$64:$D$66)</f>
        <v>#NUM!</v>
      </c>
      <c r="V80" s="275" t="e">
        <f>_xll.qlRealMCScriptNPV($G$67,$D$63,"P"&amp;V45,$D$64:$D$66)</f>
        <v>#NUM!</v>
      </c>
    </row>
    <row r="81" spans="9:25">
      <c r="I81" s="76" t="str">
        <f>I73</f>
        <v>6m</v>
      </c>
      <c r="J81" s="64">
        <f>_xll.qlCalendarAdvance("NullCalendar",$D$2,I81)</f>
        <v>43200</v>
      </c>
      <c r="K81" s="65" t="str">
        <f>TEXT(J81,"[$-en-EN]TTMMMJJJ")</f>
        <v>10Apr2018</v>
      </c>
      <c r="L81" s="270" t="e">
        <f>_xll.qlRealMCScriptNPV($G$67,$D$63,"P"&amp;L46,$D$64:$D$66)</f>
        <v>#NUM!</v>
      </c>
      <c r="M81" s="271" t="e">
        <f>_xll.qlRealMCScriptNPV($G$67,$D$63,"P"&amp;M46,$D$64:$D$66)</f>
        <v>#NUM!</v>
      </c>
      <c r="N81" s="271" t="e">
        <f>_xll.qlRealMCScriptNPV($G$67,$D$63,"P"&amp;N46,$D$64:$D$66)</f>
        <v>#NUM!</v>
      </c>
      <c r="O81" s="271" t="e">
        <f>_xll.qlRealMCScriptNPV($G$67,$D$63,"P"&amp;O46,$D$64:$D$66)</f>
        <v>#NUM!</v>
      </c>
      <c r="P81" s="271" t="e">
        <f>_xll.qlRealMCScriptNPV($G$67,$D$63,"P"&amp;P46,$D$64:$D$66)</f>
        <v>#NUM!</v>
      </c>
      <c r="Q81" s="271" t="e">
        <f>_xll.qlRealMCScriptNPV($G$67,$D$63,"P"&amp;Q46,$D$64:$D$66)</f>
        <v>#NUM!</v>
      </c>
      <c r="R81" s="271" t="e">
        <f>_xll.qlRealMCScriptNPV($G$67,$D$63,"P"&amp;R46,$D$64:$D$66)</f>
        <v>#NUM!</v>
      </c>
      <c r="S81" s="271" t="e">
        <f>_xll.qlRealMCScriptNPV($G$67,$D$63,"P"&amp;S46,$D$64:$D$66)</f>
        <v>#NUM!</v>
      </c>
      <c r="T81" s="271" t="e">
        <f>_xll.qlRealMCScriptNPV($G$67,$D$63,"P"&amp;T46,$D$64:$D$66)</f>
        <v>#NUM!</v>
      </c>
      <c r="U81" s="271" t="e">
        <f>_xll.qlRealMCScriptNPV($G$67,$D$63,"P"&amp;U46,$D$64:$D$66)</f>
        <v>#NUM!</v>
      </c>
      <c r="V81" s="275" t="e">
        <f>_xll.qlRealMCScriptNPV($G$67,$D$63,"P"&amp;V46,$D$64:$D$66)</f>
        <v>#NUM!</v>
      </c>
    </row>
    <row r="82" spans="9:25">
      <c r="I82" s="76" t="str">
        <f>I74</f>
        <v>9m</v>
      </c>
      <c r="J82" s="64">
        <f>_xll.qlCalendarAdvance("NullCalendar",$D$2,I82)</f>
        <v>43291</v>
      </c>
      <c r="K82" s="65" t="str">
        <f>TEXT(J82,"[$-en-EN]TTMMMJJJ")</f>
        <v>10Jul2018</v>
      </c>
      <c r="L82" s="270" t="e">
        <f>_xll.qlRealMCScriptNPV($G$67,$D$63,"P"&amp;L47,$D$64:$D$66)</f>
        <v>#NUM!</v>
      </c>
      <c r="M82" s="271" t="e">
        <f>_xll.qlRealMCScriptNPV($G$67,$D$63,"P"&amp;M47,$D$64:$D$66)</f>
        <v>#NUM!</v>
      </c>
      <c r="N82" s="271" t="e">
        <f>_xll.qlRealMCScriptNPV($G$67,$D$63,"P"&amp;N47,$D$64:$D$66)</f>
        <v>#NUM!</v>
      </c>
      <c r="O82" s="271" t="e">
        <f>_xll.qlRealMCScriptNPV($G$67,$D$63,"P"&amp;O47,$D$64:$D$66)</f>
        <v>#NUM!</v>
      </c>
      <c r="P82" s="271" t="e">
        <f>_xll.qlRealMCScriptNPV($G$67,$D$63,"P"&amp;P47,$D$64:$D$66)</f>
        <v>#NUM!</v>
      </c>
      <c r="Q82" s="271" t="e">
        <f>_xll.qlRealMCScriptNPV($G$67,$D$63,"P"&amp;Q47,$D$64:$D$66)</f>
        <v>#NUM!</v>
      </c>
      <c r="R82" s="271" t="e">
        <f>_xll.qlRealMCScriptNPV($G$67,$D$63,"P"&amp;R47,$D$64:$D$66)</f>
        <v>#NUM!</v>
      </c>
      <c r="S82" s="271" t="e">
        <f>_xll.qlRealMCScriptNPV($G$67,$D$63,"P"&amp;S47,$D$64:$D$66)</f>
        <v>#NUM!</v>
      </c>
      <c r="T82" s="271" t="e">
        <f>_xll.qlRealMCScriptNPV($G$67,$D$63,"P"&amp;T47,$D$64:$D$66)</f>
        <v>#NUM!</v>
      </c>
      <c r="U82" s="271" t="e">
        <f>_xll.qlRealMCScriptNPV($G$67,$D$63,"P"&amp;U47,$D$64:$D$66)</f>
        <v>#NUM!</v>
      </c>
      <c r="V82" s="275" t="e">
        <f>_xll.qlRealMCScriptNPV($G$67,$D$63,"P"&amp;V47,$D$64:$D$66)</f>
        <v>#NUM!</v>
      </c>
    </row>
    <row r="83" spans="9:25">
      <c r="I83" s="77" t="str">
        <f>I75</f>
        <v>1y</v>
      </c>
      <c r="J83" s="66">
        <f>_xll.qlCalendarAdvance("NullCalendar",$D$2,I83)</f>
        <v>43383</v>
      </c>
      <c r="K83" s="67" t="str">
        <f>TEXT(J83,"[$-en-EN]TTMMMJJJ")</f>
        <v>10Oct2018</v>
      </c>
      <c r="L83" s="272" t="e">
        <f>_xll.qlRealMCScriptNPV($G$67,$D$63,"P"&amp;L48,$D$64:$D$66)</f>
        <v>#NUM!</v>
      </c>
      <c r="M83" s="273" t="e">
        <f>_xll.qlRealMCScriptNPV($G$67,$D$63,"P"&amp;M48,$D$64:$D$66)</f>
        <v>#NUM!</v>
      </c>
      <c r="N83" s="273" t="e">
        <f>_xll.qlRealMCScriptNPV($G$67,$D$63,"P"&amp;N48,$D$64:$D$66)</f>
        <v>#NUM!</v>
      </c>
      <c r="O83" s="273" t="e">
        <f>_xll.qlRealMCScriptNPV($G$67,$D$63,"P"&amp;O48,$D$64:$D$66)</f>
        <v>#NUM!</v>
      </c>
      <c r="P83" s="273" t="e">
        <f>_xll.qlRealMCScriptNPV($G$67,$D$63,"P"&amp;P48,$D$64:$D$66)</f>
        <v>#NUM!</v>
      </c>
      <c r="Q83" s="273" t="e">
        <f>_xll.qlRealMCScriptNPV($G$67,$D$63,"P"&amp;Q48,$D$64:$D$66)</f>
        <v>#NUM!</v>
      </c>
      <c r="R83" s="273" t="e">
        <f>_xll.qlRealMCScriptNPV($G$67,$D$63,"P"&amp;R48,$D$64:$D$66)</f>
        <v>#NUM!</v>
      </c>
      <c r="S83" s="273" t="e">
        <f>_xll.qlRealMCScriptNPV($G$67,$D$63,"P"&amp;S48,$D$64:$D$66)</f>
        <v>#NUM!</v>
      </c>
      <c r="T83" s="273" t="e">
        <f>_xll.qlRealMCScriptNPV($G$67,$D$63,"P"&amp;T48,$D$64:$D$66)</f>
        <v>#NUM!</v>
      </c>
      <c r="U83" s="273" t="e">
        <f>_xll.qlRealMCScriptNPV($G$67,$D$63,"P"&amp;U48,$D$64:$D$66)</f>
        <v>#NUM!</v>
      </c>
      <c r="V83" s="276" t="e">
        <f>_xll.qlRealMCScriptNPV($G$67,$D$63,"P"&amp;V48,$D$64:$D$66)</f>
        <v>#NUM!</v>
      </c>
    </row>
    <row r="85" spans="9:25">
      <c r="I85" s="1" t="s">
        <v>39</v>
      </c>
      <c r="J85" s="2"/>
      <c r="K85" s="52"/>
      <c r="L85" s="4" t="s">
        <v>31</v>
      </c>
      <c r="M85" s="24"/>
      <c r="N85" s="24"/>
      <c r="O85" s="24"/>
      <c r="P85" s="24"/>
      <c r="Q85" s="24"/>
      <c r="R85" s="24"/>
      <c r="S85" s="24"/>
      <c r="T85" s="24"/>
      <c r="U85" s="24"/>
      <c r="V85" s="45"/>
    </row>
    <row r="86" spans="9:25">
      <c r="I86" s="54" t="s">
        <v>25</v>
      </c>
      <c r="J86" s="55" t="s">
        <v>30</v>
      </c>
      <c r="K86" s="55" t="s">
        <v>4</v>
      </c>
      <c r="L86" s="77" t="str">
        <f>L78</f>
        <v>5D Put EUR</v>
      </c>
      <c r="M86" s="78" t="str">
        <f>M78</f>
        <v>10D Put EUR</v>
      </c>
      <c r="N86" s="78" t="str">
        <f>N78</f>
        <v>15D Put EUR</v>
      </c>
      <c r="O86" s="78" t="str">
        <f>O78</f>
        <v>25D Put EUR</v>
      </c>
      <c r="P86" s="78" t="str">
        <f>P78</f>
        <v>35D Put EUR</v>
      </c>
      <c r="Q86" s="78" t="str">
        <f>Q78</f>
        <v>ATM</v>
      </c>
      <c r="R86" s="78" t="str">
        <f>R78</f>
        <v>35D Call EUR</v>
      </c>
      <c r="S86" s="78" t="str">
        <f>S78</f>
        <v>25D Call EUR</v>
      </c>
      <c r="T86" s="78" t="str">
        <f>T78</f>
        <v>15D Call EUR</v>
      </c>
      <c r="U86" s="78" t="str">
        <f>U78</f>
        <v>10D Call EUR</v>
      </c>
      <c r="V86" s="67" t="str">
        <f>V78</f>
        <v>5D Call EUR</v>
      </c>
    </row>
    <row r="87" spans="9:25">
      <c r="I87" s="75" t="str">
        <f>I79</f>
        <v>1m</v>
      </c>
      <c r="J87" s="62">
        <f>_xll.qlCalendarAdvance("NullCalendar",$D$2,I87)</f>
        <v>43049</v>
      </c>
      <c r="K87" s="63" t="str">
        <f>TEXT(J87,"[$-en-EN]TTMMMJJJ")</f>
        <v>10Nov2017</v>
      </c>
      <c r="L87" s="88" t="e">
        <f>_xll.qlBlackFormulaImpliedStdDev("Call",II_VolSurface_CalendarSpread!Q$32,$D$14*$M$11+$D$15*$N$11,L71,,II_VolSurface_CalendarSpread!$AC$7)/SQRT(($J87-$D$2)/365)</f>
        <v>#VALUE!</v>
      </c>
      <c r="M87" s="89" t="e">
        <f>_xll.qlBlackFormulaImpliedStdDev("Call",II_VolSurface_CalendarSpread!R$32,$D$14*$M$11+$D$15*$N$11,M71,,II_VolSurface_CalendarSpread!$AC$7)/SQRT(($J87-$D$2)/365)</f>
        <v>#VALUE!</v>
      </c>
      <c r="N87" s="89" t="e">
        <f>_xll.qlBlackFormulaImpliedStdDev("Call",II_VolSurface_CalendarSpread!S$32,$D$14*$M$11+$D$15*$N$11,N71,,II_VolSurface_CalendarSpread!$AC$7)/SQRT(($J87-$D$2)/365)</f>
        <v>#VALUE!</v>
      </c>
      <c r="O87" s="89" t="e">
        <f>_xll.qlBlackFormulaImpliedStdDev("Call",II_VolSurface_CalendarSpread!T$32,$D$14*$M$11+$D$15*$N$11,O71,,II_VolSurface_CalendarSpread!$AC$7)/SQRT(($J87-$D$2)/365)</f>
        <v>#VALUE!</v>
      </c>
      <c r="P87" s="89" t="e">
        <f>_xll.qlBlackFormulaImpliedStdDev("Call",II_VolSurface_CalendarSpread!U$32,$D$14*$M$11+$D$15*$N$11,P71,,II_VolSurface_CalendarSpread!$AC$7)/SQRT(($J87-$D$2)/365)</f>
        <v>#VALUE!</v>
      </c>
      <c r="Q87" s="89" t="e">
        <f>_xll.qlBlackFormulaImpliedStdDev("Call",II_VolSurface_CalendarSpread!V$32,$D$14*$M$11+$D$15*$N$11,Q71,,II_VolSurface_CalendarSpread!$AC$7)/SQRT(($J87-$D$2)/365)</f>
        <v>#VALUE!</v>
      </c>
      <c r="R87" s="89" t="e">
        <f>_xll.qlBlackFormulaImpliedStdDev("Call",II_VolSurface_CalendarSpread!W$32,$D$14*$M$11+$D$15*$N$11,R71,,II_VolSurface_CalendarSpread!$AC$7)/SQRT(($J87-$D$2)/365)</f>
        <v>#VALUE!</v>
      </c>
      <c r="S87" s="89" t="e">
        <f>_xll.qlBlackFormulaImpliedStdDev("Call",II_VolSurface_CalendarSpread!X$32,$D$14*$M$11+$D$15*$N$11,S71,,II_VolSurface_CalendarSpread!$AC$7)/SQRT(($J87-$D$2)/365)</f>
        <v>#VALUE!</v>
      </c>
      <c r="T87" s="89" t="e">
        <f>_xll.qlBlackFormulaImpliedStdDev("Call",II_VolSurface_CalendarSpread!Y$32,$D$14*$M$11+$D$15*$N$11,T71,,II_VolSurface_CalendarSpread!$AC$7)/SQRT(($J87-$D$2)/365)</f>
        <v>#VALUE!</v>
      </c>
      <c r="U87" s="89" t="e">
        <f>_xll.qlBlackFormulaImpliedStdDev("Call",II_VolSurface_CalendarSpread!Z$32,$D$14*$M$11+$D$15*$N$11,U71,,II_VolSurface_CalendarSpread!$AC$7)/SQRT(($J87-$D$2)/365)</f>
        <v>#VALUE!</v>
      </c>
      <c r="V87" s="90" t="e">
        <f>_xll.qlBlackFormulaImpliedStdDev("Call",II_VolSurface_CalendarSpread!AA$32,$D$14*$M$11+$D$15*$N$11,V71,,II_VolSurface_CalendarSpread!$AC$7)/SQRT(($J87-$D$2)/365)</f>
        <v>#VALUE!</v>
      </c>
    </row>
    <row r="88" spans="9:25">
      <c r="I88" s="76" t="str">
        <f>I80</f>
        <v>3m</v>
      </c>
      <c r="J88" s="64">
        <f>_xll.qlCalendarAdvance("NullCalendar",$D$2,I88)</f>
        <v>43110</v>
      </c>
      <c r="K88" s="65" t="str">
        <f>TEXT(J88,"[$-en-EN]TTMMMJJJ")</f>
        <v>10Jan2018</v>
      </c>
      <c r="L88" s="91" t="e">
        <f>_xll.qlBlackFormulaImpliedStdDev("Call",II_VolSurface_CalendarSpread!Q$32,$D$14*$M$11+$D$15*$N$11,L72,,II_VolSurface_CalendarSpread!$AC$7)/SQRT(($J88-$D$2)/365)</f>
        <v>#VALUE!</v>
      </c>
      <c r="M88" s="92" t="e">
        <f>_xll.qlBlackFormulaImpliedStdDev("Call",II_VolSurface_CalendarSpread!R$32,$D$14*$M$11+$D$15*$N$11,M72,,II_VolSurface_CalendarSpread!$AC$7)/SQRT(($J88-$D$2)/365)</f>
        <v>#VALUE!</v>
      </c>
      <c r="N88" s="92" t="e">
        <f>_xll.qlBlackFormulaImpliedStdDev("Call",II_VolSurface_CalendarSpread!S$32,$D$14*$M$11+$D$15*$N$11,N72,,II_VolSurface_CalendarSpread!$AC$7)/SQRT(($J88-$D$2)/365)</f>
        <v>#VALUE!</v>
      </c>
      <c r="O88" s="92" t="e">
        <f>_xll.qlBlackFormulaImpliedStdDev("Call",II_VolSurface_CalendarSpread!T$32,$D$14*$M$11+$D$15*$N$11,O72,,II_VolSurface_CalendarSpread!$AC$7)/SQRT(($J88-$D$2)/365)</f>
        <v>#VALUE!</v>
      </c>
      <c r="P88" s="92" t="e">
        <f>_xll.qlBlackFormulaImpliedStdDev("Call",II_VolSurface_CalendarSpread!U$32,$D$14*$M$11+$D$15*$N$11,P72,,II_VolSurface_CalendarSpread!$AC$7)/SQRT(($J88-$D$2)/365)</f>
        <v>#VALUE!</v>
      </c>
      <c r="Q88" s="92" t="e">
        <f>_xll.qlBlackFormulaImpliedStdDev("Call",II_VolSurface_CalendarSpread!V$32,$D$14*$M$11+$D$15*$N$11,Q72,,II_VolSurface_CalendarSpread!$AC$7)/SQRT(($J88-$D$2)/365)</f>
        <v>#VALUE!</v>
      </c>
      <c r="R88" s="92" t="e">
        <f>_xll.qlBlackFormulaImpliedStdDev("Call",II_VolSurface_CalendarSpread!W$32,$D$14*$M$11+$D$15*$N$11,R72,,II_VolSurface_CalendarSpread!$AC$7)/SQRT(($J88-$D$2)/365)</f>
        <v>#VALUE!</v>
      </c>
      <c r="S88" s="92" t="e">
        <f>_xll.qlBlackFormulaImpliedStdDev("Call",II_VolSurface_CalendarSpread!X$32,$D$14*$M$11+$D$15*$N$11,S72,,II_VolSurface_CalendarSpread!$AC$7)/SQRT(($J88-$D$2)/365)</f>
        <v>#VALUE!</v>
      </c>
      <c r="T88" s="92" t="e">
        <f>_xll.qlBlackFormulaImpliedStdDev("Call",II_VolSurface_CalendarSpread!Y$32,$D$14*$M$11+$D$15*$N$11,T72,,II_VolSurface_CalendarSpread!$AC$7)/SQRT(($J88-$D$2)/365)</f>
        <v>#VALUE!</v>
      </c>
      <c r="U88" s="92" t="e">
        <f>_xll.qlBlackFormulaImpliedStdDev("Call",II_VolSurface_CalendarSpread!Z$32,$D$14*$M$11+$D$15*$N$11,U72,,II_VolSurface_CalendarSpread!$AC$7)/SQRT(($J88-$D$2)/365)</f>
        <v>#VALUE!</v>
      </c>
      <c r="V88" s="93" t="e">
        <f>_xll.qlBlackFormulaImpliedStdDev("Call",II_VolSurface_CalendarSpread!AA$32,$D$14*$M$11+$D$15*$N$11,V72,,II_VolSurface_CalendarSpread!$AC$7)/SQRT(($J88-$D$2)/365)</f>
        <v>#VALUE!</v>
      </c>
    </row>
    <row r="89" spans="9:25">
      <c r="I89" s="76" t="str">
        <f>I81</f>
        <v>6m</v>
      </c>
      <c r="J89" s="64">
        <f>_xll.qlCalendarAdvance("NullCalendar",$D$2,I89)</f>
        <v>43200</v>
      </c>
      <c r="K89" s="65" t="str">
        <f>TEXT(J89,"[$-en-EN]TTMMMJJJ")</f>
        <v>10Apr2018</v>
      </c>
      <c r="L89" s="91" t="e">
        <f>_xll.qlBlackFormulaImpliedStdDev("Call",II_VolSurface_CalendarSpread!Q$32,$D$14*$M$11+$D$15*$N$11,L73,,II_VolSurface_CalendarSpread!$AC$7)/SQRT(($J89-$D$2)/365)</f>
        <v>#VALUE!</v>
      </c>
      <c r="M89" s="92" t="e">
        <f>_xll.qlBlackFormulaImpliedStdDev("Call",II_VolSurface_CalendarSpread!R$32,$D$14*$M$11+$D$15*$N$11,M73,,II_VolSurface_CalendarSpread!$AC$7)/SQRT(($J89-$D$2)/365)</f>
        <v>#VALUE!</v>
      </c>
      <c r="N89" s="92" t="e">
        <f>_xll.qlBlackFormulaImpliedStdDev("Call",II_VolSurface_CalendarSpread!S$32,$D$14*$M$11+$D$15*$N$11,N73,,II_VolSurface_CalendarSpread!$AC$7)/SQRT(($J89-$D$2)/365)</f>
        <v>#VALUE!</v>
      </c>
      <c r="O89" s="92" t="e">
        <f>_xll.qlBlackFormulaImpliedStdDev("Call",II_VolSurface_CalendarSpread!T$32,$D$14*$M$11+$D$15*$N$11,O73,,II_VolSurface_CalendarSpread!$AC$7)/SQRT(($J89-$D$2)/365)</f>
        <v>#VALUE!</v>
      </c>
      <c r="P89" s="92" t="e">
        <f>_xll.qlBlackFormulaImpliedStdDev("Call",II_VolSurface_CalendarSpread!U$32,$D$14*$M$11+$D$15*$N$11,P73,,II_VolSurface_CalendarSpread!$AC$7)/SQRT(($J89-$D$2)/365)</f>
        <v>#VALUE!</v>
      </c>
      <c r="Q89" s="92" t="e">
        <f>_xll.qlBlackFormulaImpliedStdDev("Call",II_VolSurface_CalendarSpread!V$32,$D$14*$M$11+$D$15*$N$11,Q73,,II_VolSurface_CalendarSpread!$AC$7)/SQRT(($J89-$D$2)/365)</f>
        <v>#VALUE!</v>
      </c>
      <c r="R89" s="92" t="e">
        <f>_xll.qlBlackFormulaImpliedStdDev("Call",II_VolSurface_CalendarSpread!W$32,$D$14*$M$11+$D$15*$N$11,R73,,II_VolSurface_CalendarSpread!$AC$7)/SQRT(($J89-$D$2)/365)</f>
        <v>#VALUE!</v>
      </c>
      <c r="S89" s="92" t="e">
        <f>_xll.qlBlackFormulaImpliedStdDev("Call",II_VolSurface_CalendarSpread!X$32,$D$14*$M$11+$D$15*$N$11,S73,,II_VolSurface_CalendarSpread!$AC$7)/SQRT(($J89-$D$2)/365)</f>
        <v>#VALUE!</v>
      </c>
      <c r="T89" s="92" t="e">
        <f>_xll.qlBlackFormulaImpliedStdDev("Call",II_VolSurface_CalendarSpread!Y$32,$D$14*$M$11+$D$15*$N$11,T73,,II_VolSurface_CalendarSpread!$AC$7)/SQRT(($J89-$D$2)/365)</f>
        <v>#VALUE!</v>
      </c>
      <c r="U89" s="92" t="e">
        <f>_xll.qlBlackFormulaImpliedStdDev("Call",II_VolSurface_CalendarSpread!Z$32,$D$14*$M$11+$D$15*$N$11,U73,,II_VolSurface_CalendarSpread!$AC$7)/SQRT(($J89-$D$2)/365)</f>
        <v>#VALUE!</v>
      </c>
      <c r="V89" s="93" t="e">
        <f>_xll.qlBlackFormulaImpliedStdDev("Call",II_VolSurface_CalendarSpread!AA$32,$D$14*$M$11+$D$15*$N$11,V73,,II_VolSurface_CalendarSpread!$AC$7)/SQRT(($J89-$D$2)/365)</f>
        <v>#VALUE!</v>
      </c>
      <c r="X89">
        <v>1</v>
      </c>
      <c r="Y89">
        <v>-1</v>
      </c>
    </row>
    <row r="90" spans="9:25">
      <c r="I90" s="76" t="str">
        <f>I82</f>
        <v>9m</v>
      </c>
      <c r="J90" s="64">
        <f>_xll.qlCalendarAdvance("NullCalendar",$D$2,I90)</f>
        <v>43291</v>
      </c>
      <c r="K90" s="65" t="str">
        <f>TEXT(J90,"[$-en-EN]TTMMMJJJ")</f>
        <v>10Jul2018</v>
      </c>
      <c r="L90" s="91" t="e">
        <f>_xll.qlBlackFormulaImpliedStdDev("Call",II_VolSurface_CalendarSpread!Q$32,$D$14*$M$11+$D$15*$N$11,L74,,II_VolSurface_CalendarSpread!$AC$7)/SQRT(($J90-$D$2)/365)</f>
        <v>#VALUE!</v>
      </c>
      <c r="M90" s="92" t="e">
        <f>_xll.qlBlackFormulaImpliedStdDev("Call",II_VolSurface_CalendarSpread!R$32,$D$14*$M$11+$D$15*$N$11,M74,,II_VolSurface_CalendarSpread!$AC$7)/SQRT(($J90-$D$2)/365)</f>
        <v>#VALUE!</v>
      </c>
      <c r="N90" s="92" t="e">
        <f>_xll.qlBlackFormulaImpliedStdDev("Call",II_VolSurface_CalendarSpread!S$32,$D$14*$M$11+$D$15*$N$11,N74,,II_VolSurface_CalendarSpread!$AC$7)/SQRT(($J90-$D$2)/365)</f>
        <v>#VALUE!</v>
      </c>
      <c r="O90" s="92" t="e">
        <f>_xll.qlBlackFormulaImpliedStdDev("Call",II_VolSurface_CalendarSpread!T$32,$D$14*$M$11+$D$15*$N$11,O74,,II_VolSurface_CalendarSpread!$AC$7)/SQRT(($J90-$D$2)/365)</f>
        <v>#VALUE!</v>
      </c>
      <c r="P90" s="92" t="e">
        <f>_xll.qlBlackFormulaImpliedStdDev("Call",II_VolSurface_CalendarSpread!U$32,$D$14*$M$11+$D$15*$N$11,P74,,II_VolSurface_CalendarSpread!$AC$7)/SQRT(($J90-$D$2)/365)</f>
        <v>#VALUE!</v>
      </c>
      <c r="Q90" s="92" t="e">
        <f>_xll.qlBlackFormulaImpliedStdDev("Call",II_VolSurface_CalendarSpread!V$32,$D$14*$M$11+$D$15*$N$11,Q74,,II_VolSurface_CalendarSpread!$AC$7)/SQRT(($J90-$D$2)/365)</f>
        <v>#VALUE!</v>
      </c>
      <c r="R90" s="92" t="e">
        <f>_xll.qlBlackFormulaImpliedStdDev("Call",II_VolSurface_CalendarSpread!W$32,$D$14*$M$11+$D$15*$N$11,R74,,II_VolSurface_CalendarSpread!$AC$7)/SQRT(($J90-$D$2)/365)</f>
        <v>#VALUE!</v>
      </c>
      <c r="S90" s="92" t="e">
        <f>_xll.qlBlackFormulaImpliedStdDev("Call",II_VolSurface_CalendarSpread!X$32,$D$14*$M$11+$D$15*$N$11,S74,,II_VolSurface_CalendarSpread!$AC$7)/SQRT(($J90-$D$2)/365)</f>
        <v>#VALUE!</v>
      </c>
      <c r="T90" s="92" t="e">
        <f>_xll.qlBlackFormulaImpliedStdDev("Call",II_VolSurface_CalendarSpread!Y$32,$D$14*$M$11+$D$15*$N$11,T74,,II_VolSurface_CalendarSpread!$AC$7)/SQRT(($J90-$D$2)/365)</f>
        <v>#VALUE!</v>
      </c>
      <c r="U90" s="92" t="e">
        <f>_xll.qlBlackFormulaImpliedStdDev("Call",II_VolSurface_CalendarSpread!Z$32,$D$14*$M$11+$D$15*$N$11,U74,,II_VolSurface_CalendarSpread!$AC$7)/SQRT(($J90-$D$2)/365)</f>
        <v>#VALUE!</v>
      </c>
      <c r="V90" s="93" t="e">
        <f>_xll.qlBlackFormulaImpliedStdDev("Call",II_VolSurface_CalendarSpread!AA$32,$D$14*$M$11+$D$15*$N$11,V74,,II_VolSurface_CalendarSpread!$AC$7)/SQRT(($J90-$D$2)/365)</f>
        <v>#VALUE!</v>
      </c>
      <c r="X90" s="289">
        <v>0.08</v>
      </c>
      <c r="Y90" s="289">
        <v>0.09</v>
      </c>
    </row>
    <row r="91" spans="9:25">
      <c r="I91" s="77" t="str">
        <f>I83</f>
        <v>1y</v>
      </c>
      <c r="J91" s="66">
        <f>_xll.qlCalendarAdvance("NullCalendar",$D$2,I91)</f>
        <v>43383</v>
      </c>
      <c r="K91" s="67" t="str">
        <f>TEXT(J91,"[$-en-EN]TTMMMJJJ")</f>
        <v>10Oct2018</v>
      </c>
      <c r="L91" s="94" t="e">
        <f>_xll.qlBlackFormulaImpliedStdDev("Call",II_VolSurface_CalendarSpread!Q$32,$D$14*$M$11+$D$15*$N$11,L75,,II_VolSurface_CalendarSpread!$AC$7)/SQRT(($J91-$D$2)/365)</f>
        <v>#VALUE!</v>
      </c>
      <c r="M91" s="95" t="e">
        <f>_xll.qlBlackFormulaImpliedStdDev("Call",II_VolSurface_CalendarSpread!R$32,$D$14*$M$11+$D$15*$N$11,M75,,II_VolSurface_CalendarSpread!$AC$7)/SQRT(($J91-$D$2)/365)</f>
        <v>#VALUE!</v>
      </c>
      <c r="N91" s="95" t="e">
        <f>_xll.qlBlackFormulaImpliedStdDev("Call",II_VolSurface_CalendarSpread!S$32,$D$14*$M$11+$D$15*$N$11,N75,,II_VolSurface_CalendarSpread!$AC$7)/SQRT(($J91-$D$2)/365)</f>
        <v>#VALUE!</v>
      </c>
      <c r="O91" s="95" t="e">
        <f>_xll.qlBlackFormulaImpliedStdDev("Call",II_VolSurface_CalendarSpread!T$32,$D$14*$M$11+$D$15*$N$11,O75,,II_VolSurface_CalendarSpread!$AC$7)/SQRT(($J91-$D$2)/365)</f>
        <v>#VALUE!</v>
      </c>
      <c r="P91" s="95" t="e">
        <f>_xll.qlBlackFormulaImpliedStdDev("Call",II_VolSurface_CalendarSpread!U$32,$D$14*$M$11+$D$15*$N$11,P75,,II_VolSurface_CalendarSpread!$AC$7)/SQRT(($J91-$D$2)/365)</f>
        <v>#VALUE!</v>
      </c>
      <c r="Q91" s="95" t="e">
        <f>_xll.qlBlackFormulaImpliedStdDev("Call",II_VolSurface_CalendarSpread!V$32,$D$14*$M$11+$D$15*$N$11,Q75,,II_VolSurface_CalendarSpread!$AC$7)/SQRT(($J91-$D$2)/365)</f>
        <v>#VALUE!</v>
      </c>
      <c r="R91" s="95" t="e">
        <f>_xll.qlBlackFormulaImpliedStdDev("Call",II_VolSurface_CalendarSpread!W$32,$D$14*$M$11+$D$15*$N$11,R75,,II_VolSurface_CalendarSpread!$AC$7)/SQRT(($J91-$D$2)/365)</f>
        <v>#VALUE!</v>
      </c>
      <c r="S91" s="95" t="e">
        <f>_xll.qlBlackFormulaImpliedStdDev("Call",II_VolSurface_CalendarSpread!X$32,$D$14*$M$11+$D$15*$N$11,S75,,II_VolSurface_CalendarSpread!$AC$7)/SQRT(($J91-$D$2)/365)</f>
        <v>#VALUE!</v>
      </c>
      <c r="T91" s="95" t="e">
        <f>_xll.qlBlackFormulaImpliedStdDev("Call",II_VolSurface_CalendarSpread!Y$32,$D$14*$M$11+$D$15*$N$11,T75,,II_VolSurface_CalendarSpread!$AC$7)/SQRT(($J91-$D$2)/365)</f>
        <v>#VALUE!</v>
      </c>
      <c r="U91" s="95" t="e">
        <f>_xll.qlBlackFormulaImpliedStdDev("Call",II_VolSurface_CalendarSpread!Z$32,$D$14*$M$11+$D$15*$N$11,U75,,II_VolSurface_CalendarSpread!$AC$7)/SQRT(($J91-$D$2)/365)</f>
        <v>#VALUE!</v>
      </c>
      <c r="V91" s="96" t="e">
        <f>_xll.qlBlackFormulaImpliedStdDev("Call",II_VolSurface_CalendarSpread!AA$32,$D$14*$M$11+$D$15*$N$11,V75,,II_VolSurface_CalendarSpread!$AC$7)/SQRT(($J91-$D$2)/365)</f>
        <v>#VALUE!</v>
      </c>
      <c r="X91">
        <v>1</v>
      </c>
      <c r="Y91">
        <v>1</v>
      </c>
    </row>
    <row r="92" spans="9:25">
      <c r="X92">
        <f>2*PRODUCT(X89:Y91)*0</f>
        <v>0</v>
      </c>
    </row>
    <row r="93" spans="9:25">
      <c r="I93" s="1" t="s">
        <v>40</v>
      </c>
      <c r="J93" s="2"/>
      <c r="K93" s="52"/>
      <c r="L93" s="4" t="s">
        <v>31</v>
      </c>
      <c r="M93" s="24"/>
      <c r="N93" s="24"/>
      <c r="O93" s="24"/>
      <c r="P93" s="24"/>
      <c r="Q93" s="24"/>
      <c r="R93" s="24"/>
      <c r="S93" s="24"/>
      <c r="T93" s="24"/>
      <c r="U93" s="24"/>
      <c r="V93" s="45"/>
      <c r="X93">
        <f>X89*X89*X90*X90*X91*X91</f>
        <v>6.4000000000000003E-3</v>
      </c>
      <c r="Y93">
        <f>Y89*Y89*Y90*Y90*Y91*Y91</f>
        <v>8.0999999999999996E-3</v>
      </c>
    </row>
    <row r="94" spans="9:25">
      <c r="I94" s="54" t="s">
        <v>25</v>
      </c>
      <c r="J94" s="55" t="s">
        <v>30</v>
      </c>
      <c r="K94" s="55" t="s">
        <v>4</v>
      </c>
      <c r="L94" s="77" t="str">
        <f>L86</f>
        <v>5D Put EUR</v>
      </c>
      <c r="M94" s="78" t="str">
        <f>M86</f>
        <v>10D Put EUR</v>
      </c>
      <c r="N94" s="78" t="str">
        <f>N86</f>
        <v>15D Put EUR</v>
      </c>
      <c r="O94" s="78" t="str">
        <f>O86</f>
        <v>25D Put EUR</v>
      </c>
      <c r="P94" s="78" t="str">
        <f>P86</f>
        <v>35D Put EUR</v>
      </c>
      <c r="Q94" s="78" t="str">
        <f>Q86</f>
        <v>ATM</v>
      </c>
      <c r="R94" s="78" t="str">
        <f>R86</f>
        <v>35D Call EUR</v>
      </c>
      <c r="S94" s="78" t="str">
        <f>S86</f>
        <v>25D Call EUR</v>
      </c>
      <c r="T94" s="78" t="str">
        <f>T86</f>
        <v>15D Call EUR</v>
      </c>
      <c r="U94" s="78" t="str">
        <f>U86</f>
        <v>10D Call EUR</v>
      </c>
      <c r="V94" s="67" t="str">
        <f>V86</f>
        <v>5D Call EUR</v>
      </c>
      <c r="X94" s="290">
        <f>SUM(X92:Y93)</f>
        <v>1.4499999999999999E-2</v>
      </c>
      <c r="Y94" s="292">
        <f>SQRT(X94)</f>
        <v>0.12041594578792295</v>
      </c>
    </row>
    <row r="95" spans="9:25">
      <c r="I95" s="75" t="str">
        <f>I87</f>
        <v>1m</v>
      </c>
      <c r="J95" s="62">
        <f>_xll.qlCalendarAdvance("NullCalendar",$D$2,I95)</f>
        <v>43049</v>
      </c>
      <c r="K95" s="63" t="str">
        <f>TEXT(J95,"[$-en-EN]TTMMMJJJ")</f>
        <v>10Nov2017</v>
      </c>
      <c r="L95" s="88" t="e">
        <f>_xll.qlBlackFormulaImpliedStdDev("Put",II_VolSurface_CalendarSpread!Q$32,$D$14*$M$11+$D$15*$N$11,L79,,II_VolSurface_CalendarSpread!$AC$7)/SQRT(($J95-$D$2)/365)</f>
        <v>#VALUE!</v>
      </c>
      <c r="M95" s="89" t="e">
        <f>_xll.qlBlackFormulaImpliedStdDev("Put",II_VolSurface_CalendarSpread!R$32,$D$14*$M$11+$D$15*$N$11,M79,,II_VolSurface_CalendarSpread!$AC$7)/SQRT(($J95-$D$2)/365)</f>
        <v>#VALUE!</v>
      </c>
      <c r="N95" s="89" t="e">
        <f>_xll.qlBlackFormulaImpliedStdDev("Put",II_VolSurface_CalendarSpread!S$32,$D$14*$M$11+$D$15*$N$11,N79,,II_VolSurface_CalendarSpread!$AC$7)/SQRT(($J95-$D$2)/365)</f>
        <v>#VALUE!</v>
      </c>
      <c r="O95" s="89" t="e">
        <f>_xll.qlBlackFormulaImpliedStdDev("Put",II_VolSurface_CalendarSpread!T$32,$D$14*$M$11+$D$15*$N$11,O79,,II_VolSurface_CalendarSpread!$AC$7)/SQRT(($J95-$D$2)/365)</f>
        <v>#VALUE!</v>
      </c>
      <c r="P95" s="89" t="e">
        <f>_xll.qlBlackFormulaImpliedStdDev("Put",II_VolSurface_CalendarSpread!U$32,$D$14*$M$11+$D$15*$N$11,P79,,II_VolSurface_CalendarSpread!$AC$7)/SQRT(($J95-$D$2)/365)</f>
        <v>#VALUE!</v>
      </c>
      <c r="Q95" s="89" t="e">
        <f>_xll.qlBlackFormulaImpliedStdDev("Put",II_VolSurface_CalendarSpread!V$32,$D$14*$M$11+$D$15*$N$11,Q79,,II_VolSurface_CalendarSpread!$AC$7)/SQRT(($J95-$D$2)/365)</f>
        <v>#VALUE!</v>
      </c>
      <c r="R95" s="89" t="e">
        <f>_xll.qlBlackFormulaImpliedStdDev("Put",II_VolSurface_CalendarSpread!W$32,$D$14*$M$11+$D$15*$N$11,R79,,II_VolSurface_CalendarSpread!$AC$7)/SQRT(($J95-$D$2)/365)</f>
        <v>#VALUE!</v>
      </c>
      <c r="S95" s="89" t="e">
        <f>_xll.qlBlackFormulaImpliedStdDev("Put",II_VolSurface_CalendarSpread!X$32,$D$14*$M$11+$D$15*$N$11,S79,,II_VolSurface_CalendarSpread!$AC$7)/SQRT(($J95-$D$2)/365)</f>
        <v>#VALUE!</v>
      </c>
      <c r="T95" s="89" t="e">
        <f>_xll.qlBlackFormulaImpliedStdDev("Put",II_VolSurface_CalendarSpread!Y$32,$D$14*$M$11+$D$15*$N$11,T79,,II_VolSurface_CalendarSpread!$AC$7)/SQRT(($J95-$D$2)/365)</f>
        <v>#VALUE!</v>
      </c>
      <c r="U95" s="89" t="e">
        <f>_xll.qlBlackFormulaImpliedStdDev("Put",II_VolSurface_CalendarSpread!Z$32,$D$14*$M$11+$D$15*$N$11,U79,,II_VolSurface_CalendarSpread!$AC$7)/SQRT(($J95-$D$2)/365)</f>
        <v>#VALUE!</v>
      </c>
      <c r="V95" s="90" t="e">
        <f>_xll.qlBlackFormulaImpliedStdDev("Put",II_VolSurface_CalendarSpread!AA$32,$D$14*$M$11+$D$15*$N$11,V79,,II_VolSurface_CalendarSpread!$AC$7)/SQRT(($J95-$D$2)/365)</f>
        <v>#VALUE!</v>
      </c>
    </row>
    <row r="96" spans="9:25">
      <c r="I96" s="76" t="str">
        <f>I88</f>
        <v>3m</v>
      </c>
      <c r="J96" s="64">
        <f>_xll.qlCalendarAdvance("NullCalendar",$D$2,I96)</f>
        <v>43110</v>
      </c>
      <c r="K96" s="65" t="str">
        <f>TEXT(J96,"[$-en-EN]TTMMMJJJ")</f>
        <v>10Jan2018</v>
      </c>
      <c r="L96" s="91" t="e">
        <f>_xll.qlBlackFormulaImpliedStdDev("Put",II_VolSurface_CalendarSpread!Q$32,$D$14*$M$11+$D$15*$N$11,L80,,II_VolSurface_CalendarSpread!$AC$7)/SQRT(($J96-$D$2)/365)</f>
        <v>#VALUE!</v>
      </c>
      <c r="M96" s="92" t="e">
        <f>_xll.qlBlackFormulaImpliedStdDev("Put",II_VolSurface_CalendarSpread!R$32,$D$14*$M$11+$D$15*$N$11,M80,,II_VolSurface_CalendarSpread!$AC$7)/SQRT(($J96-$D$2)/365)</f>
        <v>#VALUE!</v>
      </c>
      <c r="N96" s="92" t="e">
        <f>_xll.qlBlackFormulaImpliedStdDev("Put",II_VolSurface_CalendarSpread!S$32,$D$14*$M$11+$D$15*$N$11,N80,,II_VolSurface_CalendarSpread!$AC$7)/SQRT(($J96-$D$2)/365)</f>
        <v>#VALUE!</v>
      </c>
      <c r="O96" s="92" t="e">
        <f>_xll.qlBlackFormulaImpliedStdDev("Put",II_VolSurface_CalendarSpread!T$32,$D$14*$M$11+$D$15*$N$11,O80,,II_VolSurface_CalendarSpread!$AC$7)/SQRT(($J96-$D$2)/365)</f>
        <v>#VALUE!</v>
      </c>
      <c r="P96" s="92" t="e">
        <f>_xll.qlBlackFormulaImpliedStdDev("Put",II_VolSurface_CalendarSpread!U$32,$D$14*$M$11+$D$15*$N$11,P80,,II_VolSurface_CalendarSpread!$AC$7)/SQRT(($J96-$D$2)/365)</f>
        <v>#VALUE!</v>
      </c>
      <c r="Q96" s="92" t="e">
        <f>_xll.qlBlackFormulaImpliedStdDev("Put",II_VolSurface_CalendarSpread!V$32,$D$14*$M$11+$D$15*$N$11,Q80,,II_VolSurface_CalendarSpread!$AC$7)/SQRT(($J96-$D$2)/365)</f>
        <v>#VALUE!</v>
      </c>
      <c r="R96" s="92" t="e">
        <f>_xll.qlBlackFormulaImpliedStdDev("Put",II_VolSurface_CalendarSpread!W$32,$D$14*$M$11+$D$15*$N$11,R80,,II_VolSurface_CalendarSpread!$AC$7)/SQRT(($J96-$D$2)/365)</f>
        <v>#VALUE!</v>
      </c>
      <c r="S96" s="92" t="e">
        <f>_xll.qlBlackFormulaImpliedStdDev("Put",II_VolSurface_CalendarSpread!X$32,$D$14*$M$11+$D$15*$N$11,S80,,II_VolSurface_CalendarSpread!$AC$7)/SQRT(($J96-$D$2)/365)</f>
        <v>#VALUE!</v>
      </c>
      <c r="T96" s="92" t="e">
        <f>_xll.qlBlackFormulaImpliedStdDev("Put",II_VolSurface_CalendarSpread!Y$32,$D$14*$M$11+$D$15*$N$11,T80,,II_VolSurface_CalendarSpread!$AC$7)/SQRT(($J96-$D$2)/365)</f>
        <v>#VALUE!</v>
      </c>
      <c r="U96" s="92" t="e">
        <f>_xll.qlBlackFormulaImpliedStdDev("Put",II_VolSurface_CalendarSpread!Z$32,$D$14*$M$11+$D$15*$N$11,U80,,II_VolSurface_CalendarSpread!$AC$7)/SQRT(($J96-$D$2)/365)</f>
        <v>#VALUE!</v>
      </c>
      <c r="V96" s="93" t="e">
        <f>_xll.qlBlackFormulaImpliedStdDev("Put",II_VolSurface_CalendarSpread!AA$32,$D$14*$M$11+$D$15*$N$11,V80,,II_VolSurface_CalendarSpread!$AC$7)/SQRT(($J96-$D$2)/365)</f>
        <v>#VALUE!</v>
      </c>
    </row>
    <row r="97" spans="9:25">
      <c r="I97" s="76" t="str">
        <f>I89</f>
        <v>6m</v>
      </c>
      <c r="J97" s="64">
        <f>_xll.qlCalendarAdvance("NullCalendar",$D$2,I97)</f>
        <v>43200</v>
      </c>
      <c r="K97" s="65" t="str">
        <f>TEXT(J97,"[$-en-EN]TTMMMJJJ")</f>
        <v>10Apr2018</v>
      </c>
      <c r="L97" s="91" t="e">
        <f>_xll.qlBlackFormulaImpliedStdDev("Put",II_VolSurface_CalendarSpread!Q$32,$D$14*$M$11+$D$15*$N$11,L81,,II_VolSurface_CalendarSpread!$AC$7)/SQRT(($J97-$D$2)/365)</f>
        <v>#VALUE!</v>
      </c>
      <c r="M97" s="92" t="e">
        <f>_xll.qlBlackFormulaImpliedStdDev("Put",II_VolSurface_CalendarSpread!R$32,$D$14*$M$11+$D$15*$N$11,M81,,II_VolSurface_CalendarSpread!$AC$7)/SQRT(($J97-$D$2)/365)</f>
        <v>#VALUE!</v>
      </c>
      <c r="N97" s="92" t="e">
        <f>_xll.qlBlackFormulaImpliedStdDev("Put",II_VolSurface_CalendarSpread!S$32,$D$14*$M$11+$D$15*$N$11,N81,,II_VolSurface_CalendarSpread!$AC$7)/SQRT(($J97-$D$2)/365)</f>
        <v>#VALUE!</v>
      </c>
      <c r="O97" s="92" t="e">
        <f>_xll.qlBlackFormulaImpliedStdDev("Put",II_VolSurface_CalendarSpread!T$32,$D$14*$M$11+$D$15*$N$11,O81,,II_VolSurface_CalendarSpread!$AC$7)/SQRT(($J97-$D$2)/365)</f>
        <v>#VALUE!</v>
      </c>
      <c r="P97" s="92" t="e">
        <f>_xll.qlBlackFormulaImpliedStdDev("Put",II_VolSurface_CalendarSpread!U$32,$D$14*$M$11+$D$15*$N$11,P81,,II_VolSurface_CalendarSpread!$AC$7)/SQRT(($J97-$D$2)/365)</f>
        <v>#VALUE!</v>
      </c>
      <c r="Q97" s="92" t="e">
        <f>_xll.qlBlackFormulaImpliedStdDev("Put",II_VolSurface_CalendarSpread!V$32,$D$14*$M$11+$D$15*$N$11,Q81,,II_VolSurface_CalendarSpread!$AC$7)/SQRT(($J97-$D$2)/365)</f>
        <v>#VALUE!</v>
      </c>
      <c r="R97" s="92" t="e">
        <f>_xll.qlBlackFormulaImpliedStdDev("Put",II_VolSurface_CalendarSpread!W$32,$D$14*$M$11+$D$15*$N$11,R81,,II_VolSurface_CalendarSpread!$AC$7)/SQRT(($J97-$D$2)/365)</f>
        <v>#VALUE!</v>
      </c>
      <c r="S97" s="92" t="e">
        <f>_xll.qlBlackFormulaImpliedStdDev("Put",II_VolSurface_CalendarSpread!X$32,$D$14*$M$11+$D$15*$N$11,S81,,II_VolSurface_CalendarSpread!$AC$7)/SQRT(($J97-$D$2)/365)</f>
        <v>#VALUE!</v>
      </c>
      <c r="T97" s="92" t="e">
        <f>_xll.qlBlackFormulaImpliedStdDev("Put",II_VolSurface_CalendarSpread!Y$32,$D$14*$M$11+$D$15*$N$11,T81,,II_VolSurface_CalendarSpread!$AC$7)/SQRT(($J97-$D$2)/365)</f>
        <v>#VALUE!</v>
      </c>
      <c r="U97" s="92" t="e">
        <f>_xll.qlBlackFormulaImpliedStdDev("Put",II_VolSurface_CalendarSpread!Z$32,$D$14*$M$11+$D$15*$N$11,U81,,II_VolSurface_CalendarSpread!$AC$7)/SQRT(($J97-$D$2)/365)</f>
        <v>#VALUE!</v>
      </c>
      <c r="V97" s="93" t="e">
        <f>_xll.qlBlackFormulaImpliedStdDev("Put",II_VolSurface_CalendarSpread!AA$32,$D$14*$M$11+$D$15*$N$11,V81,,II_VolSurface_CalendarSpread!$AC$7)/SQRT(($J97-$D$2)/365)</f>
        <v>#VALUE!</v>
      </c>
      <c r="X97" s="291"/>
      <c r="Y97" s="291"/>
    </row>
    <row r="98" spans="9:25">
      <c r="I98" s="76" t="str">
        <f>I90</f>
        <v>9m</v>
      </c>
      <c r="J98" s="64">
        <f>_xll.qlCalendarAdvance("NullCalendar",$D$2,I98)</f>
        <v>43291</v>
      </c>
      <c r="K98" s="65" t="str">
        <f>TEXT(J98,"[$-en-EN]TTMMMJJJ")</f>
        <v>10Jul2018</v>
      </c>
      <c r="L98" s="91" t="e">
        <f>_xll.qlBlackFormulaImpliedStdDev("Put",II_VolSurface_CalendarSpread!Q$32,$D$14*$M$11+$D$15*$N$11,L82,,II_VolSurface_CalendarSpread!$AC$7)/SQRT(($J98-$D$2)/365)</f>
        <v>#VALUE!</v>
      </c>
      <c r="M98" s="92" t="e">
        <f>_xll.qlBlackFormulaImpliedStdDev("Put",II_VolSurface_CalendarSpread!R$32,$D$14*$M$11+$D$15*$N$11,M82,,II_VolSurface_CalendarSpread!$AC$7)/SQRT(($J98-$D$2)/365)</f>
        <v>#VALUE!</v>
      </c>
      <c r="N98" s="92" t="e">
        <f>_xll.qlBlackFormulaImpliedStdDev("Put",II_VolSurface_CalendarSpread!S$32,$D$14*$M$11+$D$15*$N$11,N82,,II_VolSurface_CalendarSpread!$AC$7)/SQRT(($J98-$D$2)/365)</f>
        <v>#VALUE!</v>
      </c>
      <c r="O98" s="92" t="e">
        <f>_xll.qlBlackFormulaImpliedStdDev("Put",II_VolSurface_CalendarSpread!T$32,$D$14*$M$11+$D$15*$N$11,O82,,II_VolSurface_CalendarSpread!$AC$7)/SQRT(($J98-$D$2)/365)</f>
        <v>#VALUE!</v>
      </c>
      <c r="P98" s="92" t="e">
        <f>_xll.qlBlackFormulaImpliedStdDev("Put",II_VolSurface_CalendarSpread!U$32,$D$14*$M$11+$D$15*$N$11,P82,,II_VolSurface_CalendarSpread!$AC$7)/SQRT(($J98-$D$2)/365)</f>
        <v>#VALUE!</v>
      </c>
      <c r="Q98" s="92" t="e">
        <f>_xll.qlBlackFormulaImpliedStdDev("Put",II_VolSurface_CalendarSpread!V$32,$D$14*$M$11+$D$15*$N$11,Q82,,II_VolSurface_CalendarSpread!$AC$7)/SQRT(($J98-$D$2)/365)</f>
        <v>#VALUE!</v>
      </c>
      <c r="R98" s="92" t="e">
        <f>_xll.qlBlackFormulaImpliedStdDev("Put",II_VolSurface_CalendarSpread!W$32,$D$14*$M$11+$D$15*$N$11,R82,,II_VolSurface_CalendarSpread!$AC$7)/SQRT(($J98-$D$2)/365)</f>
        <v>#VALUE!</v>
      </c>
      <c r="S98" s="92" t="e">
        <f>_xll.qlBlackFormulaImpliedStdDev("Put",II_VolSurface_CalendarSpread!X$32,$D$14*$M$11+$D$15*$N$11,S82,,II_VolSurface_CalendarSpread!$AC$7)/SQRT(($J98-$D$2)/365)</f>
        <v>#VALUE!</v>
      </c>
      <c r="T98" s="92" t="e">
        <f>_xll.qlBlackFormulaImpliedStdDev("Put",II_VolSurface_CalendarSpread!Y$32,$D$14*$M$11+$D$15*$N$11,T82,,II_VolSurface_CalendarSpread!$AC$7)/SQRT(($J98-$D$2)/365)</f>
        <v>#VALUE!</v>
      </c>
      <c r="U98" s="92" t="e">
        <f>_xll.qlBlackFormulaImpliedStdDev("Put",II_VolSurface_CalendarSpread!Z$32,$D$14*$M$11+$D$15*$N$11,U82,,II_VolSurface_CalendarSpread!$AC$7)/SQRT(($J98-$D$2)/365)</f>
        <v>#VALUE!</v>
      </c>
      <c r="V98" s="93" t="e">
        <f>_xll.qlBlackFormulaImpliedStdDev("Put",II_VolSurface_CalendarSpread!AA$32,$D$14*$M$11+$D$15*$N$11,V82,,II_VolSurface_CalendarSpread!$AC$7)/SQRT(($J98-$D$2)/365)</f>
        <v>#VALUE!</v>
      </c>
    </row>
    <row r="99" spans="9:25">
      <c r="I99" s="77" t="str">
        <f>I91</f>
        <v>1y</v>
      </c>
      <c r="J99" s="66">
        <f>_xll.qlCalendarAdvance("NullCalendar",$D$2,I99)</f>
        <v>43383</v>
      </c>
      <c r="K99" s="67" t="str">
        <f>TEXT(J99,"[$-en-EN]TTMMMJJJ")</f>
        <v>10Oct2018</v>
      </c>
      <c r="L99" s="94" t="e">
        <f>_xll.qlBlackFormulaImpliedStdDev("Put",II_VolSurface_CalendarSpread!Q$32,$D$14*$M$11+$D$15*$N$11,L83,,II_VolSurface_CalendarSpread!$AC$7)/SQRT(($J99-$D$2)/365)</f>
        <v>#VALUE!</v>
      </c>
      <c r="M99" s="95" t="e">
        <f>_xll.qlBlackFormulaImpliedStdDev("Put",II_VolSurface_CalendarSpread!R$32,$D$14*$M$11+$D$15*$N$11,M83,,II_VolSurface_CalendarSpread!$AC$7)/SQRT(($J99-$D$2)/365)</f>
        <v>#VALUE!</v>
      </c>
      <c r="N99" s="95" t="e">
        <f>_xll.qlBlackFormulaImpliedStdDev("Put",II_VolSurface_CalendarSpread!S$32,$D$14*$M$11+$D$15*$N$11,N83,,II_VolSurface_CalendarSpread!$AC$7)/SQRT(($J99-$D$2)/365)</f>
        <v>#VALUE!</v>
      </c>
      <c r="O99" s="95" t="e">
        <f>_xll.qlBlackFormulaImpliedStdDev("Put",II_VolSurface_CalendarSpread!T$32,$D$14*$M$11+$D$15*$N$11,O83,,II_VolSurface_CalendarSpread!$AC$7)/SQRT(($J99-$D$2)/365)</f>
        <v>#VALUE!</v>
      </c>
      <c r="P99" s="95" t="e">
        <f>_xll.qlBlackFormulaImpliedStdDev("Put",II_VolSurface_CalendarSpread!U$32,$D$14*$M$11+$D$15*$N$11,P83,,II_VolSurface_CalendarSpread!$AC$7)/SQRT(($J99-$D$2)/365)</f>
        <v>#VALUE!</v>
      </c>
      <c r="Q99" s="223" t="e">
        <f>_xll.qlBlackFormulaImpliedStdDev("Put",II_VolSurface_CalendarSpread!V$32,$D$14*$M$11+$D$15*$N$11,Q83,,II_VolSurface_CalendarSpread!$AC$7)/SQRT(($J99-$D$2)/365)</f>
        <v>#VALUE!</v>
      </c>
      <c r="R99" s="223" t="e">
        <f>_xll.qlBlackFormulaImpliedStdDev("Put",II_VolSurface_CalendarSpread!W$32,$D$14*$M$11+$D$15*$N$11,R83,,II_VolSurface_CalendarSpread!$AC$7)/SQRT(($J99-$D$2)/365)</f>
        <v>#VALUE!</v>
      </c>
      <c r="S99" s="223" t="e">
        <f>_xll.qlBlackFormulaImpliedStdDev("Put",II_VolSurface_CalendarSpread!X$32,$D$14*$M$11+$D$15*$N$11,S83,,II_VolSurface_CalendarSpread!$AC$7)/SQRT(($J99-$D$2)/365)</f>
        <v>#VALUE!</v>
      </c>
      <c r="T99" s="223" t="e">
        <f>_xll.qlBlackFormulaImpliedStdDev("Put",II_VolSurface_CalendarSpread!Y$32,$D$14*$M$11+$D$15*$N$11,T83,,II_VolSurface_CalendarSpread!$AC$7)/SQRT(($J99-$D$2)/365)</f>
        <v>#VALUE!</v>
      </c>
      <c r="U99" s="223" t="e">
        <f>_xll.qlBlackFormulaImpliedStdDev("Put",II_VolSurface_CalendarSpread!Z$32,$D$14*$M$11+$D$15*$N$11,U83,,II_VolSurface_CalendarSpread!$AC$7)/SQRT(($J99-$D$2)/365)</f>
        <v>#VALUE!</v>
      </c>
      <c r="V99" s="224" t="e">
        <f>_xll.qlBlackFormulaImpliedStdDev("Put",II_VolSurface_CalendarSpread!AA$32,$D$14*$M$11+$D$15*$N$11,V83,,II_VolSurface_CalendarSpread!$AC$7)/SQRT(($J99-$D$2)/365)</f>
        <v>#VALUE!</v>
      </c>
    </row>
    <row r="100" spans="9:25"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</row>
    <row r="101" spans="9:25">
      <c r="I101" s="1" t="s">
        <v>144</v>
      </c>
      <c r="J101" s="2"/>
      <c r="K101" s="52"/>
      <c r="L101" s="4" t="s">
        <v>31</v>
      </c>
      <c r="M101" s="24"/>
      <c r="N101" s="24"/>
      <c r="O101" s="24"/>
      <c r="P101" s="24"/>
      <c r="Q101" s="24"/>
      <c r="R101" s="24"/>
      <c r="S101" s="24"/>
      <c r="T101" s="24"/>
      <c r="U101" s="24"/>
      <c r="V101" s="45"/>
    </row>
    <row r="102" spans="9:25">
      <c r="I102" s="54" t="s">
        <v>25</v>
      </c>
      <c r="J102" s="55" t="s">
        <v>30</v>
      </c>
      <c r="K102" s="55" t="s">
        <v>4</v>
      </c>
      <c r="L102" s="77" t="str">
        <f>L86</f>
        <v>5D Put EUR</v>
      </c>
      <c r="M102" s="78" t="str">
        <f>M86</f>
        <v>10D Put EUR</v>
      </c>
      <c r="N102" s="78" t="str">
        <f>N86</f>
        <v>15D Put EUR</v>
      </c>
      <c r="O102" s="78" t="str">
        <f>O86</f>
        <v>25D Put EUR</v>
      </c>
      <c r="P102" s="78" t="str">
        <f>P86</f>
        <v>35D Put EUR</v>
      </c>
      <c r="Q102" s="78" t="str">
        <f>Q86</f>
        <v>ATM</v>
      </c>
      <c r="R102" s="78" t="str">
        <f>R86</f>
        <v>35D Call EUR</v>
      </c>
      <c r="S102" s="78" t="str">
        <f>S86</f>
        <v>25D Call EUR</v>
      </c>
      <c r="T102" s="78" t="str">
        <f>T86</f>
        <v>15D Call EUR</v>
      </c>
      <c r="U102" s="78" t="str">
        <f>U86</f>
        <v>10D Call EUR</v>
      </c>
      <c r="V102" s="67" t="str">
        <f>V86</f>
        <v>5D Call EUR</v>
      </c>
    </row>
    <row r="103" spans="9:25">
      <c r="I103" s="75" t="str">
        <f>I87</f>
        <v>1m</v>
      </c>
      <c r="J103" s="62">
        <f>_xll.qlCalendarAdvance("NullCalendar",$D$2,I103)</f>
        <v>43049</v>
      </c>
      <c r="K103" s="63" t="str">
        <f>TEXT(J103,"[$-en-EN]TTMMMJJJ")</f>
        <v>10Nov2017</v>
      </c>
      <c r="L103" s="88" t="e">
        <f>L95</f>
        <v>#VALUE!</v>
      </c>
      <c r="M103" s="89" t="e">
        <f>M95</f>
        <v>#VALUE!</v>
      </c>
      <c r="N103" s="89" t="e">
        <f>N95</f>
        <v>#VALUE!</v>
      </c>
      <c r="O103" s="89" t="e">
        <f>O95</f>
        <v>#VALUE!</v>
      </c>
      <c r="P103" s="89" t="e">
        <f>P95</f>
        <v>#VALUE!</v>
      </c>
      <c r="Q103" s="89" t="e">
        <f>Q87</f>
        <v>#VALUE!</v>
      </c>
      <c r="R103" s="89" t="e">
        <f>R87</f>
        <v>#VALUE!</v>
      </c>
      <c r="S103" s="89" t="e">
        <f>S87</f>
        <v>#VALUE!</v>
      </c>
      <c r="T103" s="89" t="e">
        <f>T87</f>
        <v>#VALUE!</v>
      </c>
      <c r="U103" s="89" t="e">
        <f>U87</f>
        <v>#VALUE!</v>
      </c>
      <c r="V103" s="90" t="e">
        <f>V87</f>
        <v>#VALUE!</v>
      </c>
    </row>
    <row r="104" spans="9:25">
      <c r="I104" s="76" t="str">
        <f>I88</f>
        <v>3m</v>
      </c>
      <c r="J104" s="64">
        <f>_xll.qlCalendarAdvance("NullCalendar",$D$2,I104)</f>
        <v>43110</v>
      </c>
      <c r="K104" s="65" t="str">
        <f>TEXT(J104,"[$-en-EN]TTMMMJJJ")</f>
        <v>10Jan2018</v>
      </c>
      <c r="L104" s="91" t="e">
        <f>L96</f>
        <v>#VALUE!</v>
      </c>
      <c r="M104" s="92" t="e">
        <f>M96</f>
        <v>#VALUE!</v>
      </c>
      <c r="N104" s="92" t="e">
        <f>N96</f>
        <v>#VALUE!</v>
      </c>
      <c r="O104" s="92" t="e">
        <f>O96</f>
        <v>#VALUE!</v>
      </c>
      <c r="P104" s="92" t="e">
        <f>P96</f>
        <v>#VALUE!</v>
      </c>
      <c r="Q104" s="92" t="e">
        <f>Q88</f>
        <v>#VALUE!</v>
      </c>
      <c r="R104" s="92" t="e">
        <f>R88</f>
        <v>#VALUE!</v>
      </c>
      <c r="S104" s="92" t="e">
        <f>S88</f>
        <v>#VALUE!</v>
      </c>
      <c r="T104" s="92" t="e">
        <f>T88</f>
        <v>#VALUE!</v>
      </c>
      <c r="U104" s="92" t="e">
        <f>U88</f>
        <v>#VALUE!</v>
      </c>
      <c r="V104" s="93" t="e">
        <f>V88</f>
        <v>#VALUE!</v>
      </c>
    </row>
    <row r="105" spans="9:25">
      <c r="I105" s="76" t="str">
        <f>I89</f>
        <v>6m</v>
      </c>
      <c r="J105" s="64">
        <f>_xll.qlCalendarAdvance("NullCalendar",$D$2,I105)</f>
        <v>43200</v>
      </c>
      <c r="K105" s="65" t="str">
        <f>TEXT(J105,"[$-en-EN]TTMMMJJJ")</f>
        <v>10Apr2018</v>
      </c>
      <c r="L105" s="91" t="e">
        <f>L97</f>
        <v>#VALUE!</v>
      </c>
      <c r="M105" s="92" t="e">
        <f>M97</f>
        <v>#VALUE!</v>
      </c>
      <c r="N105" s="92" t="e">
        <f>N97</f>
        <v>#VALUE!</v>
      </c>
      <c r="O105" s="92" t="e">
        <f>O97</f>
        <v>#VALUE!</v>
      </c>
      <c r="P105" s="92" t="e">
        <f>P97</f>
        <v>#VALUE!</v>
      </c>
      <c r="Q105" s="92" t="e">
        <f>Q89</f>
        <v>#VALUE!</v>
      </c>
      <c r="R105" s="92" t="e">
        <f>R89</f>
        <v>#VALUE!</v>
      </c>
      <c r="S105" s="92" t="e">
        <f>S89</f>
        <v>#VALUE!</v>
      </c>
      <c r="T105" s="92" t="e">
        <f>T89</f>
        <v>#VALUE!</v>
      </c>
      <c r="U105" s="92" t="e">
        <f>U89</f>
        <v>#VALUE!</v>
      </c>
      <c r="V105" s="93" t="e">
        <f>V89</f>
        <v>#VALUE!</v>
      </c>
      <c r="X105" s="265"/>
    </row>
    <row r="106" spans="9:25">
      <c r="I106" s="76" t="str">
        <f>I90</f>
        <v>9m</v>
      </c>
      <c r="J106" s="64">
        <f>_xll.qlCalendarAdvance("NullCalendar",$D$2,I106)</f>
        <v>43291</v>
      </c>
      <c r="K106" s="65" t="str">
        <f>TEXT(J106,"[$-en-EN]TTMMMJJJ")</f>
        <v>10Jul2018</v>
      </c>
      <c r="L106" s="91" t="e">
        <f>L98</f>
        <v>#VALUE!</v>
      </c>
      <c r="M106" s="92" t="e">
        <f>M98</f>
        <v>#VALUE!</v>
      </c>
      <c r="N106" s="92" t="e">
        <f>N98</f>
        <v>#VALUE!</v>
      </c>
      <c r="O106" s="92" t="e">
        <f>O98</f>
        <v>#VALUE!</v>
      </c>
      <c r="P106" s="92" t="e">
        <f>P98</f>
        <v>#VALUE!</v>
      </c>
      <c r="Q106" s="92" t="e">
        <f>Q90</f>
        <v>#VALUE!</v>
      </c>
      <c r="R106" s="92" t="e">
        <f>R90</f>
        <v>#VALUE!</v>
      </c>
      <c r="S106" s="92" t="e">
        <f>S90</f>
        <v>#VALUE!</v>
      </c>
      <c r="T106" s="92" t="e">
        <f>T90</f>
        <v>#VALUE!</v>
      </c>
      <c r="U106" s="92" t="e">
        <f>U90</f>
        <v>#VALUE!</v>
      </c>
      <c r="V106" s="93" t="e">
        <f>V90</f>
        <v>#VALUE!</v>
      </c>
    </row>
    <row r="107" spans="9:25">
      <c r="I107" s="77" t="str">
        <f>I91</f>
        <v>1y</v>
      </c>
      <c r="J107" s="66">
        <f>_xll.qlCalendarAdvance("NullCalendar",$D$2,I107)</f>
        <v>43383</v>
      </c>
      <c r="K107" s="67" t="str">
        <f>TEXT(J107,"[$-en-EN]TTMMMJJJ")</f>
        <v>10Oct2018</v>
      </c>
      <c r="L107" s="94" t="e">
        <f>L99</f>
        <v>#VALUE!</v>
      </c>
      <c r="M107" s="95" t="e">
        <f>M99</f>
        <v>#VALUE!</v>
      </c>
      <c r="N107" s="95" t="e">
        <f>N99</f>
        <v>#VALUE!</v>
      </c>
      <c r="O107" s="95" t="e">
        <f>O99</f>
        <v>#VALUE!</v>
      </c>
      <c r="P107" s="95" t="e">
        <f>P99</f>
        <v>#VALUE!</v>
      </c>
      <c r="Q107" s="95" t="e">
        <f>Q91</f>
        <v>#VALUE!</v>
      </c>
      <c r="R107" s="95" t="e">
        <f>R91</f>
        <v>#VALUE!</v>
      </c>
      <c r="S107" s="95" t="e">
        <f>S91</f>
        <v>#VALUE!</v>
      </c>
      <c r="T107" s="95" t="e">
        <f>T91</f>
        <v>#VALUE!</v>
      </c>
      <c r="U107" s="95" t="e">
        <f>U91</f>
        <v>#VALUE!</v>
      </c>
      <c r="V107" s="96" t="e">
        <f>V91</f>
        <v>#VALUE!</v>
      </c>
    </row>
    <row r="109" spans="9:25">
      <c r="I109" s="1" t="s">
        <v>89</v>
      </c>
      <c r="J109" s="2"/>
      <c r="K109" s="52"/>
      <c r="L109" s="4" t="s">
        <v>31</v>
      </c>
      <c r="M109" s="24"/>
      <c r="N109" s="24"/>
      <c r="O109" s="24"/>
      <c r="P109" s="24"/>
      <c r="Q109" s="24"/>
      <c r="R109" s="24"/>
      <c r="S109" s="24"/>
      <c r="T109" s="24"/>
      <c r="U109" s="24"/>
      <c r="V109" s="45"/>
    </row>
    <row r="110" spans="9:25">
      <c r="I110" s="54" t="s">
        <v>25</v>
      </c>
      <c r="J110" s="55" t="s">
        <v>30</v>
      </c>
      <c r="K110" s="55" t="s">
        <v>4</v>
      </c>
      <c r="L110" s="77" t="str">
        <f>L94</f>
        <v>5D Put EUR</v>
      </c>
      <c r="M110" s="78" t="str">
        <f>M94</f>
        <v>10D Put EUR</v>
      </c>
      <c r="N110" s="78" t="str">
        <f>N94</f>
        <v>15D Put EUR</v>
      </c>
      <c r="O110" s="78" t="str">
        <f>O94</f>
        <v>25D Put EUR</v>
      </c>
      <c r="P110" s="78" t="str">
        <f>P94</f>
        <v>35D Put EUR</v>
      </c>
      <c r="Q110" s="78" t="str">
        <f>Q94</f>
        <v>ATM</v>
      </c>
      <c r="R110" s="78" t="str">
        <f>R94</f>
        <v>35D Call EUR</v>
      </c>
      <c r="S110" s="78" t="str">
        <f>S94</f>
        <v>25D Call EUR</v>
      </c>
      <c r="T110" s="78" t="str">
        <f>T94</f>
        <v>15D Call EUR</v>
      </c>
      <c r="U110" s="78" t="str">
        <f>U94</f>
        <v>10D Call EUR</v>
      </c>
      <c r="V110" s="67" t="str">
        <f>V94</f>
        <v>5D Call EUR</v>
      </c>
    </row>
    <row r="111" spans="9:25">
      <c r="I111" s="75" t="s">
        <v>22</v>
      </c>
      <c r="J111" s="62">
        <f>_xll.qlCalendarAdvance("NullCalendar",$D$2,I111)</f>
        <v>43049</v>
      </c>
      <c r="K111" s="63" t="str">
        <f>TEXT(J111,"[$-en-EN]TTMMMJJJ")</f>
        <v>10Nov2017</v>
      </c>
      <c r="L111" s="88">
        <f>_xll.qlBlackVolTermStructureBlackVol(II_VolSurface_CalendarSpread!$C$32,$J111,II_VolSurface_CalendarSpread!Q$32,TRUE)</f>
        <v>0.41820326133859248</v>
      </c>
      <c r="M111" s="89">
        <f>_xll.qlBlackVolTermStructureBlackVol(II_VolSurface_CalendarSpread!$C$32,$J111,II_VolSurface_CalendarSpread!R$32,TRUE)</f>
        <v>0.40326022974616316</v>
      </c>
      <c r="N111" s="89">
        <f>_xll.qlBlackVolTermStructureBlackVol(II_VolSurface_CalendarSpread!$C$32,$J111,II_VolSurface_CalendarSpread!S$32,TRUE)</f>
        <v>0.39078561499669157</v>
      </c>
      <c r="O111" s="89">
        <f>_xll.qlBlackVolTermStructureBlackVol(II_VolSurface_CalendarSpread!$C$32,$J111,II_VolSurface_CalendarSpread!T$32,TRUE)</f>
        <v>0.38028972988497861</v>
      </c>
      <c r="P111" s="89">
        <f>_xll.qlBlackVolTermStructureBlackVol(II_VolSurface_CalendarSpread!$C$32,$J111,II_VolSurface_CalendarSpread!U$32,TRUE)</f>
        <v>0.37141513834510653</v>
      </c>
      <c r="Q111" s="89">
        <f>_xll.qlBlackVolTermStructureBlackVol(II_VolSurface_CalendarSpread!$C$32,$J111,II_VolSurface_CalendarSpread!V$32,TRUE)</f>
        <v>0.36389007733429979</v>
      </c>
      <c r="R111" s="89">
        <f>_xll.qlBlackVolTermStructureBlackVol(II_VolSurface_CalendarSpread!$C$32,$J111,II_VolSurface_CalendarSpread!W$32,TRUE)</f>
        <v>0.35750100620896696</v>
      </c>
      <c r="S111" s="89">
        <f>_xll.qlBlackVolTermStructureBlackVol(II_VolSurface_CalendarSpread!$C$32,$J111,II_VolSurface_CalendarSpread!X$32,TRUE)</f>
        <v>0.35207571540750227</v>
      </c>
      <c r="T111" s="89">
        <f>_xll.qlBlackVolTermStructureBlackVol(II_VolSurface_CalendarSpread!$C$32,$J111,II_VolSurface_CalendarSpread!Y$32,TRUE)</f>
        <v>0.34747254127903543</v>
      </c>
      <c r="U111" s="89">
        <f>_xll.qlBlackVolTermStructureBlackVol(II_VolSurface_CalendarSpread!$C$32,$J111,II_VolSurface_CalendarSpread!Z$32,TRUE)</f>
        <v>0.34357323249312893</v>
      </c>
      <c r="V111" s="90">
        <f>_xll.qlBlackVolTermStructureBlackVol(II_VolSurface_CalendarSpread!$C$32,$J111,II_VolSurface_CalendarSpread!AA$32,TRUE)</f>
        <v>0.34027805528992888</v>
      </c>
      <c r="W111" s="279"/>
      <c r="X111" s="279"/>
      <c r="Y111" s="279"/>
    </row>
    <row r="112" spans="9:25">
      <c r="I112" s="76" t="s">
        <v>29</v>
      </c>
      <c r="J112" s="64">
        <f>_xll.qlCalendarAdvance("NullCalendar",$D$2,I112)</f>
        <v>43110</v>
      </c>
      <c r="K112" s="65" t="str">
        <f>TEXT(J112,"[$-en-EN]TTMMMJJJ")</f>
        <v>10Jan2018</v>
      </c>
      <c r="L112" s="91">
        <f>_xll.qlBlackVolTermStructureBlackVol(II_VolSurface_CalendarSpread!$C$32,$J112,II_VolSurface_CalendarSpread!Q$32,TRUE)</f>
        <v>0.43693041706569496</v>
      </c>
      <c r="M112" s="92">
        <f>_xll.qlBlackVolTermStructureBlackVol(II_VolSurface_CalendarSpread!$C$32,$J112,II_VolSurface_CalendarSpread!R$32,TRUE)</f>
        <v>0.41090977946434559</v>
      </c>
      <c r="N112" s="92">
        <f>_xll.qlBlackVolTermStructureBlackVol(II_VolSurface_CalendarSpread!$C$32,$J112,II_VolSurface_CalendarSpread!S$32,TRUE)</f>
        <v>0.39153802334082788</v>
      </c>
      <c r="O112" s="92">
        <f>_xll.qlBlackVolTermStructureBlackVol(II_VolSurface_CalendarSpread!$C$32,$J112,II_VolSurface_CalendarSpread!T$32,TRUE)</f>
        <v>0.37836393521744827</v>
      </c>
      <c r="P112" s="92">
        <f>_xll.qlBlackVolTermStructureBlackVol(II_VolSurface_CalendarSpread!$C$32,$J112,II_VolSurface_CalendarSpread!U$32,TRUE)</f>
        <v>0.37083348464341437</v>
      </c>
      <c r="Q112" s="92">
        <f>_xll.qlBlackVolTermStructureBlackVol(II_VolSurface_CalendarSpread!$C$32,$J112,II_VolSurface_CalendarSpread!V$32,TRUE)</f>
        <v>0.36812259043718409</v>
      </c>
      <c r="R112" s="92">
        <f>_xll.qlBlackVolTermStructureBlackVol(II_VolSurface_CalendarSpread!$C$32,$J112,II_VolSurface_CalendarSpread!W$32,TRUE)</f>
        <v>0.36919230831144234</v>
      </c>
      <c r="S112" s="92">
        <f>_xll.qlBlackVolTermStructureBlackVol(II_VolSurface_CalendarSpread!$C$32,$J112,II_VolSurface_CalendarSpread!X$32,TRUE)</f>
        <v>0.3729830448476894</v>
      </c>
      <c r="T112" s="92">
        <f>_xll.qlBlackVolTermStructureBlackVol(II_VolSurface_CalendarSpread!$C$32,$J112,II_VolSurface_CalendarSpread!Y$32,TRUE)</f>
        <v>0.3785850111500747</v>
      </c>
      <c r="U112" s="92">
        <f>_xll.qlBlackVolTermStructureBlackVol(II_VolSurface_CalendarSpread!$C$32,$J112,II_VolSurface_CalendarSpread!Z$32,TRUE)</f>
        <v>0.38530594337956375</v>
      </c>
      <c r="V112" s="93">
        <f>_xll.qlBlackVolTermStructureBlackVol(II_VolSurface_CalendarSpread!$C$32,$J112,II_VolSurface_CalendarSpread!AA$32,TRUE)</f>
        <v>0.39265849769968697</v>
      </c>
      <c r="W112" s="279"/>
      <c r="X112" s="279"/>
      <c r="Y112" s="279"/>
    </row>
    <row r="113" spans="9:34">
      <c r="I113" s="76" t="s">
        <v>32</v>
      </c>
      <c r="J113" s="64">
        <f>_xll.qlCalendarAdvance("NullCalendar",$D$2,I113)</f>
        <v>43200</v>
      </c>
      <c r="K113" s="65" t="str">
        <f>TEXT(J113,"[$-en-EN]TTMMMJJJ")</f>
        <v>10Apr2018</v>
      </c>
      <c r="L113" s="91">
        <f>_xll.qlBlackVolTermStructureBlackVol(II_VolSurface_CalendarSpread!$C$32,$J113,II_VolSurface_CalendarSpread!Q$32,TRUE)</f>
        <v>0.45775909946510474</v>
      </c>
      <c r="M113" s="92">
        <f>_xll.qlBlackVolTermStructureBlackVol(II_VolSurface_CalendarSpread!$C$32,$J113,II_VolSurface_CalendarSpread!R$32,TRUE)</f>
        <v>0.42954663318610409</v>
      </c>
      <c r="N113" s="92">
        <f>_xll.qlBlackVolTermStructureBlackVol(II_VolSurface_CalendarSpread!$C$32,$J113,II_VolSurface_CalendarSpread!S$32,TRUE)</f>
        <v>0.40869254080934281</v>
      </c>
      <c r="O113" s="92">
        <f>_xll.qlBlackVolTermStructureBlackVol(II_VolSurface_CalendarSpread!$C$32,$J113,II_VolSurface_CalendarSpread!T$32,TRUE)</f>
        <v>0.39480382799317071</v>
      </c>
      <c r="P113" s="92">
        <f>_xll.qlBlackVolTermStructureBlackVol(II_VolSurface_CalendarSpread!$C$32,$J113,II_VolSurface_CalendarSpread!U$32,TRUE)</f>
        <v>0.38732133878195513</v>
      </c>
      <c r="Q113" s="92">
        <f>_xll.qlBlackVolTermStructureBlackVol(II_VolSurface_CalendarSpread!$C$32,$J113,II_VolSurface_CalendarSpread!V$32,TRUE)</f>
        <v>0.3853024014702896</v>
      </c>
      <c r="R113" s="92">
        <f>_xll.qlBlackVolTermStructureBlackVol(II_VolSurface_CalendarSpread!$C$32,$J113,II_VolSurface_CalendarSpread!W$32,TRUE)</f>
        <v>0.38750680042480401</v>
      </c>
      <c r="S113" s="92">
        <f>_xll.qlBlackVolTermStructureBlackVol(II_VolSurface_CalendarSpread!$C$32,$J113,II_VolSurface_CalendarSpread!X$32,TRUE)</f>
        <v>0.3926705683352531</v>
      </c>
      <c r="T113" s="92">
        <f>_xll.qlBlackVolTermStructureBlackVol(II_VolSurface_CalendarSpread!$C$32,$J113,II_VolSurface_CalendarSpread!Y$32,TRUE)</f>
        <v>0.39973135821955436</v>
      </c>
      <c r="U113" s="92">
        <f>_xll.qlBlackVolTermStructureBlackVol(II_VolSurface_CalendarSpread!$C$32,$J113,II_VolSurface_CalendarSpread!Z$32,TRUE)</f>
        <v>0.40790463697730728</v>
      </c>
      <c r="V113" s="93">
        <f>_xll.qlBlackVolTermStructureBlackVol(II_VolSurface_CalendarSpread!$C$32,$J113,II_VolSurface_CalendarSpread!AA$32,TRUE)</f>
        <v>0.41665571489596598</v>
      </c>
      <c r="W113" s="279"/>
      <c r="X113" s="279"/>
      <c r="Y113" s="279"/>
    </row>
    <row r="114" spans="9:34">
      <c r="I114" s="76" t="s">
        <v>33</v>
      </c>
      <c r="J114" s="64">
        <f>_xll.qlCalendarAdvance("NullCalendar",$D$2,I114)</f>
        <v>43291</v>
      </c>
      <c r="K114" s="65" t="str">
        <f>TEXT(J114,"[$-en-EN]TTMMMJJJ")</f>
        <v>10Jul2018</v>
      </c>
      <c r="L114" s="91">
        <f>_xll.qlBlackVolTermStructureBlackVol(II_VolSurface_CalendarSpread!$C$32,$J114,II_VolSurface_CalendarSpread!Q$32,TRUE)</f>
        <v>0.46300538656718471</v>
      </c>
      <c r="M114" s="92">
        <f>_xll.qlBlackVolTermStructureBlackVol(II_VolSurface_CalendarSpread!$C$32,$J114,II_VolSurface_CalendarSpread!R$32,TRUE)</f>
        <v>0.43363000981453248</v>
      </c>
      <c r="N114" s="92">
        <f>_xll.qlBlackVolTermStructureBlackVol(II_VolSurface_CalendarSpread!$C$32,$J114,II_VolSurface_CalendarSpread!S$32,TRUE)</f>
        <v>0.41237060353014415</v>
      </c>
      <c r="O114" s="92">
        <f>_xll.qlBlackVolTermStructureBlackVol(II_VolSurface_CalendarSpread!$C$32,$J114,II_VolSurface_CalendarSpread!T$32,TRUE)</f>
        <v>0.39894532132369553</v>
      </c>
      <c r="P114" s="92">
        <f>_xll.qlBlackVolTermStructureBlackVol(II_VolSurface_CalendarSpread!$C$32,$J114,II_VolSurface_CalendarSpread!U$32,TRUE)</f>
        <v>0.39276837162807565</v>
      </c>
      <c r="Q114" s="92">
        <f>_xll.qlBlackVolTermStructureBlackVol(II_VolSurface_CalendarSpread!$C$32,$J114,II_VolSurface_CalendarSpread!V$32,TRUE)</f>
        <v>0.39267831241830514</v>
      </c>
      <c r="R114" s="92">
        <f>_xll.qlBlackVolTermStructureBlackVol(II_VolSurface_CalendarSpread!$C$32,$J114,II_VolSurface_CalendarSpread!W$32,TRUE)</f>
        <v>0.39712031777924334</v>
      </c>
      <c r="S114" s="92">
        <f>_xll.qlBlackVolTermStructureBlackVol(II_VolSurface_CalendarSpread!$C$32,$J114,II_VolSurface_CalendarSpread!X$32,TRUE)</f>
        <v>0.40456478132097945</v>
      </c>
      <c r="T114" s="92">
        <f>_xll.qlBlackVolTermStructureBlackVol(II_VolSurface_CalendarSpread!$C$32,$J114,II_VolSurface_CalendarSpread!Y$32,TRUE)</f>
        <v>0.41379423984821873</v>
      </c>
      <c r="U114" s="92">
        <f>_xll.qlBlackVolTermStructureBlackVol(II_VolSurface_CalendarSpread!$C$32,$J114,II_VolSurface_CalendarSpread!Z$32,TRUE)</f>
        <v>0.42396072409353225</v>
      </c>
      <c r="V114" s="93">
        <f>_xll.qlBlackVolTermStructureBlackVol(II_VolSurface_CalendarSpread!$C$32,$J114,II_VolSurface_CalendarSpread!AA$32,TRUE)</f>
        <v>0.43451837672624777</v>
      </c>
      <c r="W114" s="279"/>
      <c r="X114" s="279"/>
      <c r="Y114" s="279"/>
    </row>
    <row r="115" spans="9:34">
      <c r="I115" s="77" t="s">
        <v>24</v>
      </c>
      <c r="J115" s="66">
        <f>_xll.qlCalendarAdvance("NullCalendar",$D$2,I115)</f>
        <v>43383</v>
      </c>
      <c r="K115" s="67" t="str">
        <f>TEXT(J115,"[$-en-EN]TTMMMJJJ")</f>
        <v>10Oct2018</v>
      </c>
      <c r="L115" s="94">
        <f>_xll.qlBlackVolTermStructureBlackVol(II_VolSurface_CalendarSpread!$C$32,$J115,II_VolSurface_CalendarSpread!Q$32,TRUE)</f>
        <v>0.47853067614909678</v>
      </c>
      <c r="M115" s="95">
        <f>_xll.qlBlackVolTermStructureBlackVol(II_VolSurface_CalendarSpread!$C$32,$J115,II_VolSurface_CalendarSpread!R$32,TRUE)</f>
        <v>0.44427434064670207</v>
      </c>
      <c r="N115" s="95">
        <f>_xll.qlBlackVolTermStructureBlackVol(II_VolSurface_CalendarSpread!$C$32,$J115,II_VolSurface_CalendarSpread!S$32,TRUE)</f>
        <v>0.41925949460625755</v>
      </c>
      <c r="O115" s="95">
        <f>_xll.qlBlackVolTermStructureBlackVol(II_VolSurface_CalendarSpread!$C$32,$J115,II_VolSurface_CalendarSpread!T$32,TRUE)</f>
        <v>0.40363152590071222</v>
      </c>
      <c r="P115" s="95">
        <f>_xll.qlBlackVolTermStructureBlackVol(II_VolSurface_CalendarSpread!$C$32,$J115,II_VolSurface_CalendarSpread!U$32,TRUE)</f>
        <v>0.39711286451181177</v>
      </c>
      <c r="Q115" s="95">
        <f>_xll.qlBlackVolTermStructureBlackVol(II_VolSurface_CalendarSpread!$C$32,$J115,II_VolSurface_CalendarSpread!V$32,TRUE)</f>
        <v>0.39839457646714649</v>
      </c>
      <c r="R115" s="95">
        <f>_xll.qlBlackVolTermStructureBlackVol(II_VolSurface_CalendarSpread!$C$32,$J115,II_VolSurface_CalendarSpread!W$32,TRUE)</f>
        <v>0.40536091140198249</v>
      </c>
      <c r="S115" s="95">
        <f>_xll.qlBlackVolTermStructureBlackVol(II_VolSurface_CalendarSpread!$C$32,$J115,II_VolSurface_CalendarSpread!X$32,TRUE)</f>
        <v>0.41587073294276078</v>
      </c>
      <c r="T115" s="95">
        <f>_xll.qlBlackVolTermStructureBlackVol(II_VolSurface_CalendarSpread!$C$32,$J115,II_VolSurface_CalendarSpread!Y$32,TRUE)</f>
        <v>0.42828551947334209</v>
      </c>
      <c r="U115" s="95">
        <f>_xll.qlBlackVolTermStructureBlackVol(II_VolSurface_CalendarSpread!$C$32,$J115,II_VolSurface_CalendarSpread!Z$32,TRUE)</f>
        <v>0.44153840542213496</v>
      </c>
      <c r="V115" s="96">
        <f>_xll.qlBlackVolTermStructureBlackVol(II_VolSurface_CalendarSpread!$C$32,$J115,II_VolSurface_CalendarSpread!AA$32,TRUE)</f>
        <v>0.45499378385863815</v>
      </c>
      <c r="W115" s="280"/>
    </row>
    <row r="117" spans="9:34">
      <c r="I117" s="1" t="s">
        <v>143</v>
      </c>
      <c r="J117" s="2"/>
      <c r="K117" s="52"/>
      <c r="L117" s="4" t="s">
        <v>31</v>
      </c>
      <c r="M117" s="24"/>
      <c r="N117" s="24"/>
      <c r="O117" s="24"/>
      <c r="P117" s="24"/>
      <c r="Q117" s="24"/>
      <c r="R117" s="24"/>
      <c r="S117" s="24"/>
      <c r="T117" s="24"/>
      <c r="U117" s="24"/>
      <c r="V117" s="45"/>
    </row>
    <row r="118" spans="9:34">
      <c r="I118" s="54" t="s">
        <v>25</v>
      </c>
      <c r="J118" s="55" t="s">
        <v>30</v>
      </c>
      <c r="K118" s="55" t="s">
        <v>4</v>
      </c>
      <c r="L118" s="77" t="str">
        <f>L110</f>
        <v>5D Put EUR</v>
      </c>
      <c r="M118" s="78" t="str">
        <f>M110</f>
        <v>10D Put EUR</v>
      </c>
      <c r="N118" s="78" t="str">
        <f>N110</f>
        <v>15D Put EUR</v>
      </c>
      <c r="O118" s="78" t="str">
        <f>O110</f>
        <v>25D Put EUR</v>
      </c>
      <c r="P118" s="78" t="str">
        <f>P110</f>
        <v>35D Put EUR</v>
      </c>
      <c r="Q118" s="78" t="str">
        <f>Q110</f>
        <v>ATM</v>
      </c>
      <c r="R118" s="78" t="str">
        <f>R110</f>
        <v>35D Call EUR</v>
      </c>
      <c r="S118" s="78" t="str">
        <f>S110</f>
        <v>25D Call EUR</v>
      </c>
      <c r="T118" s="78" t="str">
        <f>T110</f>
        <v>15D Call EUR</v>
      </c>
      <c r="U118" s="78" t="str">
        <f>U110</f>
        <v>10D Call EUR</v>
      </c>
      <c r="V118" s="67" t="str">
        <f>V110</f>
        <v>5D Call EUR</v>
      </c>
    </row>
    <row r="119" spans="9:34">
      <c r="I119" s="75" t="str">
        <f>I111</f>
        <v>1m</v>
      </c>
      <c r="J119" s="62">
        <f>_xll.qlCalendarAdvance("NullCalendar",$D$2,I119)</f>
        <v>43049</v>
      </c>
      <c r="K119" s="63" t="str">
        <f>TEXT(J119,"[$-en-EN]TTMMMJJJ")</f>
        <v>10Nov2017</v>
      </c>
      <c r="L119" s="241" t="e">
        <f>L103-L111</f>
        <v>#VALUE!</v>
      </c>
      <c r="M119" s="242" t="e">
        <f>M103-M111</f>
        <v>#VALUE!</v>
      </c>
      <c r="N119" s="242" t="e">
        <f>N103-N111</f>
        <v>#VALUE!</v>
      </c>
      <c r="O119" s="242" t="e">
        <f>O103-O111</f>
        <v>#VALUE!</v>
      </c>
      <c r="P119" s="242" t="e">
        <f>P103-P111</f>
        <v>#VALUE!</v>
      </c>
      <c r="Q119" s="242" t="e">
        <f>Q103-Q111</f>
        <v>#VALUE!</v>
      </c>
      <c r="R119" s="242" t="e">
        <f>R103-R111</f>
        <v>#VALUE!</v>
      </c>
      <c r="S119" s="242" t="e">
        <f>S103-S111</f>
        <v>#VALUE!</v>
      </c>
      <c r="T119" s="242" t="e">
        <f>T103-T111</f>
        <v>#VALUE!</v>
      </c>
      <c r="U119" s="242" t="e">
        <f>U103-U111</f>
        <v>#VALUE!</v>
      </c>
      <c r="V119" s="243" t="e">
        <f>V103-V111</f>
        <v>#VALUE!</v>
      </c>
      <c r="X119">
        <v>0.11642527539731357</v>
      </c>
      <c r="Y119">
        <v>6.1198131646174825E-2</v>
      </c>
      <c r="Z119">
        <v>2.3422922762600218E-2</v>
      </c>
      <c r="AA119">
        <v>1.1045309281995375E-2</v>
      </c>
      <c r="AB119">
        <v>5.4690061118652378E-3</v>
      </c>
      <c r="AC119">
        <v>2.0107738684265741E-3</v>
      </c>
      <c r="AD119">
        <v>-1.8504052016887762E-3</v>
      </c>
      <c r="AE119">
        <v>-2.2419898299027574E-3</v>
      </c>
      <c r="AF119">
        <v>8.2896154630579533E-4</v>
      </c>
      <c r="AG119">
        <v>1.5338513119542818E-2</v>
      </c>
      <c r="AH119">
        <v>3.5723711654200407E-2</v>
      </c>
    </row>
    <row r="120" spans="9:34">
      <c r="I120" s="76" t="str">
        <f>I112</f>
        <v>3m</v>
      </c>
      <c r="J120" s="64">
        <f>_xll.qlCalendarAdvance("NullCalendar",$D$2,I120)</f>
        <v>43110</v>
      </c>
      <c r="K120" s="65" t="str">
        <f>TEXT(J120,"[$-en-EN]TTMMMJJJ")</f>
        <v>10Jan2018</v>
      </c>
      <c r="L120" s="244" t="e">
        <f>L104-L112</f>
        <v>#VALUE!</v>
      </c>
      <c r="M120" s="245" t="e">
        <f>M104-M112</f>
        <v>#VALUE!</v>
      </c>
      <c r="N120" s="245" t="e">
        <f>N104-N112</f>
        <v>#VALUE!</v>
      </c>
      <c r="O120" s="245" t="e">
        <f>O104-O112</f>
        <v>#VALUE!</v>
      </c>
      <c r="P120" s="245" t="e">
        <f>P104-P112</f>
        <v>#VALUE!</v>
      </c>
      <c r="Q120" s="245" t="e">
        <f>Q104-Q112</f>
        <v>#VALUE!</v>
      </c>
      <c r="R120" s="245" t="e">
        <f>R104-R112</f>
        <v>#VALUE!</v>
      </c>
      <c r="S120" s="245" t="e">
        <f>S104-S112</f>
        <v>#VALUE!</v>
      </c>
      <c r="T120" s="245" t="e">
        <f>T104-T112</f>
        <v>#VALUE!</v>
      </c>
      <c r="U120" s="245" t="e">
        <f>U104-U112</f>
        <v>#VALUE!</v>
      </c>
      <c r="V120" s="246" t="e">
        <f>V104-V112</f>
        <v>#VALUE!</v>
      </c>
      <c r="X120">
        <v>1.1774560626341746E-2</v>
      </c>
      <c r="Y120">
        <v>2.7071472626206128E-3</v>
      </c>
      <c r="Z120">
        <v>7.3451762458348613E-4</v>
      </c>
      <c r="AA120">
        <v>3.1441745956656275E-4</v>
      </c>
      <c r="AB120">
        <v>-1.1613079908967539E-4</v>
      </c>
      <c r="AC120">
        <v>-1.0209163227292706E-4</v>
      </c>
      <c r="AD120">
        <v>-1.1202489046080455E-4</v>
      </c>
      <c r="AE120">
        <v>-2.6327929431979591E-4</v>
      </c>
      <c r="AF120">
        <v>6.0508658532848481E-4</v>
      </c>
      <c r="AG120">
        <v>1.1216884644890679E-3</v>
      </c>
      <c r="AH120">
        <v>4.2795828583258588E-4</v>
      </c>
    </row>
    <row r="121" spans="9:34">
      <c r="I121" s="76" t="str">
        <f>I113</f>
        <v>6m</v>
      </c>
      <c r="J121" s="64">
        <f>_xll.qlCalendarAdvance("NullCalendar",$D$2,I121)</f>
        <v>43200</v>
      </c>
      <c r="K121" s="65" t="str">
        <f>TEXT(J121,"[$-en-EN]TTMMMJJJ")</f>
        <v>10Apr2018</v>
      </c>
      <c r="L121" s="244" t="e">
        <f>L105-L113</f>
        <v>#VALUE!</v>
      </c>
      <c r="M121" s="245" t="e">
        <f>M105-M113</f>
        <v>#VALUE!</v>
      </c>
      <c r="N121" s="245" t="e">
        <f>N105-N113</f>
        <v>#VALUE!</v>
      </c>
      <c r="O121" s="245" t="e">
        <f>O105-O113</f>
        <v>#VALUE!</v>
      </c>
      <c r="P121" s="245" t="e">
        <f>P105-P113</f>
        <v>#VALUE!</v>
      </c>
      <c r="Q121" s="245" t="e">
        <f>Q105-Q113</f>
        <v>#VALUE!</v>
      </c>
      <c r="R121" s="245" t="e">
        <f>R105-R113</f>
        <v>#VALUE!</v>
      </c>
      <c r="S121" s="245" t="e">
        <f>S105-S113</f>
        <v>#VALUE!</v>
      </c>
      <c r="T121" s="245" t="e">
        <f>T105-T113</f>
        <v>#VALUE!</v>
      </c>
      <c r="U121" s="245" t="e">
        <f>U105-U113</f>
        <v>#VALUE!</v>
      </c>
      <c r="V121" s="246" t="e">
        <f>V105-V113</f>
        <v>#VALUE!</v>
      </c>
      <c r="X121">
        <v>-4.0338965421573558E-3</v>
      </c>
      <c r="Y121">
        <v>-3.864935921546353E-3</v>
      </c>
      <c r="Z121">
        <v>-3.0746216305100882E-3</v>
      </c>
      <c r="AA121">
        <v>-2.9574721651819402E-3</v>
      </c>
      <c r="AB121">
        <v>-2.4401791388189986E-3</v>
      </c>
      <c r="AC121">
        <v>-2.6926499794480696E-3</v>
      </c>
      <c r="AD121">
        <v>-2.6313479305152265E-3</v>
      </c>
      <c r="AE121">
        <v>-2.0007870975310982E-3</v>
      </c>
      <c r="AF121">
        <v>-1.2550203046698405E-3</v>
      </c>
      <c r="AG121">
        <v>-1.1162998126360568E-3</v>
      </c>
      <c r="AH121">
        <v>-9.6474637404436736E-4</v>
      </c>
    </row>
    <row r="122" spans="9:34">
      <c r="I122" s="76" t="str">
        <f>I114</f>
        <v>9m</v>
      </c>
      <c r="J122" s="64">
        <f>_xll.qlCalendarAdvance("NullCalendar",$D$2,I122)</f>
        <v>43291</v>
      </c>
      <c r="K122" s="65" t="str">
        <f>TEXT(J122,"[$-en-EN]TTMMMJJJ")</f>
        <v>10Jul2018</v>
      </c>
      <c r="L122" s="244" t="e">
        <f>L106-L114</f>
        <v>#VALUE!</v>
      </c>
      <c r="M122" s="245" t="e">
        <f>M106-M114</f>
        <v>#VALUE!</v>
      </c>
      <c r="N122" s="245" t="e">
        <f>N106-N114</f>
        <v>#VALUE!</v>
      </c>
      <c r="O122" s="245" t="e">
        <f>O106-O114</f>
        <v>#VALUE!</v>
      </c>
      <c r="P122" s="245" t="e">
        <f>P106-P114</f>
        <v>#VALUE!</v>
      </c>
      <c r="Q122" s="245" t="e">
        <f>Q106-Q114</f>
        <v>#VALUE!</v>
      </c>
      <c r="R122" s="245" t="e">
        <f>R106-R114</f>
        <v>#VALUE!</v>
      </c>
      <c r="S122" s="245" t="e">
        <f>S106-S114</f>
        <v>#VALUE!</v>
      </c>
      <c r="T122" s="245" t="e">
        <f>T106-T114</f>
        <v>#VALUE!</v>
      </c>
      <c r="U122" s="245" t="e">
        <f>U106-U114</f>
        <v>#VALUE!</v>
      </c>
      <c r="V122" s="246" t="e">
        <f>V106-V114</f>
        <v>#VALUE!</v>
      </c>
      <c r="X122">
        <v>-2.3107904343455665E-4</v>
      </c>
      <c r="Y122">
        <v>-2.1508918551659817E-3</v>
      </c>
      <c r="Z122">
        <v>-2.8460865796605672E-3</v>
      </c>
      <c r="AA122">
        <v>-2.888937939949876E-3</v>
      </c>
      <c r="AB122">
        <v>-2.5165039921674626E-3</v>
      </c>
      <c r="AC122">
        <v>-2.4497872750686156E-3</v>
      </c>
      <c r="AD122">
        <v>-2.8260675363783738E-3</v>
      </c>
      <c r="AE122">
        <v>-3.376755097586559E-3</v>
      </c>
      <c r="AF122">
        <v>-3.9861452195278924E-3</v>
      </c>
      <c r="AG122">
        <v>-4.6239865090878518E-3</v>
      </c>
      <c r="AH122">
        <v>-4.812751774396995E-3</v>
      </c>
    </row>
    <row r="123" spans="9:34">
      <c r="I123" s="77" t="str">
        <f>I115</f>
        <v>1y</v>
      </c>
      <c r="J123" s="66">
        <f>_xll.qlCalendarAdvance("NullCalendar",$D$2,I123)</f>
        <v>43383</v>
      </c>
      <c r="K123" s="67" t="str">
        <f>TEXT(J123,"[$-en-EN]TTMMMJJJ")</f>
        <v>10Oct2018</v>
      </c>
      <c r="L123" s="247" t="e">
        <f>L107-L115</f>
        <v>#VALUE!</v>
      </c>
      <c r="M123" s="248" t="e">
        <f>M107-M115</f>
        <v>#VALUE!</v>
      </c>
      <c r="N123" s="248" t="e">
        <f>N107-N115</f>
        <v>#VALUE!</v>
      </c>
      <c r="O123" s="248" t="e">
        <f>O107-O115</f>
        <v>#VALUE!</v>
      </c>
      <c r="P123" s="248" t="e">
        <f>P107-P115</f>
        <v>#VALUE!</v>
      </c>
      <c r="Q123" s="248" t="e">
        <f>Q107-Q115</f>
        <v>#VALUE!</v>
      </c>
      <c r="R123" s="248" t="e">
        <f>R107-R115</f>
        <v>#VALUE!</v>
      </c>
      <c r="S123" s="248" t="e">
        <f>S107-S115</f>
        <v>#VALUE!</v>
      </c>
      <c r="T123" s="248" t="e">
        <f>T107-T115</f>
        <v>#VALUE!</v>
      </c>
      <c r="U123" s="248" t="e">
        <f>U107-U115</f>
        <v>#VALUE!</v>
      </c>
      <c r="V123" s="249" t="e">
        <f>V107-V115</f>
        <v>#VALUE!</v>
      </c>
      <c r="X123">
        <v>-4.2238543259766614E-3</v>
      </c>
      <c r="Y123">
        <v>-4.6373949222147659E-3</v>
      </c>
      <c r="Z123">
        <v>-4.5635164415847029E-3</v>
      </c>
      <c r="AA123">
        <v>-4.2306203143554488E-3</v>
      </c>
      <c r="AB123">
        <v>-4.0419180799148857E-3</v>
      </c>
      <c r="AC123">
        <v>-4.1544449437291298E-3</v>
      </c>
      <c r="AD123">
        <v>-4.3071642948468991E-3</v>
      </c>
      <c r="AE123">
        <v>-4.3994608225195742E-3</v>
      </c>
      <c r="AF123">
        <v>-4.6094782731848083E-3</v>
      </c>
      <c r="AG123">
        <v>-4.9152362445086806E-3</v>
      </c>
      <c r="AH123">
        <v>-5.7391929812515841E-3</v>
      </c>
    </row>
  </sheetData>
  <dataValidations disablePrompts="1" count="1">
    <dataValidation type="list" allowBlank="1" showInputMessage="1" showErrorMessage="1" sqref="C52">
      <formula1>$H$28:$H$29</formula1>
    </dataValidation>
  </dataValidation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Q22"/>
  <sheetViews>
    <sheetView workbookViewId="0">
      <selection activeCell="E3" sqref="E2:E3"/>
    </sheetView>
  </sheetViews>
  <sheetFormatPr defaultRowHeight="14.4"/>
  <cols>
    <col min="1" max="1" width="10" style="191" bestFit="1" customWidth="1"/>
    <col min="2" max="2" width="7.5546875" style="191" bestFit="1" customWidth="1"/>
    <col min="3" max="241" width="8.88671875" style="191"/>
    <col min="242" max="242" width="10" style="191" bestFit="1" customWidth="1"/>
    <col min="243" max="243" width="21.88671875" style="191" bestFit="1" customWidth="1"/>
    <col min="244" max="497" width="8.88671875" style="191"/>
    <col min="498" max="498" width="10" style="191" bestFit="1" customWidth="1"/>
    <col min="499" max="499" width="21.88671875" style="191" bestFit="1" customWidth="1"/>
    <col min="500" max="753" width="8.88671875" style="191"/>
    <col min="754" max="754" width="10" style="191" bestFit="1" customWidth="1"/>
    <col min="755" max="755" width="21.88671875" style="191" bestFit="1" customWidth="1"/>
    <col min="756" max="1009" width="8.88671875" style="191"/>
    <col min="1010" max="1010" width="10" style="191" bestFit="1" customWidth="1"/>
    <col min="1011" max="1011" width="21.88671875" style="191" bestFit="1" customWidth="1"/>
    <col min="1012" max="1265" width="8.88671875" style="191"/>
    <col min="1266" max="1266" width="10" style="191" bestFit="1" customWidth="1"/>
    <col min="1267" max="1267" width="21.88671875" style="191" bestFit="1" customWidth="1"/>
    <col min="1268" max="1521" width="8.88671875" style="191"/>
    <col min="1522" max="1522" width="10" style="191" bestFit="1" customWidth="1"/>
    <col min="1523" max="1523" width="21.88671875" style="191" bestFit="1" customWidth="1"/>
    <col min="1524" max="1777" width="8.88671875" style="191"/>
    <col min="1778" max="1778" width="10" style="191" bestFit="1" customWidth="1"/>
    <col min="1779" max="1779" width="21.88671875" style="191" bestFit="1" customWidth="1"/>
    <col min="1780" max="2033" width="8.88671875" style="191"/>
    <col min="2034" max="2034" width="10" style="191" bestFit="1" customWidth="1"/>
    <col min="2035" max="2035" width="21.88671875" style="191" bestFit="1" customWidth="1"/>
    <col min="2036" max="2289" width="8.88671875" style="191"/>
    <col min="2290" max="2290" width="10" style="191" bestFit="1" customWidth="1"/>
    <col min="2291" max="2291" width="21.88671875" style="191" bestFit="1" customWidth="1"/>
    <col min="2292" max="2545" width="8.88671875" style="191"/>
    <col min="2546" max="2546" width="10" style="191" bestFit="1" customWidth="1"/>
    <col min="2547" max="2547" width="21.88671875" style="191" bestFit="1" customWidth="1"/>
    <col min="2548" max="2801" width="8.88671875" style="191"/>
    <col min="2802" max="2802" width="10" style="191" bestFit="1" customWidth="1"/>
    <col min="2803" max="2803" width="21.88671875" style="191" bestFit="1" customWidth="1"/>
    <col min="2804" max="3057" width="8.88671875" style="191"/>
    <col min="3058" max="3058" width="10" style="191" bestFit="1" customWidth="1"/>
    <col min="3059" max="3059" width="21.88671875" style="191" bestFit="1" customWidth="1"/>
    <col min="3060" max="3313" width="8.88671875" style="191"/>
    <col min="3314" max="3314" width="10" style="191" bestFit="1" customWidth="1"/>
    <col min="3315" max="3315" width="21.88671875" style="191" bestFit="1" customWidth="1"/>
    <col min="3316" max="3569" width="8.88671875" style="191"/>
    <col min="3570" max="3570" width="10" style="191" bestFit="1" customWidth="1"/>
    <col min="3571" max="3571" width="21.88671875" style="191" bestFit="1" customWidth="1"/>
    <col min="3572" max="3825" width="8.88671875" style="191"/>
    <col min="3826" max="3826" width="10" style="191" bestFit="1" customWidth="1"/>
    <col min="3827" max="3827" width="21.88671875" style="191" bestFit="1" customWidth="1"/>
    <col min="3828" max="4081" width="8.88671875" style="191"/>
    <col min="4082" max="4082" width="10" style="191" bestFit="1" customWidth="1"/>
    <col min="4083" max="4083" width="21.88671875" style="191" bestFit="1" customWidth="1"/>
    <col min="4084" max="4337" width="8.88671875" style="191"/>
    <col min="4338" max="4338" width="10" style="191" bestFit="1" customWidth="1"/>
    <col min="4339" max="4339" width="21.88671875" style="191" bestFit="1" customWidth="1"/>
    <col min="4340" max="4593" width="8.88671875" style="191"/>
    <col min="4594" max="4594" width="10" style="191" bestFit="1" customWidth="1"/>
    <col min="4595" max="4595" width="21.88671875" style="191" bestFit="1" customWidth="1"/>
    <col min="4596" max="4849" width="8.88671875" style="191"/>
    <col min="4850" max="4850" width="10" style="191" bestFit="1" customWidth="1"/>
    <col min="4851" max="4851" width="21.88671875" style="191" bestFit="1" customWidth="1"/>
    <col min="4852" max="5105" width="8.88671875" style="191"/>
    <col min="5106" max="5106" width="10" style="191" bestFit="1" customWidth="1"/>
    <col min="5107" max="5107" width="21.88671875" style="191" bestFit="1" customWidth="1"/>
    <col min="5108" max="5361" width="8.88671875" style="191"/>
    <col min="5362" max="5362" width="10" style="191" bestFit="1" customWidth="1"/>
    <col min="5363" max="5363" width="21.88671875" style="191" bestFit="1" customWidth="1"/>
    <col min="5364" max="5617" width="8.88671875" style="191"/>
    <col min="5618" max="5618" width="10" style="191" bestFit="1" customWidth="1"/>
    <col min="5619" max="5619" width="21.88671875" style="191" bestFit="1" customWidth="1"/>
    <col min="5620" max="5873" width="8.88671875" style="191"/>
    <col min="5874" max="5874" width="10" style="191" bestFit="1" customWidth="1"/>
    <col min="5875" max="5875" width="21.88671875" style="191" bestFit="1" customWidth="1"/>
    <col min="5876" max="6129" width="8.88671875" style="191"/>
    <col min="6130" max="6130" width="10" style="191" bestFit="1" customWidth="1"/>
    <col min="6131" max="6131" width="21.88671875" style="191" bestFit="1" customWidth="1"/>
    <col min="6132" max="6385" width="8.88671875" style="191"/>
    <col min="6386" max="6386" width="10" style="191" bestFit="1" customWidth="1"/>
    <col min="6387" max="6387" width="21.88671875" style="191" bestFit="1" customWidth="1"/>
    <col min="6388" max="6641" width="8.88671875" style="191"/>
    <col min="6642" max="6642" width="10" style="191" bestFit="1" customWidth="1"/>
    <col min="6643" max="6643" width="21.88671875" style="191" bestFit="1" customWidth="1"/>
    <col min="6644" max="6897" width="8.88671875" style="191"/>
    <col min="6898" max="6898" width="10" style="191" bestFit="1" customWidth="1"/>
    <col min="6899" max="6899" width="21.88671875" style="191" bestFit="1" customWidth="1"/>
    <col min="6900" max="7153" width="8.88671875" style="191"/>
    <col min="7154" max="7154" width="10" style="191" bestFit="1" customWidth="1"/>
    <col min="7155" max="7155" width="21.88671875" style="191" bestFit="1" customWidth="1"/>
    <col min="7156" max="7409" width="8.88671875" style="191"/>
    <col min="7410" max="7410" width="10" style="191" bestFit="1" customWidth="1"/>
    <col min="7411" max="7411" width="21.88671875" style="191" bestFit="1" customWidth="1"/>
    <col min="7412" max="7665" width="8.88671875" style="191"/>
    <col min="7666" max="7666" width="10" style="191" bestFit="1" customWidth="1"/>
    <col min="7667" max="7667" width="21.88671875" style="191" bestFit="1" customWidth="1"/>
    <col min="7668" max="7921" width="8.88671875" style="191"/>
    <col min="7922" max="7922" width="10" style="191" bestFit="1" customWidth="1"/>
    <col min="7923" max="7923" width="21.88671875" style="191" bestFit="1" customWidth="1"/>
    <col min="7924" max="8177" width="8.88671875" style="191"/>
    <col min="8178" max="8178" width="10" style="191" bestFit="1" customWidth="1"/>
    <col min="8179" max="8179" width="21.88671875" style="191" bestFit="1" customWidth="1"/>
    <col min="8180" max="8433" width="8.88671875" style="191"/>
    <col min="8434" max="8434" width="10" style="191" bestFit="1" customWidth="1"/>
    <col min="8435" max="8435" width="21.88671875" style="191" bestFit="1" customWidth="1"/>
    <col min="8436" max="8689" width="8.88671875" style="191"/>
    <col min="8690" max="8690" width="10" style="191" bestFit="1" customWidth="1"/>
    <col min="8691" max="8691" width="21.88671875" style="191" bestFit="1" customWidth="1"/>
    <col min="8692" max="8945" width="8.88671875" style="191"/>
    <col min="8946" max="8946" width="10" style="191" bestFit="1" customWidth="1"/>
    <col min="8947" max="8947" width="21.88671875" style="191" bestFit="1" customWidth="1"/>
    <col min="8948" max="9201" width="8.88671875" style="191"/>
    <col min="9202" max="9202" width="10" style="191" bestFit="1" customWidth="1"/>
    <col min="9203" max="9203" width="21.88671875" style="191" bestFit="1" customWidth="1"/>
    <col min="9204" max="9457" width="8.88671875" style="191"/>
    <col min="9458" max="9458" width="10" style="191" bestFit="1" customWidth="1"/>
    <col min="9459" max="9459" width="21.88671875" style="191" bestFit="1" customWidth="1"/>
    <col min="9460" max="9713" width="8.88671875" style="191"/>
    <col min="9714" max="9714" width="10" style="191" bestFit="1" customWidth="1"/>
    <col min="9715" max="9715" width="21.88671875" style="191" bestFit="1" customWidth="1"/>
    <col min="9716" max="9969" width="8.88671875" style="191"/>
    <col min="9970" max="9970" width="10" style="191" bestFit="1" customWidth="1"/>
    <col min="9971" max="9971" width="21.88671875" style="191" bestFit="1" customWidth="1"/>
    <col min="9972" max="10225" width="8.88671875" style="191"/>
    <col min="10226" max="10226" width="10" style="191" bestFit="1" customWidth="1"/>
    <col min="10227" max="10227" width="21.88671875" style="191" bestFit="1" customWidth="1"/>
    <col min="10228" max="10481" width="8.88671875" style="191"/>
    <col min="10482" max="10482" width="10" style="191" bestFit="1" customWidth="1"/>
    <col min="10483" max="10483" width="21.88671875" style="191" bestFit="1" customWidth="1"/>
    <col min="10484" max="10737" width="8.88671875" style="191"/>
    <col min="10738" max="10738" width="10" style="191" bestFit="1" customWidth="1"/>
    <col min="10739" max="10739" width="21.88671875" style="191" bestFit="1" customWidth="1"/>
    <col min="10740" max="10993" width="8.88671875" style="191"/>
    <col min="10994" max="10994" width="10" style="191" bestFit="1" customWidth="1"/>
    <col min="10995" max="10995" width="21.88671875" style="191" bestFit="1" customWidth="1"/>
    <col min="10996" max="11249" width="8.88671875" style="191"/>
    <col min="11250" max="11250" width="10" style="191" bestFit="1" customWidth="1"/>
    <col min="11251" max="11251" width="21.88671875" style="191" bestFit="1" customWidth="1"/>
    <col min="11252" max="11505" width="8.88671875" style="191"/>
    <col min="11506" max="11506" width="10" style="191" bestFit="1" customWidth="1"/>
    <col min="11507" max="11507" width="21.88671875" style="191" bestFit="1" customWidth="1"/>
    <col min="11508" max="11761" width="8.88671875" style="191"/>
    <col min="11762" max="11762" width="10" style="191" bestFit="1" customWidth="1"/>
    <col min="11763" max="11763" width="21.88671875" style="191" bestFit="1" customWidth="1"/>
    <col min="11764" max="12017" width="8.88671875" style="191"/>
    <col min="12018" max="12018" width="10" style="191" bestFit="1" customWidth="1"/>
    <col min="12019" max="12019" width="21.88671875" style="191" bestFit="1" customWidth="1"/>
    <col min="12020" max="12273" width="8.88671875" style="191"/>
    <col min="12274" max="12274" width="10" style="191" bestFit="1" customWidth="1"/>
    <col min="12275" max="12275" width="21.88671875" style="191" bestFit="1" customWidth="1"/>
    <col min="12276" max="12529" width="8.88671875" style="191"/>
    <col min="12530" max="12530" width="10" style="191" bestFit="1" customWidth="1"/>
    <col min="12531" max="12531" width="21.88671875" style="191" bestFit="1" customWidth="1"/>
    <col min="12532" max="12785" width="8.88671875" style="191"/>
    <col min="12786" max="12786" width="10" style="191" bestFit="1" customWidth="1"/>
    <col min="12787" max="12787" width="21.88671875" style="191" bestFit="1" customWidth="1"/>
    <col min="12788" max="13041" width="8.88671875" style="191"/>
    <col min="13042" max="13042" width="10" style="191" bestFit="1" customWidth="1"/>
    <col min="13043" max="13043" width="21.88671875" style="191" bestFit="1" customWidth="1"/>
    <col min="13044" max="13297" width="8.88671875" style="191"/>
    <col min="13298" max="13298" width="10" style="191" bestFit="1" customWidth="1"/>
    <col min="13299" max="13299" width="21.88671875" style="191" bestFit="1" customWidth="1"/>
    <col min="13300" max="13553" width="8.88671875" style="191"/>
    <col min="13554" max="13554" width="10" style="191" bestFit="1" customWidth="1"/>
    <col min="13555" max="13555" width="21.88671875" style="191" bestFit="1" customWidth="1"/>
    <col min="13556" max="13809" width="8.88671875" style="191"/>
    <col min="13810" max="13810" width="10" style="191" bestFit="1" customWidth="1"/>
    <col min="13811" max="13811" width="21.88671875" style="191" bestFit="1" customWidth="1"/>
    <col min="13812" max="14065" width="8.88671875" style="191"/>
    <col min="14066" max="14066" width="10" style="191" bestFit="1" customWidth="1"/>
    <col min="14067" max="14067" width="21.88671875" style="191" bestFit="1" customWidth="1"/>
    <col min="14068" max="14321" width="8.88671875" style="191"/>
    <col min="14322" max="14322" width="10" style="191" bestFit="1" customWidth="1"/>
    <col min="14323" max="14323" width="21.88671875" style="191" bestFit="1" customWidth="1"/>
    <col min="14324" max="14577" width="8.88671875" style="191"/>
    <col min="14578" max="14578" width="10" style="191" bestFit="1" customWidth="1"/>
    <col min="14579" max="14579" width="21.88671875" style="191" bestFit="1" customWidth="1"/>
    <col min="14580" max="14833" width="8.88671875" style="191"/>
    <col min="14834" max="14834" width="10" style="191" bestFit="1" customWidth="1"/>
    <col min="14835" max="14835" width="21.88671875" style="191" bestFit="1" customWidth="1"/>
    <col min="14836" max="15089" width="8.88671875" style="191"/>
    <col min="15090" max="15090" width="10" style="191" bestFit="1" customWidth="1"/>
    <col min="15091" max="15091" width="21.88671875" style="191" bestFit="1" customWidth="1"/>
    <col min="15092" max="15345" width="8.88671875" style="191"/>
    <col min="15346" max="15346" width="10" style="191" bestFit="1" customWidth="1"/>
    <col min="15347" max="15347" width="21.88671875" style="191" bestFit="1" customWidth="1"/>
    <col min="15348" max="15601" width="8.88671875" style="191"/>
    <col min="15602" max="15602" width="10" style="191" bestFit="1" customWidth="1"/>
    <col min="15603" max="15603" width="21.88671875" style="191" bestFit="1" customWidth="1"/>
    <col min="15604" max="15857" width="8.88671875" style="191"/>
    <col min="15858" max="15858" width="10" style="191" bestFit="1" customWidth="1"/>
    <col min="15859" max="15859" width="21.88671875" style="191" bestFit="1" customWidth="1"/>
    <col min="15860" max="16113" width="8.88671875" style="191"/>
    <col min="16114" max="16114" width="10" style="191" bestFit="1" customWidth="1"/>
    <col min="16115" max="16115" width="21.88671875" style="191" bestFit="1" customWidth="1"/>
    <col min="16116" max="16384" width="8.88671875" style="191"/>
  </cols>
  <sheetData>
    <row r="1" spans="1:17">
      <c r="A1" s="190" t="s">
        <v>126</v>
      </c>
      <c r="B1" s="190" t="s">
        <v>127</v>
      </c>
      <c r="E1" s="190">
        <f t="array" ref="E1:Q1">II_VolSurface_GasSummer!Q18:AA18</f>
        <v>14.905267537838743</v>
      </c>
      <c r="F1" s="190">
        <v>15.783581284647989</v>
      </c>
      <c r="G1" s="190">
        <v>16.35513996688849</v>
      </c>
      <c r="H1" s="190">
        <v>17.013549402043765</v>
      </c>
      <c r="I1" s="190">
        <v>17.485680756424443</v>
      </c>
      <c r="J1" s="190">
        <v>18</v>
      </c>
      <c r="K1" s="190">
        <v>18.632980859050406</v>
      </c>
      <c r="L1" s="190">
        <v>19.079864393755496</v>
      </c>
      <c r="M1" s="190">
        <v>19.673659063053901</v>
      </c>
      <c r="N1" s="190">
        <v>20.144194663412939</v>
      </c>
      <c r="O1" s="190">
        <v>20.934178686644206</v>
      </c>
      <c r="P1" s="190" t="e">
        <v>#N/A</v>
      </c>
      <c r="Q1" s="190" t="e">
        <v>#N/A</v>
      </c>
    </row>
    <row r="2" spans="1:17">
      <c r="A2" s="192" t="s">
        <v>79</v>
      </c>
      <c r="B2" s="193">
        <v>0.5</v>
      </c>
      <c r="D2" s="190">
        <f t="array" ref="D2:D22">TRANSPOSE(II_VolSurface_GasWinter!Q18:AA18)</f>
        <v>16.503357749198891</v>
      </c>
      <c r="E2" s="194" t="e">
        <f t="array" ref="E2:O12">_xll.qlCTSgetCalibratedIndexCorrFromGrid2dim(III_CalendarSpread!D24,B2,D2:D12,E1:O1)</f>
        <v>#NUM!</v>
      </c>
      <c r="F2" s="195" t="e">
        <v>#NUM!</v>
      </c>
      <c r="G2" s="195" t="e">
        <v>#NUM!</v>
      </c>
      <c r="H2" s="195" t="e">
        <v>#NUM!</v>
      </c>
      <c r="I2" s="195" t="e">
        <v>#NUM!</v>
      </c>
      <c r="J2" s="195" t="e">
        <v>#NUM!</v>
      </c>
      <c r="K2" s="195" t="e">
        <v>#NUM!</v>
      </c>
      <c r="L2" s="195" t="e">
        <v>#NUM!</v>
      </c>
      <c r="M2" s="195" t="e">
        <v>#NUM!</v>
      </c>
      <c r="N2" s="195" t="e">
        <v>#NUM!</v>
      </c>
      <c r="O2" s="195" t="e">
        <v>#NUM!</v>
      </c>
      <c r="P2" s="196"/>
      <c r="Q2" s="197"/>
    </row>
    <row r="3" spans="1:17">
      <c r="A3" s="198" t="s">
        <v>128</v>
      </c>
      <c r="B3" s="199" t="s">
        <v>129</v>
      </c>
      <c r="D3" s="190">
        <v>17.162276542492911</v>
      </c>
      <c r="E3" s="200" t="e">
        <v>#NUM!</v>
      </c>
      <c r="F3" s="201" t="e">
        <v>#NUM!</v>
      </c>
      <c r="G3" s="201" t="e">
        <v>#NUM!</v>
      </c>
      <c r="H3" s="201" t="e">
        <v>#NUM!</v>
      </c>
      <c r="I3" s="201" t="e">
        <v>#NUM!</v>
      </c>
      <c r="J3" s="201" t="e">
        <v>#NUM!</v>
      </c>
      <c r="K3" s="201" t="e">
        <v>#NUM!</v>
      </c>
      <c r="L3" s="201" t="e">
        <v>#NUM!</v>
      </c>
      <c r="M3" s="201" t="e">
        <v>#NUM!</v>
      </c>
      <c r="N3" s="201" t="e">
        <v>#NUM!</v>
      </c>
      <c r="O3" s="201" t="e">
        <v>#NUM!</v>
      </c>
      <c r="P3" s="202"/>
      <c r="Q3" s="203"/>
    </row>
    <row r="4" spans="1:17">
      <c r="A4" s="204" t="s">
        <v>130</v>
      </c>
      <c r="B4" s="205" t="s">
        <v>129</v>
      </c>
      <c r="D4" s="190">
        <v>17.582898432974424</v>
      </c>
      <c r="E4" s="200" t="e">
        <v>#NUM!</v>
      </c>
      <c r="F4" s="201" t="e">
        <v>#NUM!</v>
      </c>
      <c r="G4" s="201" t="e">
        <v>#NUM!</v>
      </c>
      <c r="H4" s="201" t="e">
        <v>#NUM!</v>
      </c>
      <c r="I4" s="201" t="e">
        <v>#NUM!</v>
      </c>
      <c r="J4" s="201" t="e">
        <v>#NUM!</v>
      </c>
      <c r="K4" s="201" t="e">
        <v>#NUM!</v>
      </c>
      <c r="L4" s="201" t="e">
        <v>#NUM!</v>
      </c>
      <c r="M4" s="201" t="e">
        <v>#NUM!</v>
      </c>
      <c r="N4" s="201" t="e">
        <v>#NUM!</v>
      </c>
      <c r="O4" s="201" t="e">
        <v>#NUM!</v>
      </c>
      <c r="P4" s="202"/>
      <c r="Q4" s="203"/>
    </row>
    <row r="5" spans="1:17">
      <c r="D5" s="190">
        <v>18.109289379430802</v>
      </c>
      <c r="E5" s="200" t="e">
        <v>#NUM!</v>
      </c>
      <c r="F5" s="201" t="e">
        <v>#NUM!</v>
      </c>
      <c r="G5" s="201" t="e">
        <v>#NUM!</v>
      </c>
      <c r="H5" s="201" t="e">
        <v>#NUM!</v>
      </c>
      <c r="I5" s="201" t="e">
        <v>#NUM!</v>
      </c>
      <c r="J5" s="201" t="e">
        <v>#NUM!</v>
      </c>
      <c r="K5" s="201" t="e">
        <v>#NUM!</v>
      </c>
      <c r="L5" s="201" t="e">
        <v>#NUM!</v>
      </c>
      <c r="M5" s="201" t="e">
        <v>#NUM!</v>
      </c>
      <c r="N5" s="201" t="e">
        <v>#NUM!</v>
      </c>
      <c r="O5" s="201" t="e">
        <v>#NUM!</v>
      </c>
      <c r="P5" s="202"/>
      <c r="Q5" s="203"/>
    </row>
    <row r="6" spans="1:17">
      <c r="D6" s="190">
        <v>18.514560443164001</v>
      </c>
      <c r="E6" s="200" t="e">
        <v>#NUM!</v>
      </c>
      <c r="F6" s="201" t="e">
        <v>#NUM!</v>
      </c>
      <c r="G6" s="201" t="e">
        <v>#NUM!</v>
      </c>
      <c r="H6" s="201" t="e">
        <v>#NUM!</v>
      </c>
      <c r="I6" s="201" t="e">
        <v>#NUM!</v>
      </c>
      <c r="J6" s="201" t="e">
        <v>#NUM!</v>
      </c>
      <c r="K6" s="201" t="e">
        <v>#NUM!</v>
      </c>
      <c r="L6" s="201" t="e">
        <v>#NUM!</v>
      </c>
      <c r="M6" s="201" t="e">
        <v>#NUM!</v>
      </c>
      <c r="N6" s="201" t="e">
        <v>#NUM!</v>
      </c>
      <c r="O6" s="201" t="e">
        <v>#NUM!</v>
      </c>
      <c r="P6" s="202"/>
      <c r="Q6" s="203"/>
    </row>
    <row r="7" spans="1:17">
      <c r="D7" s="190">
        <v>19</v>
      </c>
      <c r="E7" s="200" t="e">
        <v>#NUM!</v>
      </c>
      <c r="F7" s="201" t="e">
        <v>#NUM!</v>
      </c>
      <c r="G7" s="201" t="e">
        <v>#NUM!</v>
      </c>
      <c r="H7" s="201" t="e">
        <v>#NUM!</v>
      </c>
      <c r="I7" s="201" t="e">
        <v>#NUM!</v>
      </c>
      <c r="J7" s="201" t="e">
        <v>#NUM!</v>
      </c>
      <c r="K7" s="201" t="e">
        <v>#NUM!</v>
      </c>
      <c r="L7" s="201" t="e">
        <v>#NUM!</v>
      </c>
      <c r="M7" s="201" t="e">
        <v>#NUM!</v>
      </c>
      <c r="N7" s="201" t="e">
        <v>#NUM!</v>
      </c>
      <c r="O7" s="201" t="e">
        <v>#NUM!</v>
      </c>
      <c r="P7" s="202"/>
      <c r="Q7" s="203"/>
    </row>
    <row r="8" spans="1:17">
      <c r="D8" s="190">
        <v>19.635181936613922</v>
      </c>
      <c r="E8" s="200" t="e">
        <v>#NUM!</v>
      </c>
      <c r="F8" s="201" t="e">
        <v>#NUM!</v>
      </c>
      <c r="G8" s="201" t="e">
        <v>#NUM!</v>
      </c>
      <c r="H8" s="201" t="e">
        <v>#NUM!</v>
      </c>
      <c r="I8" s="201" t="e">
        <v>#NUM!</v>
      </c>
      <c r="J8" s="201" t="e">
        <v>#NUM!</v>
      </c>
      <c r="K8" s="201" t="e">
        <v>#NUM!</v>
      </c>
      <c r="L8" s="201" t="e">
        <v>#NUM!</v>
      </c>
      <c r="M8" s="201" t="e">
        <v>#NUM!</v>
      </c>
      <c r="N8" s="201" t="e">
        <v>#NUM!</v>
      </c>
      <c r="O8" s="201" t="e">
        <v>#NUM!</v>
      </c>
      <c r="P8" s="202"/>
      <c r="Q8" s="203"/>
    </row>
    <row r="9" spans="1:17">
      <c r="D9" s="190">
        <v>20.134378011391775</v>
      </c>
      <c r="E9" s="200" t="e">
        <v>#NUM!</v>
      </c>
      <c r="F9" s="201" t="e">
        <v>#NUM!</v>
      </c>
      <c r="G9" s="201" t="e">
        <v>#NUM!</v>
      </c>
      <c r="H9" s="201" t="e">
        <v>#NUM!</v>
      </c>
      <c r="I9" s="201" t="e">
        <v>#NUM!</v>
      </c>
      <c r="J9" s="201" t="e">
        <v>#NUM!</v>
      </c>
      <c r="K9" s="201" t="e">
        <v>#NUM!</v>
      </c>
      <c r="L9" s="201" t="e">
        <v>#NUM!</v>
      </c>
      <c r="M9" s="201" t="e">
        <v>#NUM!</v>
      </c>
      <c r="N9" s="201" t="e">
        <v>#NUM!</v>
      </c>
      <c r="O9" s="201" t="e">
        <v>#NUM!</v>
      </c>
      <c r="P9" s="202"/>
      <c r="Q9" s="203"/>
    </row>
    <row r="10" spans="1:17">
      <c r="D10" s="190">
        <v>20.852936078448547</v>
      </c>
      <c r="E10" s="200" t="e">
        <v>#NUM!</v>
      </c>
      <c r="F10" s="201" t="e">
        <v>#NUM!</v>
      </c>
      <c r="G10" s="201" t="e">
        <v>#NUM!</v>
      </c>
      <c r="H10" s="201" t="e">
        <v>#NUM!</v>
      </c>
      <c r="I10" s="201" t="e">
        <v>#NUM!</v>
      </c>
      <c r="J10" s="201" t="e">
        <v>#NUM!</v>
      </c>
      <c r="K10" s="201" t="e">
        <v>#NUM!</v>
      </c>
      <c r="L10" s="201" t="e">
        <v>#NUM!</v>
      </c>
      <c r="M10" s="201" t="e">
        <v>#NUM!</v>
      </c>
      <c r="N10" s="201" t="e">
        <v>#NUM!</v>
      </c>
      <c r="O10" s="201" t="e">
        <v>#NUM!</v>
      </c>
      <c r="P10" s="202"/>
      <c r="Q10" s="203"/>
    </row>
    <row r="11" spans="1:17">
      <c r="D11" s="190">
        <v>21.455841077521512</v>
      </c>
      <c r="E11" s="200" t="e">
        <v>#NUM!</v>
      </c>
      <c r="F11" s="201" t="e">
        <v>#NUM!</v>
      </c>
      <c r="G11" s="201" t="e">
        <v>#NUM!</v>
      </c>
      <c r="H11" s="201" t="e">
        <v>#NUM!</v>
      </c>
      <c r="I11" s="201" t="e">
        <v>#NUM!</v>
      </c>
      <c r="J11" s="201" t="e">
        <v>#NUM!</v>
      </c>
      <c r="K11" s="201" t="e">
        <v>#NUM!</v>
      </c>
      <c r="L11" s="201" t="e">
        <v>#NUM!</v>
      </c>
      <c r="M11" s="201" t="e">
        <v>#NUM!</v>
      </c>
      <c r="N11" s="201" t="e">
        <v>#NUM!</v>
      </c>
      <c r="O11" s="201" t="e">
        <v>#NUM!</v>
      </c>
      <c r="P11" s="202"/>
      <c r="Q11" s="203"/>
    </row>
    <row r="12" spans="1:17">
      <c r="D12" s="190">
        <v>22.417549725498461</v>
      </c>
      <c r="E12" s="200" t="e">
        <v>#NUM!</v>
      </c>
      <c r="F12" s="201" t="e">
        <v>#NUM!</v>
      </c>
      <c r="G12" s="201" t="e">
        <v>#NUM!</v>
      </c>
      <c r="H12" s="201" t="e">
        <v>#NUM!</v>
      </c>
      <c r="I12" s="201" t="e">
        <v>#NUM!</v>
      </c>
      <c r="J12" s="201" t="e">
        <v>#NUM!</v>
      </c>
      <c r="K12" s="201" t="e">
        <v>#NUM!</v>
      </c>
      <c r="L12" s="201" t="e">
        <v>#NUM!</v>
      </c>
      <c r="M12" s="201" t="e">
        <v>#NUM!</v>
      </c>
      <c r="N12" s="201" t="e">
        <v>#NUM!</v>
      </c>
      <c r="O12" s="201" t="e">
        <v>#NUM!</v>
      </c>
      <c r="P12" s="202"/>
      <c r="Q12" s="203"/>
    </row>
    <row r="13" spans="1:17">
      <c r="D13" s="190" t="e">
        <v>#N/A</v>
      </c>
      <c r="E13" s="206"/>
      <c r="F13" s="207"/>
      <c r="G13" s="207"/>
      <c r="H13" s="207"/>
      <c r="I13" s="207"/>
      <c r="J13" s="207"/>
      <c r="K13" s="207"/>
      <c r="L13" s="207"/>
      <c r="M13" s="207"/>
      <c r="N13" s="207"/>
      <c r="O13" s="207"/>
      <c r="P13" s="207"/>
      <c r="Q13" s="203"/>
    </row>
    <row r="14" spans="1:17">
      <c r="D14" s="190" t="e">
        <v>#N/A</v>
      </c>
      <c r="E14" s="206"/>
      <c r="F14" s="207"/>
      <c r="G14" s="207"/>
      <c r="H14" s="207"/>
      <c r="I14" s="207"/>
      <c r="J14" s="207"/>
      <c r="K14" s="207"/>
      <c r="L14" s="207"/>
      <c r="M14" s="207"/>
      <c r="N14" s="207"/>
      <c r="O14" s="207"/>
      <c r="P14" s="207"/>
      <c r="Q14" s="203"/>
    </row>
    <row r="15" spans="1:17">
      <c r="D15" s="190" t="e">
        <v>#N/A</v>
      </c>
      <c r="E15" s="206"/>
      <c r="F15" s="207"/>
      <c r="G15" s="207"/>
      <c r="H15" s="207"/>
      <c r="I15" s="207"/>
      <c r="J15" s="207"/>
      <c r="K15" s="207"/>
      <c r="L15" s="207"/>
      <c r="M15" s="207"/>
      <c r="N15" s="207"/>
      <c r="O15" s="207"/>
      <c r="P15" s="207"/>
      <c r="Q15" s="203"/>
    </row>
    <row r="16" spans="1:17">
      <c r="D16" s="190" t="e">
        <v>#N/A</v>
      </c>
      <c r="E16" s="206"/>
      <c r="F16" s="207"/>
      <c r="G16" s="207"/>
      <c r="H16" s="207"/>
      <c r="I16" s="207"/>
      <c r="J16" s="207"/>
      <c r="K16" s="207"/>
      <c r="L16" s="207"/>
      <c r="M16" s="207"/>
      <c r="N16" s="207"/>
      <c r="O16" s="207"/>
      <c r="P16" s="207"/>
      <c r="Q16" s="203"/>
    </row>
    <row r="17" spans="4:17">
      <c r="D17" s="190" t="e">
        <v>#N/A</v>
      </c>
      <c r="E17" s="206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3"/>
    </row>
    <row r="18" spans="4:17">
      <c r="D18" s="190" t="e">
        <v>#N/A</v>
      </c>
      <c r="E18" s="206"/>
      <c r="F18" s="207"/>
      <c r="G18" s="207"/>
      <c r="H18" s="207"/>
      <c r="I18" s="207"/>
      <c r="J18" s="207"/>
      <c r="K18" s="207"/>
      <c r="L18" s="207"/>
      <c r="M18" s="207"/>
      <c r="N18" s="207"/>
      <c r="O18" s="207"/>
      <c r="P18" s="207"/>
      <c r="Q18" s="203"/>
    </row>
    <row r="19" spans="4:17">
      <c r="D19" s="190" t="e">
        <v>#N/A</v>
      </c>
      <c r="E19" s="206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3"/>
    </row>
    <row r="20" spans="4:17">
      <c r="D20" s="190" t="e">
        <v>#N/A</v>
      </c>
      <c r="E20" s="206"/>
      <c r="F20" s="207"/>
      <c r="G20" s="207"/>
      <c r="H20" s="207"/>
      <c r="I20" s="207"/>
      <c r="J20" s="207"/>
      <c r="K20" s="207"/>
      <c r="L20" s="207"/>
      <c r="M20" s="207"/>
      <c r="N20" s="207"/>
      <c r="O20" s="207"/>
      <c r="P20" s="207"/>
      <c r="Q20" s="203"/>
    </row>
    <row r="21" spans="4:17">
      <c r="D21" s="190" t="e">
        <v>#N/A</v>
      </c>
      <c r="E21" s="206"/>
      <c r="F21" s="207"/>
      <c r="G21" s="207"/>
      <c r="H21" s="207"/>
      <c r="I21" s="207"/>
      <c r="J21" s="207"/>
      <c r="K21" s="207"/>
      <c r="L21" s="207"/>
      <c r="M21" s="207"/>
      <c r="N21" s="207"/>
      <c r="O21" s="207"/>
      <c r="P21" s="207"/>
      <c r="Q21" s="203"/>
    </row>
    <row r="22" spans="4:17">
      <c r="D22" s="190" t="e">
        <v>#N/A</v>
      </c>
      <c r="E22" s="204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671"/>
  <sheetViews>
    <sheetView workbookViewId="0">
      <selection activeCell="M32" sqref="M32"/>
    </sheetView>
  </sheetViews>
  <sheetFormatPr defaultRowHeight="13.8"/>
  <cols>
    <col min="2" max="2" width="9" bestFit="1" customWidth="1"/>
    <col min="3" max="3" width="12.33203125" bestFit="1" customWidth="1"/>
    <col min="4" max="4" width="9" bestFit="1" customWidth="1"/>
  </cols>
  <sheetData>
    <row r="1" spans="1:4">
      <c r="B1" t="s">
        <v>131</v>
      </c>
      <c r="C1">
        <v>16</v>
      </c>
    </row>
    <row r="2" spans="1:4">
      <c r="B2" t="str">
        <f>_xll.ohRangeRetrieveError(B6)</f>
        <v/>
      </c>
    </row>
    <row r="4" spans="1:4">
      <c r="A4" t="s">
        <v>132</v>
      </c>
      <c r="B4" t="s">
        <v>133</v>
      </c>
      <c r="C4" t="s">
        <v>134</v>
      </c>
      <c r="D4" t="s">
        <v>136</v>
      </c>
    </row>
    <row r="5" spans="1:4">
      <c r="A5">
        <f t="array" ref="A5:A671">(_xll.qlScheduleDates(III_CalendarSpread!D57)-III_CalendarSpread!D2)/365</f>
        <v>0</v>
      </c>
      <c r="B5">
        <f t="array" ref="B5:D671">_xll.qlRealMCSimulationPath(III_CalendarSpread!D63,C1,)</f>
        <v>0</v>
      </c>
      <c r="C5">
        <v>0</v>
      </c>
      <c r="D5" t="e">
        <v>#N/A</v>
      </c>
    </row>
    <row r="6" spans="1:4">
      <c r="A6">
        <v>1.3698630136986301E-2</v>
      </c>
      <c r="B6">
        <v>0</v>
      </c>
      <c r="C6">
        <v>0</v>
      </c>
      <c r="D6" t="e">
        <v>#N/A</v>
      </c>
    </row>
    <row r="7" spans="1:4">
      <c r="A7">
        <v>2.7397260273972601E-2</v>
      </c>
      <c r="B7">
        <v>0</v>
      </c>
      <c r="C7">
        <v>0</v>
      </c>
      <c r="D7" t="e">
        <v>#N/A</v>
      </c>
    </row>
    <row r="8" spans="1:4">
      <c r="A8">
        <v>4.1095890410958902E-2</v>
      </c>
      <c r="B8">
        <v>0</v>
      </c>
      <c r="C8">
        <v>0</v>
      </c>
      <c r="D8" t="e">
        <v>#N/A</v>
      </c>
    </row>
    <row r="9" spans="1:4">
      <c r="A9">
        <v>5.4794520547945202E-2</v>
      </c>
      <c r="B9">
        <v>0</v>
      </c>
      <c r="C9">
        <v>0</v>
      </c>
      <c r="D9" t="e">
        <v>#N/A</v>
      </c>
    </row>
    <row r="10" spans="1:4">
      <c r="A10">
        <v>6.8493150684931503E-2</v>
      </c>
      <c r="B10">
        <v>0</v>
      </c>
      <c r="C10">
        <v>0</v>
      </c>
      <c r="D10" t="e">
        <v>#N/A</v>
      </c>
    </row>
    <row r="11" spans="1:4">
      <c r="A11">
        <v>8.2191780821917804E-2</v>
      </c>
      <c r="B11">
        <v>0</v>
      </c>
      <c r="C11">
        <v>0</v>
      </c>
      <c r="D11" t="e">
        <v>#N/A</v>
      </c>
    </row>
    <row r="12" spans="1:4">
      <c r="A12">
        <v>9.5890410958904104E-2</v>
      </c>
      <c r="B12">
        <v>0</v>
      </c>
      <c r="C12">
        <v>0</v>
      </c>
      <c r="D12" t="e">
        <v>#N/A</v>
      </c>
    </row>
    <row r="13" spans="1:4">
      <c r="A13">
        <v>0.1095890410958904</v>
      </c>
      <c r="B13">
        <v>0</v>
      </c>
      <c r="C13">
        <v>0</v>
      </c>
      <c r="D13" t="e">
        <v>#N/A</v>
      </c>
    </row>
    <row r="14" spans="1:4">
      <c r="A14">
        <v>0.12328767123287671</v>
      </c>
      <c r="B14">
        <v>0</v>
      </c>
      <c r="C14">
        <v>0</v>
      </c>
      <c r="D14" t="e">
        <v>#N/A</v>
      </c>
    </row>
    <row r="15" spans="1:4">
      <c r="A15">
        <v>0.13698630136986301</v>
      </c>
      <c r="B15">
        <v>0</v>
      </c>
      <c r="C15">
        <v>0</v>
      </c>
      <c r="D15" t="e">
        <v>#N/A</v>
      </c>
    </row>
    <row r="16" spans="1:4">
      <c r="A16">
        <v>0.15068493150684931</v>
      </c>
      <c r="B16">
        <v>0</v>
      </c>
      <c r="C16">
        <v>0</v>
      </c>
      <c r="D16" t="e">
        <v>#N/A</v>
      </c>
    </row>
    <row r="17" spans="1:4">
      <c r="A17">
        <v>0.16438356164383561</v>
      </c>
      <c r="B17">
        <v>0</v>
      </c>
      <c r="C17">
        <v>0</v>
      </c>
      <c r="D17" t="e">
        <v>#N/A</v>
      </c>
    </row>
    <row r="18" spans="1:4">
      <c r="A18">
        <v>0.17808219178082191</v>
      </c>
      <c r="B18">
        <v>0</v>
      </c>
      <c r="C18">
        <v>0</v>
      </c>
      <c r="D18" t="e">
        <v>#N/A</v>
      </c>
    </row>
    <row r="19" spans="1:4">
      <c r="A19">
        <v>0.19178082191780821</v>
      </c>
      <c r="B19">
        <v>0</v>
      </c>
      <c r="C19">
        <v>0</v>
      </c>
      <c r="D19" t="e">
        <v>#N/A</v>
      </c>
    </row>
    <row r="20" spans="1:4">
      <c r="A20">
        <v>0.20547945205479451</v>
      </c>
      <c r="B20">
        <v>0</v>
      </c>
      <c r="C20">
        <v>0</v>
      </c>
      <c r="D20" t="e">
        <v>#N/A</v>
      </c>
    </row>
    <row r="21" spans="1:4">
      <c r="A21">
        <v>0.21917808219178081</v>
      </c>
      <c r="B21">
        <v>0</v>
      </c>
      <c r="C21">
        <v>0</v>
      </c>
      <c r="D21" t="e">
        <v>#N/A</v>
      </c>
    </row>
    <row r="22" spans="1:4">
      <c r="A22">
        <v>0.23287671232876711</v>
      </c>
      <c r="B22">
        <v>0</v>
      </c>
      <c r="C22">
        <v>0</v>
      </c>
      <c r="D22" t="e">
        <v>#N/A</v>
      </c>
    </row>
    <row r="23" spans="1:4">
      <c r="A23">
        <v>0.24657534246575341</v>
      </c>
      <c r="B23">
        <v>0</v>
      </c>
      <c r="C23">
        <v>0</v>
      </c>
      <c r="D23" t="e">
        <v>#N/A</v>
      </c>
    </row>
    <row r="24" spans="1:4">
      <c r="A24">
        <v>0.26027397260273971</v>
      </c>
      <c r="B24">
        <v>0</v>
      </c>
      <c r="C24">
        <v>0</v>
      </c>
      <c r="D24" t="e">
        <v>#N/A</v>
      </c>
    </row>
    <row r="25" spans="1:4">
      <c r="A25">
        <v>0.27397260273972601</v>
      </c>
      <c r="B25">
        <v>0</v>
      </c>
      <c r="C25">
        <v>0</v>
      </c>
      <c r="D25" t="e">
        <v>#N/A</v>
      </c>
    </row>
    <row r="26" spans="1:4">
      <c r="A26">
        <v>0.28767123287671231</v>
      </c>
      <c r="B26">
        <v>0</v>
      </c>
      <c r="C26">
        <v>0</v>
      </c>
      <c r="D26" t="e">
        <v>#N/A</v>
      </c>
    </row>
    <row r="27" spans="1:4">
      <c r="A27">
        <v>0.30136986301369861</v>
      </c>
      <c r="B27">
        <v>0</v>
      </c>
      <c r="C27">
        <v>0</v>
      </c>
      <c r="D27" t="e">
        <v>#N/A</v>
      </c>
    </row>
    <row r="28" spans="1:4">
      <c r="A28">
        <v>0.31506849315068491</v>
      </c>
      <c r="B28">
        <v>0</v>
      </c>
      <c r="C28">
        <v>0</v>
      </c>
      <c r="D28" t="e">
        <v>#N/A</v>
      </c>
    </row>
    <row r="29" spans="1:4">
      <c r="A29">
        <v>0.32876712328767121</v>
      </c>
      <c r="B29">
        <v>0</v>
      </c>
      <c r="C29">
        <v>0</v>
      </c>
      <c r="D29" t="e">
        <v>#N/A</v>
      </c>
    </row>
    <row r="30" spans="1:4">
      <c r="A30">
        <v>0.34246575342465752</v>
      </c>
      <c r="B30">
        <v>0</v>
      </c>
      <c r="C30">
        <v>0</v>
      </c>
      <c r="D30" t="e">
        <v>#N/A</v>
      </c>
    </row>
    <row r="31" spans="1:4">
      <c r="A31">
        <v>0.35616438356164382</v>
      </c>
      <c r="B31">
        <v>0</v>
      </c>
      <c r="C31">
        <v>0</v>
      </c>
      <c r="D31" t="e">
        <v>#N/A</v>
      </c>
    </row>
    <row r="32" spans="1:4">
      <c r="A32">
        <v>0.36986301369863012</v>
      </c>
      <c r="B32">
        <v>0</v>
      </c>
      <c r="C32">
        <v>0</v>
      </c>
      <c r="D32" t="e">
        <v>#N/A</v>
      </c>
    </row>
    <row r="33" spans="1:4">
      <c r="A33">
        <v>0.38356164383561642</v>
      </c>
      <c r="B33">
        <v>0</v>
      </c>
      <c r="C33">
        <v>0</v>
      </c>
      <c r="D33" t="e">
        <v>#N/A</v>
      </c>
    </row>
    <row r="34" spans="1:4">
      <c r="A34">
        <v>0.39726027397260272</v>
      </c>
      <c r="B34">
        <v>0</v>
      </c>
      <c r="C34">
        <v>0</v>
      </c>
      <c r="D34" t="e">
        <v>#N/A</v>
      </c>
    </row>
    <row r="35" spans="1:4">
      <c r="A35">
        <v>0.41095890410958902</v>
      </c>
      <c r="B35">
        <v>0</v>
      </c>
      <c r="C35">
        <v>0</v>
      </c>
      <c r="D35" t="e">
        <v>#N/A</v>
      </c>
    </row>
    <row r="36" spans="1:4">
      <c r="A36">
        <v>0.42465753424657532</v>
      </c>
      <c r="B36">
        <v>0</v>
      </c>
      <c r="C36">
        <v>0</v>
      </c>
      <c r="D36" t="e">
        <v>#N/A</v>
      </c>
    </row>
    <row r="37" spans="1:4">
      <c r="A37">
        <v>0.43835616438356162</v>
      </c>
      <c r="B37">
        <v>0</v>
      </c>
      <c r="C37">
        <v>0</v>
      </c>
      <c r="D37" t="e">
        <v>#N/A</v>
      </c>
    </row>
    <row r="38" spans="1:4">
      <c r="A38">
        <v>0.45205479452054792</v>
      </c>
      <c r="B38">
        <v>0</v>
      </c>
      <c r="C38">
        <v>0</v>
      </c>
      <c r="D38" t="e">
        <v>#N/A</v>
      </c>
    </row>
    <row r="39" spans="1:4">
      <c r="A39">
        <v>0.46575342465753422</v>
      </c>
      <c r="B39">
        <v>0</v>
      </c>
      <c r="C39">
        <v>0</v>
      </c>
      <c r="D39" t="e">
        <v>#N/A</v>
      </c>
    </row>
    <row r="40" spans="1:4">
      <c r="A40">
        <v>0.47945205479452052</v>
      </c>
      <c r="B40">
        <v>0</v>
      </c>
      <c r="C40">
        <v>0</v>
      </c>
      <c r="D40" t="e">
        <v>#N/A</v>
      </c>
    </row>
    <row r="41" spans="1:4">
      <c r="A41">
        <v>0.49315068493150682</v>
      </c>
      <c r="B41">
        <v>0</v>
      </c>
      <c r="C41">
        <v>0</v>
      </c>
      <c r="D41" t="e">
        <v>#N/A</v>
      </c>
    </row>
    <row r="42" spans="1:4">
      <c r="A42">
        <v>0.50684931506849318</v>
      </c>
      <c r="B42">
        <v>0</v>
      </c>
      <c r="C42">
        <v>0</v>
      </c>
      <c r="D42" t="e">
        <v>#N/A</v>
      </c>
    </row>
    <row r="43" spans="1:4">
      <c r="A43">
        <v>0.52054794520547942</v>
      </c>
      <c r="B43">
        <v>0</v>
      </c>
      <c r="C43">
        <v>0</v>
      </c>
      <c r="D43" t="e">
        <v>#N/A</v>
      </c>
    </row>
    <row r="44" spans="1:4">
      <c r="A44">
        <v>0.53424657534246578</v>
      </c>
      <c r="B44">
        <v>0</v>
      </c>
      <c r="C44">
        <v>0</v>
      </c>
      <c r="D44" t="e">
        <v>#N/A</v>
      </c>
    </row>
    <row r="45" spans="1:4">
      <c r="A45">
        <v>0.54794520547945202</v>
      </c>
      <c r="B45">
        <v>0</v>
      </c>
      <c r="C45">
        <v>0</v>
      </c>
      <c r="D45" t="e">
        <v>#N/A</v>
      </c>
    </row>
    <row r="46" spans="1:4">
      <c r="A46">
        <v>0.56164383561643838</v>
      </c>
      <c r="B46">
        <v>0</v>
      </c>
      <c r="C46">
        <v>0</v>
      </c>
      <c r="D46" t="e">
        <v>#N/A</v>
      </c>
    </row>
    <row r="47" spans="1:4">
      <c r="A47">
        <v>0.57534246575342463</v>
      </c>
      <c r="B47">
        <v>0</v>
      </c>
      <c r="C47">
        <v>0</v>
      </c>
      <c r="D47" t="e">
        <v>#N/A</v>
      </c>
    </row>
    <row r="48" spans="1:4">
      <c r="A48">
        <v>0.58904109589041098</v>
      </c>
      <c r="B48">
        <v>0</v>
      </c>
      <c r="C48">
        <v>0</v>
      </c>
      <c r="D48" t="e">
        <v>#N/A</v>
      </c>
    </row>
    <row r="49" spans="1:4">
      <c r="A49">
        <v>0.60273972602739723</v>
      </c>
      <c r="B49">
        <v>0</v>
      </c>
      <c r="C49">
        <v>0</v>
      </c>
      <c r="D49" t="e">
        <v>#N/A</v>
      </c>
    </row>
    <row r="50" spans="1:4">
      <c r="A50">
        <v>0.61643835616438358</v>
      </c>
      <c r="B50">
        <v>0</v>
      </c>
      <c r="C50">
        <v>0</v>
      </c>
      <c r="D50" t="e">
        <v>#N/A</v>
      </c>
    </row>
    <row r="51" spans="1:4">
      <c r="A51">
        <v>0.63013698630136983</v>
      </c>
      <c r="B51">
        <v>0</v>
      </c>
      <c r="C51">
        <v>0</v>
      </c>
      <c r="D51" t="e">
        <v>#N/A</v>
      </c>
    </row>
    <row r="52" spans="1:4">
      <c r="A52">
        <v>0.64383561643835618</v>
      </c>
      <c r="B52">
        <v>0</v>
      </c>
      <c r="C52">
        <v>0</v>
      </c>
      <c r="D52" t="e">
        <v>#N/A</v>
      </c>
    </row>
    <row r="53" spans="1:4">
      <c r="A53">
        <v>0.65753424657534243</v>
      </c>
      <c r="B53">
        <v>0</v>
      </c>
      <c r="C53">
        <v>0</v>
      </c>
      <c r="D53" t="e">
        <v>#N/A</v>
      </c>
    </row>
    <row r="54" spans="1:4">
      <c r="A54">
        <v>0.67123287671232879</v>
      </c>
      <c r="B54">
        <v>0</v>
      </c>
      <c r="C54">
        <v>0</v>
      </c>
      <c r="D54" t="e">
        <v>#N/A</v>
      </c>
    </row>
    <row r="55" spans="1:4">
      <c r="A55">
        <v>0.68493150684931503</v>
      </c>
      <c r="B55">
        <v>0</v>
      </c>
      <c r="C55">
        <v>0</v>
      </c>
      <c r="D55" t="e">
        <v>#N/A</v>
      </c>
    </row>
    <row r="56" spans="1:4">
      <c r="A56">
        <v>0.69863013698630139</v>
      </c>
      <c r="B56">
        <v>0</v>
      </c>
      <c r="C56">
        <v>0</v>
      </c>
      <c r="D56" t="e">
        <v>#N/A</v>
      </c>
    </row>
    <row r="57" spans="1:4">
      <c r="A57">
        <v>0.71232876712328763</v>
      </c>
      <c r="B57">
        <v>0</v>
      </c>
      <c r="C57">
        <v>0</v>
      </c>
      <c r="D57" t="e">
        <v>#N/A</v>
      </c>
    </row>
    <row r="58" spans="1:4">
      <c r="A58">
        <v>0.72602739726027399</v>
      </c>
      <c r="B58">
        <v>0</v>
      </c>
      <c r="C58">
        <v>0</v>
      </c>
      <c r="D58" t="e">
        <v>#N/A</v>
      </c>
    </row>
    <row r="59" spans="1:4">
      <c r="A59">
        <v>0.73972602739726023</v>
      </c>
      <c r="B59">
        <v>0</v>
      </c>
      <c r="C59">
        <v>0</v>
      </c>
      <c r="D59" t="e">
        <v>#N/A</v>
      </c>
    </row>
    <row r="60" spans="1:4">
      <c r="A60">
        <v>0.75342465753424659</v>
      </c>
      <c r="B60">
        <v>0</v>
      </c>
      <c r="C60">
        <v>0</v>
      </c>
      <c r="D60" t="e">
        <v>#N/A</v>
      </c>
    </row>
    <row r="61" spans="1:4">
      <c r="A61">
        <v>0.76712328767123283</v>
      </c>
      <c r="B61">
        <v>0</v>
      </c>
      <c r="C61">
        <v>0</v>
      </c>
      <c r="D61" t="e">
        <v>#N/A</v>
      </c>
    </row>
    <row r="62" spans="1:4">
      <c r="A62">
        <v>0.78082191780821919</v>
      </c>
      <c r="B62">
        <v>0</v>
      </c>
      <c r="C62">
        <v>0</v>
      </c>
      <c r="D62" t="e">
        <v>#N/A</v>
      </c>
    </row>
    <row r="63" spans="1:4">
      <c r="A63">
        <v>0.79452054794520544</v>
      </c>
      <c r="B63">
        <v>0</v>
      </c>
      <c r="C63">
        <v>0</v>
      </c>
      <c r="D63" t="e">
        <v>#N/A</v>
      </c>
    </row>
    <row r="64" spans="1:4">
      <c r="A64">
        <v>0.80821917808219179</v>
      </c>
      <c r="B64">
        <v>0</v>
      </c>
      <c r="C64">
        <v>0</v>
      </c>
      <c r="D64" t="e">
        <v>#N/A</v>
      </c>
    </row>
    <row r="65" spans="1:4">
      <c r="A65">
        <v>0.82191780821917804</v>
      </c>
      <c r="B65">
        <v>0</v>
      </c>
      <c r="C65">
        <v>0</v>
      </c>
      <c r="D65" t="e">
        <v>#N/A</v>
      </c>
    </row>
    <row r="66" spans="1:4">
      <c r="A66">
        <v>0.83561643835616439</v>
      </c>
      <c r="B66">
        <v>0</v>
      </c>
      <c r="C66">
        <v>0</v>
      </c>
      <c r="D66" t="e">
        <v>#N/A</v>
      </c>
    </row>
    <row r="67" spans="1:4">
      <c r="A67">
        <v>0.84931506849315064</v>
      </c>
      <c r="B67">
        <v>0</v>
      </c>
      <c r="C67">
        <v>0</v>
      </c>
      <c r="D67" t="e">
        <v>#N/A</v>
      </c>
    </row>
    <row r="68" spans="1:4">
      <c r="A68">
        <v>0.86301369863013699</v>
      </c>
      <c r="B68">
        <v>0</v>
      </c>
      <c r="C68">
        <v>0</v>
      </c>
      <c r="D68" t="e">
        <v>#N/A</v>
      </c>
    </row>
    <row r="69" spans="1:4">
      <c r="A69">
        <v>0.87671232876712324</v>
      </c>
      <c r="B69">
        <v>0</v>
      </c>
      <c r="C69">
        <v>0</v>
      </c>
      <c r="D69" t="e">
        <v>#N/A</v>
      </c>
    </row>
    <row r="70" spans="1:4">
      <c r="A70">
        <v>0.8904109589041096</v>
      </c>
      <c r="B70">
        <v>0</v>
      </c>
      <c r="C70">
        <v>0</v>
      </c>
      <c r="D70" t="e">
        <v>#N/A</v>
      </c>
    </row>
    <row r="71" spans="1:4">
      <c r="A71">
        <v>0.90410958904109584</v>
      </c>
      <c r="B71">
        <v>0</v>
      </c>
      <c r="C71">
        <v>0</v>
      </c>
      <c r="D71" t="e">
        <v>#N/A</v>
      </c>
    </row>
    <row r="72" spans="1:4">
      <c r="A72">
        <v>0.9178082191780822</v>
      </c>
      <c r="B72">
        <v>0</v>
      </c>
      <c r="C72">
        <v>0</v>
      </c>
      <c r="D72" t="e">
        <v>#N/A</v>
      </c>
    </row>
    <row r="73" spans="1:4">
      <c r="A73">
        <v>0.93150684931506844</v>
      </c>
      <c r="B73">
        <v>0</v>
      </c>
      <c r="C73">
        <v>0</v>
      </c>
      <c r="D73" t="e">
        <v>#N/A</v>
      </c>
    </row>
    <row r="74" spans="1:4">
      <c r="A74">
        <v>0.9452054794520548</v>
      </c>
      <c r="B74">
        <v>0</v>
      </c>
      <c r="C74">
        <v>0</v>
      </c>
      <c r="D74" t="e">
        <v>#N/A</v>
      </c>
    </row>
    <row r="75" spans="1:4">
      <c r="A75">
        <v>0.95890410958904104</v>
      </c>
      <c r="B75">
        <v>0</v>
      </c>
      <c r="C75">
        <v>0</v>
      </c>
      <c r="D75" t="e">
        <v>#N/A</v>
      </c>
    </row>
    <row r="76" spans="1:4">
      <c r="A76">
        <v>0.9726027397260274</v>
      </c>
      <c r="B76">
        <v>0</v>
      </c>
      <c r="C76">
        <v>0</v>
      </c>
      <c r="D76" t="e">
        <v>#N/A</v>
      </c>
    </row>
    <row r="77" spans="1:4">
      <c r="A77">
        <v>0.98630136986301364</v>
      </c>
      <c r="B77">
        <v>0</v>
      </c>
      <c r="C77">
        <v>0</v>
      </c>
      <c r="D77" t="e">
        <v>#N/A</v>
      </c>
    </row>
    <row r="78" spans="1:4">
      <c r="A78">
        <v>1</v>
      </c>
      <c r="B78">
        <v>0</v>
      </c>
      <c r="C78">
        <v>0</v>
      </c>
      <c r="D78" t="e">
        <v>#N/A</v>
      </c>
    </row>
    <row r="79" spans="1:4">
      <c r="A79">
        <v>1.0136986301369864</v>
      </c>
      <c r="B79">
        <v>0</v>
      </c>
      <c r="C79">
        <v>0</v>
      </c>
      <c r="D79" t="e">
        <v>#N/A</v>
      </c>
    </row>
    <row r="80" spans="1:4">
      <c r="A80">
        <v>1.0273972602739727</v>
      </c>
      <c r="B80">
        <v>0</v>
      </c>
      <c r="C80">
        <v>0</v>
      </c>
      <c r="D80" t="e">
        <v>#N/A</v>
      </c>
    </row>
    <row r="81" spans="1:4">
      <c r="A81">
        <v>1.0410958904109588</v>
      </c>
      <c r="B81">
        <v>0</v>
      </c>
      <c r="C81">
        <v>0</v>
      </c>
      <c r="D81" t="e">
        <v>#N/A</v>
      </c>
    </row>
    <row r="82" spans="1:4">
      <c r="A82">
        <v>1.0547945205479452</v>
      </c>
      <c r="B82">
        <v>0</v>
      </c>
      <c r="C82">
        <v>0</v>
      </c>
      <c r="D82" t="e">
        <v>#N/A</v>
      </c>
    </row>
    <row r="83" spans="1:4">
      <c r="A83">
        <v>1.0684931506849316</v>
      </c>
      <c r="B83">
        <v>0</v>
      </c>
      <c r="C83">
        <v>0</v>
      </c>
      <c r="D83" t="e">
        <v>#N/A</v>
      </c>
    </row>
    <row r="84" spans="1:4">
      <c r="A84">
        <v>1.0821917808219179</v>
      </c>
      <c r="B84">
        <v>0</v>
      </c>
      <c r="C84">
        <v>0</v>
      </c>
      <c r="D84" t="e">
        <v>#N/A</v>
      </c>
    </row>
    <row r="85" spans="1:4">
      <c r="A85">
        <v>1.0849315068493151</v>
      </c>
      <c r="B85">
        <v>0</v>
      </c>
      <c r="C85">
        <v>0</v>
      </c>
      <c r="D85" t="e">
        <v>#N/A</v>
      </c>
    </row>
    <row r="86" spans="1:4">
      <c r="A86" t="e">
        <v>#N/A</v>
      </c>
      <c r="B86" t="e">
        <v>#N/A</v>
      </c>
      <c r="C86" t="e">
        <v>#N/A</v>
      </c>
      <c r="D86" t="e">
        <v>#N/A</v>
      </c>
    </row>
    <row r="87" spans="1:4">
      <c r="A87" t="e">
        <v>#N/A</v>
      </c>
      <c r="B87" t="e">
        <v>#N/A</v>
      </c>
      <c r="C87" t="e">
        <v>#N/A</v>
      </c>
      <c r="D87" t="e">
        <v>#N/A</v>
      </c>
    </row>
    <row r="88" spans="1:4">
      <c r="A88" t="e">
        <v>#N/A</v>
      </c>
      <c r="B88" t="e">
        <v>#N/A</v>
      </c>
      <c r="C88" t="e">
        <v>#N/A</v>
      </c>
      <c r="D88" t="e">
        <v>#N/A</v>
      </c>
    </row>
    <row r="89" spans="1:4">
      <c r="A89" t="e">
        <v>#N/A</v>
      </c>
      <c r="B89" t="e">
        <v>#N/A</v>
      </c>
      <c r="C89" t="e">
        <v>#N/A</v>
      </c>
      <c r="D89" t="e">
        <v>#N/A</v>
      </c>
    </row>
    <row r="90" spans="1:4">
      <c r="A90" t="e">
        <v>#N/A</v>
      </c>
      <c r="B90" t="e">
        <v>#N/A</v>
      </c>
      <c r="C90" t="e">
        <v>#N/A</v>
      </c>
      <c r="D90" t="e">
        <v>#N/A</v>
      </c>
    </row>
    <row r="91" spans="1:4">
      <c r="A91" t="e">
        <v>#N/A</v>
      </c>
      <c r="B91" t="e">
        <v>#N/A</v>
      </c>
      <c r="C91" t="e">
        <v>#N/A</v>
      </c>
      <c r="D91" t="e">
        <v>#N/A</v>
      </c>
    </row>
    <row r="92" spans="1:4">
      <c r="A92" t="e">
        <v>#N/A</v>
      </c>
      <c r="B92" t="e">
        <v>#N/A</v>
      </c>
      <c r="C92" t="e">
        <v>#N/A</v>
      </c>
      <c r="D92" t="e">
        <v>#N/A</v>
      </c>
    </row>
    <row r="93" spans="1:4">
      <c r="A93" t="e">
        <v>#N/A</v>
      </c>
      <c r="B93" t="e">
        <v>#N/A</v>
      </c>
      <c r="C93" t="e">
        <v>#N/A</v>
      </c>
      <c r="D93" t="e">
        <v>#N/A</v>
      </c>
    </row>
    <row r="94" spans="1:4">
      <c r="A94" t="e">
        <v>#N/A</v>
      </c>
      <c r="B94" t="e">
        <v>#N/A</v>
      </c>
      <c r="C94" t="e">
        <v>#N/A</v>
      </c>
      <c r="D94" t="e">
        <v>#N/A</v>
      </c>
    </row>
    <row r="95" spans="1:4">
      <c r="A95" t="e">
        <v>#N/A</v>
      </c>
      <c r="B95" t="e">
        <v>#N/A</v>
      </c>
      <c r="C95" t="e">
        <v>#N/A</v>
      </c>
      <c r="D95" t="e">
        <v>#N/A</v>
      </c>
    </row>
    <row r="96" spans="1:4">
      <c r="A96" t="e">
        <v>#N/A</v>
      </c>
      <c r="B96" t="e">
        <v>#N/A</v>
      </c>
      <c r="C96" t="e">
        <v>#N/A</v>
      </c>
      <c r="D96" t="e">
        <v>#N/A</v>
      </c>
    </row>
    <row r="97" spans="1:4">
      <c r="A97" t="e">
        <v>#N/A</v>
      </c>
      <c r="B97" t="e">
        <v>#N/A</v>
      </c>
      <c r="C97" t="e">
        <v>#N/A</v>
      </c>
      <c r="D97" t="e">
        <v>#N/A</v>
      </c>
    </row>
    <row r="98" spans="1:4">
      <c r="A98" t="e">
        <v>#N/A</v>
      </c>
      <c r="B98" t="e">
        <v>#N/A</v>
      </c>
      <c r="C98" t="e">
        <v>#N/A</v>
      </c>
      <c r="D98" t="e">
        <v>#N/A</v>
      </c>
    </row>
    <row r="99" spans="1:4">
      <c r="A99" t="e">
        <v>#N/A</v>
      </c>
      <c r="B99" t="e">
        <v>#N/A</v>
      </c>
      <c r="C99" t="e">
        <v>#N/A</v>
      </c>
      <c r="D99" t="e">
        <v>#N/A</v>
      </c>
    </row>
    <row r="100" spans="1:4">
      <c r="A100" t="e">
        <v>#N/A</v>
      </c>
      <c r="B100" t="e">
        <v>#N/A</v>
      </c>
      <c r="C100" t="e">
        <v>#N/A</v>
      </c>
      <c r="D100" t="e">
        <v>#N/A</v>
      </c>
    </row>
    <row r="101" spans="1:4">
      <c r="A101" t="e">
        <v>#N/A</v>
      </c>
      <c r="B101" t="e">
        <v>#N/A</v>
      </c>
      <c r="C101" t="e">
        <v>#N/A</v>
      </c>
      <c r="D101" t="e">
        <v>#N/A</v>
      </c>
    </row>
    <row r="102" spans="1:4">
      <c r="A102" t="e">
        <v>#N/A</v>
      </c>
      <c r="B102" t="e">
        <v>#N/A</v>
      </c>
      <c r="C102" t="e">
        <v>#N/A</v>
      </c>
      <c r="D102" t="e">
        <v>#N/A</v>
      </c>
    </row>
    <row r="103" spans="1:4">
      <c r="A103" t="e">
        <v>#N/A</v>
      </c>
      <c r="B103" t="e">
        <v>#N/A</v>
      </c>
      <c r="C103" t="e">
        <v>#N/A</v>
      </c>
      <c r="D103" t="e">
        <v>#N/A</v>
      </c>
    </row>
    <row r="104" spans="1:4">
      <c r="A104" t="e">
        <v>#N/A</v>
      </c>
      <c r="B104" t="e">
        <v>#N/A</v>
      </c>
      <c r="C104" t="e">
        <v>#N/A</v>
      </c>
      <c r="D104" t="e">
        <v>#N/A</v>
      </c>
    </row>
    <row r="105" spans="1:4">
      <c r="A105" t="e">
        <v>#N/A</v>
      </c>
      <c r="B105" t="e">
        <v>#N/A</v>
      </c>
      <c r="C105" t="e">
        <v>#N/A</v>
      </c>
      <c r="D105" t="e">
        <v>#N/A</v>
      </c>
    </row>
    <row r="106" spans="1:4">
      <c r="A106" t="e">
        <v>#N/A</v>
      </c>
      <c r="B106" t="e">
        <v>#N/A</v>
      </c>
      <c r="C106" t="e">
        <v>#N/A</v>
      </c>
      <c r="D106" t="e">
        <v>#N/A</v>
      </c>
    </row>
    <row r="107" spans="1:4">
      <c r="A107" t="e">
        <v>#N/A</v>
      </c>
      <c r="B107" t="e">
        <v>#N/A</v>
      </c>
      <c r="C107" t="e">
        <v>#N/A</v>
      </c>
      <c r="D107" t="e">
        <v>#N/A</v>
      </c>
    </row>
    <row r="108" spans="1:4">
      <c r="A108" t="e">
        <v>#N/A</v>
      </c>
      <c r="B108" t="e">
        <v>#N/A</v>
      </c>
      <c r="C108" t="e">
        <v>#N/A</v>
      </c>
      <c r="D108" t="e">
        <v>#N/A</v>
      </c>
    </row>
    <row r="109" spans="1:4">
      <c r="A109" t="e">
        <v>#N/A</v>
      </c>
      <c r="B109" t="e">
        <v>#N/A</v>
      </c>
      <c r="C109" t="e">
        <v>#N/A</v>
      </c>
      <c r="D109" t="e">
        <v>#N/A</v>
      </c>
    </row>
    <row r="110" spans="1:4">
      <c r="A110" t="e">
        <v>#N/A</v>
      </c>
      <c r="B110" t="e">
        <v>#N/A</v>
      </c>
      <c r="C110" t="e">
        <v>#N/A</v>
      </c>
      <c r="D110" t="e">
        <v>#N/A</v>
      </c>
    </row>
    <row r="111" spans="1:4">
      <c r="A111" t="e">
        <v>#N/A</v>
      </c>
      <c r="B111" t="e">
        <v>#N/A</v>
      </c>
      <c r="C111" t="e">
        <v>#N/A</v>
      </c>
      <c r="D111" t="e">
        <v>#N/A</v>
      </c>
    </row>
    <row r="112" spans="1:4">
      <c r="A112" t="e">
        <v>#N/A</v>
      </c>
      <c r="B112" t="e">
        <v>#N/A</v>
      </c>
      <c r="C112" t="e">
        <v>#N/A</v>
      </c>
      <c r="D112" t="e">
        <v>#N/A</v>
      </c>
    </row>
    <row r="113" spans="1:4">
      <c r="A113" t="e">
        <v>#N/A</v>
      </c>
      <c r="B113" t="e">
        <v>#N/A</v>
      </c>
      <c r="C113" t="e">
        <v>#N/A</v>
      </c>
      <c r="D113" t="e">
        <v>#N/A</v>
      </c>
    </row>
    <row r="114" spans="1:4">
      <c r="A114" t="e">
        <v>#N/A</v>
      </c>
      <c r="B114" t="e">
        <v>#N/A</v>
      </c>
      <c r="C114" t="e">
        <v>#N/A</v>
      </c>
      <c r="D114" t="e">
        <v>#N/A</v>
      </c>
    </row>
    <row r="115" spans="1:4">
      <c r="A115" t="e">
        <v>#N/A</v>
      </c>
      <c r="B115" t="e">
        <v>#N/A</v>
      </c>
      <c r="C115" t="e">
        <v>#N/A</v>
      </c>
      <c r="D115" t="e">
        <v>#N/A</v>
      </c>
    </row>
    <row r="116" spans="1:4">
      <c r="A116" t="e">
        <v>#N/A</v>
      </c>
      <c r="B116" t="e">
        <v>#N/A</v>
      </c>
      <c r="C116" t="e">
        <v>#N/A</v>
      </c>
      <c r="D116" t="e">
        <v>#N/A</v>
      </c>
    </row>
    <row r="117" spans="1:4">
      <c r="A117" t="e">
        <v>#N/A</v>
      </c>
      <c r="B117" t="e">
        <v>#N/A</v>
      </c>
      <c r="C117" t="e">
        <v>#N/A</v>
      </c>
      <c r="D117" t="e">
        <v>#N/A</v>
      </c>
    </row>
    <row r="118" spans="1:4">
      <c r="A118" t="e">
        <v>#N/A</v>
      </c>
      <c r="B118" t="e">
        <v>#N/A</v>
      </c>
      <c r="C118" t="e">
        <v>#N/A</v>
      </c>
      <c r="D118" t="e">
        <v>#N/A</v>
      </c>
    </row>
    <row r="119" spans="1:4">
      <c r="A119" t="e">
        <v>#N/A</v>
      </c>
      <c r="B119" t="e">
        <v>#N/A</v>
      </c>
      <c r="C119" t="e">
        <v>#N/A</v>
      </c>
      <c r="D119" t="e">
        <v>#N/A</v>
      </c>
    </row>
    <row r="120" spans="1:4">
      <c r="A120" t="e">
        <v>#N/A</v>
      </c>
      <c r="B120" t="e">
        <v>#N/A</v>
      </c>
      <c r="C120" t="e">
        <v>#N/A</v>
      </c>
      <c r="D120" t="e">
        <v>#N/A</v>
      </c>
    </row>
    <row r="121" spans="1:4">
      <c r="A121" t="e">
        <v>#N/A</v>
      </c>
      <c r="B121" t="e">
        <v>#N/A</v>
      </c>
      <c r="C121" t="e">
        <v>#N/A</v>
      </c>
      <c r="D121" t="e">
        <v>#N/A</v>
      </c>
    </row>
    <row r="122" spans="1:4">
      <c r="A122" t="e">
        <v>#N/A</v>
      </c>
      <c r="B122" t="e">
        <v>#N/A</v>
      </c>
      <c r="C122" t="e">
        <v>#N/A</v>
      </c>
      <c r="D122" t="e">
        <v>#N/A</v>
      </c>
    </row>
    <row r="123" spans="1:4">
      <c r="A123" t="e">
        <v>#N/A</v>
      </c>
      <c r="B123" t="e">
        <v>#N/A</v>
      </c>
      <c r="C123" t="e">
        <v>#N/A</v>
      </c>
      <c r="D123" t="e">
        <v>#N/A</v>
      </c>
    </row>
    <row r="124" spans="1:4">
      <c r="A124" t="e">
        <v>#N/A</v>
      </c>
      <c r="B124" t="e">
        <v>#N/A</v>
      </c>
      <c r="C124" t="e">
        <v>#N/A</v>
      </c>
      <c r="D124" t="e">
        <v>#N/A</v>
      </c>
    </row>
    <row r="125" spans="1:4">
      <c r="A125" t="e">
        <v>#N/A</v>
      </c>
      <c r="B125" t="e">
        <v>#N/A</v>
      </c>
      <c r="C125" t="e">
        <v>#N/A</v>
      </c>
      <c r="D125" t="e">
        <v>#N/A</v>
      </c>
    </row>
    <row r="126" spans="1:4">
      <c r="A126" t="e">
        <v>#N/A</v>
      </c>
      <c r="B126" t="e">
        <v>#N/A</v>
      </c>
      <c r="C126" t="e">
        <v>#N/A</v>
      </c>
      <c r="D126" t="e">
        <v>#N/A</v>
      </c>
    </row>
    <row r="127" spans="1:4">
      <c r="A127" t="e">
        <v>#N/A</v>
      </c>
      <c r="B127" t="e">
        <v>#N/A</v>
      </c>
      <c r="C127" t="e">
        <v>#N/A</v>
      </c>
      <c r="D127" t="e">
        <v>#N/A</v>
      </c>
    </row>
    <row r="128" spans="1:4">
      <c r="A128" t="e">
        <v>#N/A</v>
      </c>
      <c r="B128" t="e">
        <v>#N/A</v>
      </c>
      <c r="C128" t="e">
        <v>#N/A</v>
      </c>
      <c r="D128" t="e">
        <v>#N/A</v>
      </c>
    </row>
    <row r="129" spans="1:4">
      <c r="A129" t="e">
        <v>#N/A</v>
      </c>
      <c r="B129" t="e">
        <v>#N/A</v>
      </c>
      <c r="C129" t="e">
        <v>#N/A</v>
      </c>
      <c r="D129" t="e">
        <v>#N/A</v>
      </c>
    </row>
    <row r="130" spans="1:4">
      <c r="A130" t="e">
        <v>#N/A</v>
      </c>
      <c r="B130" t="e">
        <v>#N/A</v>
      </c>
      <c r="C130" t="e">
        <v>#N/A</v>
      </c>
      <c r="D130" t="e">
        <v>#N/A</v>
      </c>
    </row>
    <row r="131" spans="1:4">
      <c r="A131" t="e">
        <v>#N/A</v>
      </c>
      <c r="B131" t="e">
        <v>#N/A</v>
      </c>
      <c r="C131" t="e">
        <v>#N/A</v>
      </c>
      <c r="D131" t="e">
        <v>#N/A</v>
      </c>
    </row>
    <row r="132" spans="1:4">
      <c r="A132" t="e">
        <v>#N/A</v>
      </c>
      <c r="B132" t="e">
        <v>#N/A</v>
      </c>
      <c r="C132" t="e">
        <v>#N/A</v>
      </c>
      <c r="D132" t="e">
        <v>#N/A</v>
      </c>
    </row>
    <row r="133" spans="1:4">
      <c r="A133" t="e">
        <v>#N/A</v>
      </c>
      <c r="B133" t="e">
        <v>#N/A</v>
      </c>
      <c r="C133" t="e">
        <v>#N/A</v>
      </c>
      <c r="D133" t="e">
        <v>#N/A</v>
      </c>
    </row>
    <row r="134" spans="1:4">
      <c r="A134" t="e">
        <v>#N/A</v>
      </c>
      <c r="B134" t="e">
        <v>#N/A</v>
      </c>
      <c r="C134" t="e">
        <v>#N/A</v>
      </c>
      <c r="D134" t="e">
        <v>#N/A</v>
      </c>
    </row>
    <row r="135" spans="1:4">
      <c r="A135" t="e">
        <v>#N/A</v>
      </c>
      <c r="B135" t="e">
        <v>#N/A</v>
      </c>
      <c r="C135" t="e">
        <v>#N/A</v>
      </c>
      <c r="D135" t="e">
        <v>#N/A</v>
      </c>
    </row>
    <row r="136" spans="1:4">
      <c r="A136" t="e">
        <v>#N/A</v>
      </c>
      <c r="B136" t="e">
        <v>#N/A</v>
      </c>
      <c r="C136" t="e">
        <v>#N/A</v>
      </c>
      <c r="D136" t="e">
        <v>#N/A</v>
      </c>
    </row>
    <row r="137" spans="1:4">
      <c r="A137" t="e">
        <v>#N/A</v>
      </c>
      <c r="B137" t="e">
        <v>#N/A</v>
      </c>
      <c r="C137" t="e">
        <v>#N/A</v>
      </c>
      <c r="D137" t="e">
        <v>#N/A</v>
      </c>
    </row>
    <row r="138" spans="1:4">
      <c r="A138" t="e">
        <v>#N/A</v>
      </c>
      <c r="B138" t="e">
        <v>#N/A</v>
      </c>
      <c r="C138" t="e">
        <v>#N/A</v>
      </c>
      <c r="D138" t="e">
        <v>#N/A</v>
      </c>
    </row>
    <row r="139" spans="1:4">
      <c r="A139" t="e">
        <v>#N/A</v>
      </c>
      <c r="B139" t="e">
        <v>#N/A</v>
      </c>
      <c r="C139" t="e">
        <v>#N/A</v>
      </c>
      <c r="D139" t="e">
        <v>#N/A</v>
      </c>
    </row>
    <row r="140" spans="1:4">
      <c r="A140" t="e">
        <v>#N/A</v>
      </c>
      <c r="B140" t="e">
        <v>#N/A</v>
      </c>
      <c r="C140" t="e">
        <v>#N/A</v>
      </c>
      <c r="D140" t="e">
        <v>#N/A</v>
      </c>
    </row>
    <row r="141" spans="1:4">
      <c r="A141" t="e">
        <v>#N/A</v>
      </c>
      <c r="B141" t="e">
        <v>#N/A</v>
      </c>
      <c r="C141" t="e">
        <v>#N/A</v>
      </c>
      <c r="D141" t="e">
        <v>#N/A</v>
      </c>
    </row>
    <row r="142" spans="1:4">
      <c r="A142" t="e">
        <v>#N/A</v>
      </c>
      <c r="B142" t="e">
        <v>#N/A</v>
      </c>
      <c r="C142" t="e">
        <v>#N/A</v>
      </c>
      <c r="D142" t="e">
        <v>#N/A</v>
      </c>
    </row>
    <row r="143" spans="1:4">
      <c r="A143" t="e">
        <v>#N/A</v>
      </c>
      <c r="B143" t="e">
        <v>#N/A</v>
      </c>
      <c r="C143" t="e">
        <v>#N/A</v>
      </c>
      <c r="D143" t="e">
        <v>#N/A</v>
      </c>
    </row>
    <row r="144" spans="1:4">
      <c r="A144" t="e">
        <v>#N/A</v>
      </c>
      <c r="B144" t="e">
        <v>#N/A</v>
      </c>
      <c r="C144" t="e">
        <v>#N/A</v>
      </c>
      <c r="D144" t="e">
        <v>#N/A</v>
      </c>
    </row>
    <row r="145" spans="1:4">
      <c r="A145" t="e">
        <v>#N/A</v>
      </c>
      <c r="B145" t="e">
        <v>#N/A</v>
      </c>
      <c r="C145" t="e">
        <v>#N/A</v>
      </c>
      <c r="D145" t="e">
        <v>#N/A</v>
      </c>
    </row>
    <row r="146" spans="1:4">
      <c r="A146" t="e">
        <v>#N/A</v>
      </c>
      <c r="B146" t="e">
        <v>#N/A</v>
      </c>
      <c r="C146" t="e">
        <v>#N/A</v>
      </c>
      <c r="D146" t="e">
        <v>#N/A</v>
      </c>
    </row>
    <row r="147" spans="1:4">
      <c r="A147" t="e">
        <v>#N/A</v>
      </c>
      <c r="B147" t="e">
        <v>#N/A</v>
      </c>
      <c r="C147" t="e">
        <v>#N/A</v>
      </c>
      <c r="D147" t="e">
        <v>#N/A</v>
      </c>
    </row>
    <row r="148" spans="1:4">
      <c r="A148" t="e">
        <v>#N/A</v>
      </c>
      <c r="B148" t="e">
        <v>#N/A</v>
      </c>
      <c r="C148" t="e">
        <v>#N/A</v>
      </c>
      <c r="D148" t="e">
        <v>#N/A</v>
      </c>
    </row>
    <row r="149" spans="1:4">
      <c r="A149" t="e">
        <v>#N/A</v>
      </c>
      <c r="B149" t="e">
        <v>#N/A</v>
      </c>
      <c r="C149" t="e">
        <v>#N/A</v>
      </c>
      <c r="D149" t="e">
        <v>#N/A</v>
      </c>
    </row>
    <row r="150" spans="1:4">
      <c r="A150" t="e">
        <v>#N/A</v>
      </c>
      <c r="B150" t="e">
        <v>#N/A</v>
      </c>
      <c r="C150" t="e">
        <v>#N/A</v>
      </c>
      <c r="D150" t="e">
        <v>#N/A</v>
      </c>
    </row>
    <row r="151" spans="1:4">
      <c r="A151" t="e">
        <v>#N/A</v>
      </c>
      <c r="B151" t="e">
        <v>#N/A</v>
      </c>
      <c r="C151" t="e">
        <v>#N/A</v>
      </c>
      <c r="D151" t="e">
        <v>#N/A</v>
      </c>
    </row>
    <row r="152" spans="1:4">
      <c r="A152" t="e">
        <v>#N/A</v>
      </c>
      <c r="B152" t="e">
        <v>#N/A</v>
      </c>
      <c r="C152" t="e">
        <v>#N/A</v>
      </c>
      <c r="D152" t="e">
        <v>#N/A</v>
      </c>
    </row>
    <row r="153" spans="1:4">
      <c r="A153" t="e">
        <v>#N/A</v>
      </c>
      <c r="B153" t="e">
        <v>#N/A</v>
      </c>
      <c r="C153" t="e">
        <v>#N/A</v>
      </c>
      <c r="D153" t="e">
        <v>#N/A</v>
      </c>
    </row>
    <row r="154" spans="1:4">
      <c r="A154" t="e">
        <v>#N/A</v>
      </c>
      <c r="B154" t="e">
        <v>#N/A</v>
      </c>
      <c r="C154" t="e">
        <v>#N/A</v>
      </c>
      <c r="D154" t="e">
        <v>#N/A</v>
      </c>
    </row>
    <row r="155" spans="1:4">
      <c r="A155" t="e">
        <v>#N/A</v>
      </c>
      <c r="B155" t="e">
        <v>#N/A</v>
      </c>
      <c r="C155" t="e">
        <v>#N/A</v>
      </c>
      <c r="D155" t="e">
        <v>#N/A</v>
      </c>
    </row>
    <row r="156" spans="1:4">
      <c r="A156" t="e">
        <v>#N/A</v>
      </c>
      <c r="B156" t="e">
        <v>#N/A</v>
      </c>
      <c r="C156" t="e">
        <v>#N/A</v>
      </c>
      <c r="D156" t="e">
        <v>#N/A</v>
      </c>
    </row>
    <row r="157" spans="1:4">
      <c r="A157" t="e">
        <v>#N/A</v>
      </c>
      <c r="B157" t="e">
        <v>#N/A</v>
      </c>
      <c r="C157" t="e">
        <v>#N/A</v>
      </c>
      <c r="D157" t="e">
        <v>#N/A</v>
      </c>
    </row>
    <row r="158" spans="1:4">
      <c r="A158" t="e">
        <v>#N/A</v>
      </c>
      <c r="B158" t="e">
        <v>#N/A</v>
      </c>
      <c r="C158" t="e">
        <v>#N/A</v>
      </c>
      <c r="D158" t="e">
        <v>#N/A</v>
      </c>
    </row>
    <row r="159" spans="1:4">
      <c r="A159" t="e">
        <v>#N/A</v>
      </c>
      <c r="B159" t="e">
        <v>#N/A</v>
      </c>
      <c r="C159" t="e">
        <v>#N/A</v>
      </c>
      <c r="D159" t="e">
        <v>#N/A</v>
      </c>
    </row>
    <row r="160" spans="1:4">
      <c r="A160" t="e">
        <v>#N/A</v>
      </c>
      <c r="B160" t="e">
        <v>#N/A</v>
      </c>
      <c r="C160" t="e">
        <v>#N/A</v>
      </c>
      <c r="D160" t="e">
        <v>#N/A</v>
      </c>
    </row>
    <row r="161" spans="1:4">
      <c r="A161" t="e">
        <v>#N/A</v>
      </c>
      <c r="B161" t="e">
        <v>#N/A</v>
      </c>
      <c r="C161" t="e">
        <v>#N/A</v>
      </c>
      <c r="D161" t="e">
        <v>#N/A</v>
      </c>
    </row>
    <row r="162" spans="1:4">
      <c r="A162" t="e">
        <v>#N/A</v>
      </c>
      <c r="B162" t="e">
        <v>#N/A</v>
      </c>
      <c r="C162" t="e">
        <v>#N/A</v>
      </c>
      <c r="D162" t="e">
        <v>#N/A</v>
      </c>
    </row>
    <row r="163" spans="1:4">
      <c r="A163" t="e">
        <v>#N/A</v>
      </c>
      <c r="B163" t="e">
        <v>#N/A</v>
      </c>
      <c r="C163" t="e">
        <v>#N/A</v>
      </c>
      <c r="D163" t="e">
        <v>#N/A</v>
      </c>
    </row>
    <row r="164" spans="1:4">
      <c r="A164" t="e">
        <v>#N/A</v>
      </c>
      <c r="B164" t="e">
        <v>#N/A</v>
      </c>
      <c r="C164" t="e">
        <v>#N/A</v>
      </c>
      <c r="D164" t="e">
        <v>#N/A</v>
      </c>
    </row>
    <row r="165" spans="1:4">
      <c r="A165" t="e">
        <v>#N/A</v>
      </c>
      <c r="B165" t="e">
        <v>#N/A</v>
      </c>
      <c r="C165" t="e">
        <v>#N/A</v>
      </c>
      <c r="D165" t="e">
        <v>#N/A</v>
      </c>
    </row>
    <row r="166" spans="1:4">
      <c r="A166" t="e">
        <v>#N/A</v>
      </c>
      <c r="B166" t="e">
        <v>#N/A</v>
      </c>
      <c r="C166" t="e">
        <v>#N/A</v>
      </c>
      <c r="D166" t="e">
        <v>#N/A</v>
      </c>
    </row>
    <row r="167" spans="1:4">
      <c r="A167" t="e">
        <v>#N/A</v>
      </c>
      <c r="B167" t="e">
        <v>#N/A</v>
      </c>
      <c r="C167" t="e">
        <v>#N/A</v>
      </c>
      <c r="D167" t="e">
        <v>#N/A</v>
      </c>
    </row>
    <row r="168" spans="1:4">
      <c r="A168" t="e">
        <v>#N/A</v>
      </c>
      <c r="B168" t="e">
        <v>#N/A</v>
      </c>
      <c r="C168" t="e">
        <v>#N/A</v>
      </c>
      <c r="D168" t="e">
        <v>#N/A</v>
      </c>
    </row>
    <row r="169" spans="1:4">
      <c r="A169" t="e">
        <v>#N/A</v>
      </c>
      <c r="B169" t="e">
        <v>#N/A</v>
      </c>
      <c r="C169" t="e">
        <v>#N/A</v>
      </c>
      <c r="D169" t="e">
        <v>#N/A</v>
      </c>
    </row>
    <row r="170" spans="1:4">
      <c r="A170" t="e">
        <v>#N/A</v>
      </c>
      <c r="B170" t="e">
        <v>#N/A</v>
      </c>
      <c r="C170" t="e">
        <v>#N/A</v>
      </c>
      <c r="D170" t="e">
        <v>#N/A</v>
      </c>
    </row>
    <row r="171" spans="1:4">
      <c r="A171" t="e">
        <v>#N/A</v>
      </c>
      <c r="B171" t="e">
        <v>#N/A</v>
      </c>
      <c r="C171" t="e">
        <v>#N/A</v>
      </c>
      <c r="D171" t="e">
        <v>#N/A</v>
      </c>
    </row>
    <row r="172" spans="1:4">
      <c r="A172" t="e">
        <v>#N/A</v>
      </c>
      <c r="B172" t="e">
        <v>#N/A</v>
      </c>
      <c r="C172" t="e">
        <v>#N/A</v>
      </c>
      <c r="D172" t="e">
        <v>#N/A</v>
      </c>
    </row>
    <row r="173" spans="1:4">
      <c r="A173" t="e">
        <v>#N/A</v>
      </c>
      <c r="B173" t="e">
        <v>#N/A</v>
      </c>
      <c r="C173" t="e">
        <v>#N/A</v>
      </c>
      <c r="D173" t="e">
        <v>#N/A</v>
      </c>
    </row>
    <row r="174" spans="1:4">
      <c r="A174" t="e">
        <v>#N/A</v>
      </c>
      <c r="B174" t="e">
        <v>#N/A</v>
      </c>
      <c r="C174" t="e">
        <v>#N/A</v>
      </c>
      <c r="D174" t="e">
        <v>#N/A</v>
      </c>
    </row>
    <row r="175" spans="1:4">
      <c r="A175" t="e">
        <v>#N/A</v>
      </c>
      <c r="B175" t="e">
        <v>#N/A</v>
      </c>
      <c r="C175" t="e">
        <v>#N/A</v>
      </c>
      <c r="D175" t="e">
        <v>#N/A</v>
      </c>
    </row>
    <row r="176" spans="1:4">
      <c r="A176" t="e">
        <v>#N/A</v>
      </c>
      <c r="B176" t="e">
        <v>#N/A</v>
      </c>
      <c r="C176" t="e">
        <v>#N/A</v>
      </c>
      <c r="D176" t="e">
        <v>#N/A</v>
      </c>
    </row>
    <row r="177" spans="1:4">
      <c r="A177" t="e">
        <v>#N/A</v>
      </c>
      <c r="B177" t="e">
        <v>#N/A</v>
      </c>
      <c r="C177" t="e">
        <v>#N/A</v>
      </c>
      <c r="D177" t="e">
        <v>#N/A</v>
      </c>
    </row>
    <row r="178" spans="1:4">
      <c r="A178" t="e">
        <v>#N/A</v>
      </c>
      <c r="B178" t="e">
        <v>#N/A</v>
      </c>
      <c r="C178" t="e">
        <v>#N/A</v>
      </c>
      <c r="D178" t="e">
        <v>#N/A</v>
      </c>
    </row>
    <row r="179" spans="1:4">
      <c r="A179" t="e">
        <v>#N/A</v>
      </c>
      <c r="B179" t="e">
        <v>#N/A</v>
      </c>
      <c r="C179" t="e">
        <v>#N/A</v>
      </c>
      <c r="D179" t="e">
        <v>#N/A</v>
      </c>
    </row>
    <row r="180" spans="1:4">
      <c r="A180" t="e">
        <v>#N/A</v>
      </c>
      <c r="B180" t="e">
        <v>#N/A</v>
      </c>
      <c r="C180" t="e">
        <v>#N/A</v>
      </c>
      <c r="D180" t="e">
        <v>#N/A</v>
      </c>
    </row>
    <row r="181" spans="1:4">
      <c r="A181" t="e">
        <v>#N/A</v>
      </c>
      <c r="B181" t="e">
        <v>#N/A</v>
      </c>
      <c r="C181" t="e">
        <v>#N/A</v>
      </c>
      <c r="D181" t="e">
        <v>#N/A</v>
      </c>
    </row>
    <row r="182" spans="1:4">
      <c r="A182" t="e">
        <v>#N/A</v>
      </c>
      <c r="B182" t="e">
        <v>#N/A</v>
      </c>
      <c r="C182" t="e">
        <v>#N/A</v>
      </c>
      <c r="D182" t="e">
        <v>#N/A</v>
      </c>
    </row>
    <row r="183" spans="1:4">
      <c r="A183" t="e">
        <v>#N/A</v>
      </c>
      <c r="B183" t="e">
        <v>#N/A</v>
      </c>
      <c r="C183" t="e">
        <v>#N/A</v>
      </c>
      <c r="D183" t="e">
        <v>#N/A</v>
      </c>
    </row>
    <row r="184" spans="1:4">
      <c r="A184" t="e">
        <v>#N/A</v>
      </c>
      <c r="B184" t="e">
        <v>#N/A</v>
      </c>
      <c r="C184" t="e">
        <v>#N/A</v>
      </c>
      <c r="D184" t="e">
        <v>#N/A</v>
      </c>
    </row>
    <row r="185" spans="1:4">
      <c r="A185" t="e">
        <v>#N/A</v>
      </c>
      <c r="B185" t="e">
        <v>#N/A</v>
      </c>
      <c r="C185" t="e">
        <v>#N/A</v>
      </c>
      <c r="D185" t="e">
        <v>#N/A</v>
      </c>
    </row>
    <row r="186" spans="1:4">
      <c r="A186" t="e">
        <v>#N/A</v>
      </c>
      <c r="B186" t="e">
        <v>#N/A</v>
      </c>
      <c r="C186" t="e">
        <v>#N/A</v>
      </c>
      <c r="D186" t="e">
        <v>#N/A</v>
      </c>
    </row>
    <row r="187" spans="1:4">
      <c r="A187" t="e">
        <v>#N/A</v>
      </c>
      <c r="B187" t="e">
        <v>#N/A</v>
      </c>
      <c r="C187" t="e">
        <v>#N/A</v>
      </c>
      <c r="D187" t="e">
        <v>#N/A</v>
      </c>
    </row>
    <row r="188" spans="1:4">
      <c r="A188" t="e">
        <v>#N/A</v>
      </c>
      <c r="B188" t="e">
        <v>#N/A</v>
      </c>
      <c r="C188" t="e">
        <v>#N/A</v>
      </c>
      <c r="D188" t="e">
        <v>#N/A</v>
      </c>
    </row>
    <row r="189" spans="1:4">
      <c r="A189" t="e">
        <v>#N/A</v>
      </c>
      <c r="B189" t="e">
        <v>#N/A</v>
      </c>
      <c r="C189" t="e">
        <v>#N/A</v>
      </c>
      <c r="D189" t="e">
        <v>#N/A</v>
      </c>
    </row>
    <row r="190" spans="1:4">
      <c r="A190" t="e">
        <v>#N/A</v>
      </c>
      <c r="B190" t="e">
        <v>#N/A</v>
      </c>
      <c r="C190" t="e">
        <v>#N/A</v>
      </c>
      <c r="D190" t="e">
        <v>#N/A</v>
      </c>
    </row>
    <row r="191" spans="1:4">
      <c r="A191" t="e">
        <v>#N/A</v>
      </c>
      <c r="B191" t="e">
        <v>#N/A</v>
      </c>
      <c r="C191" t="e">
        <v>#N/A</v>
      </c>
      <c r="D191" t="e">
        <v>#N/A</v>
      </c>
    </row>
    <row r="192" spans="1:4">
      <c r="A192" t="e">
        <v>#N/A</v>
      </c>
      <c r="B192" t="e">
        <v>#N/A</v>
      </c>
      <c r="C192" t="e">
        <v>#N/A</v>
      </c>
      <c r="D192" t="e">
        <v>#N/A</v>
      </c>
    </row>
    <row r="193" spans="1:4">
      <c r="A193" t="e">
        <v>#N/A</v>
      </c>
      <c r="B193" t="e">
        <v>#N/A</v>
      </c>
      <c r="C193" t="e">
        <v>#N/A</v>
      </c>
      <c r="D193" t="e">
        <v>#N/A</v>
      </c>
    </row>
    <row r="194" spans="1:4">
      <c r="A194" t="e">
        <v>#N/A</v>
      </c>
      <c r="B194" t="e">
        <v>#N/A</v>
      </c>
      <c r="C194" t="e">
        <v>#N/A</v>
      </c>
      <c r="D194" t="e">
        <v>#N/A</v>
      </c>
    </row>
    <row r="195" spans="1:4">
      <c r="A195" t="e">
        <v>#N/A</v>
      </c>
      <c r="B195" t="e">
        <v>#N/A</v>
      </c>
      <c r="C195" t="e">
        <v>#N/A</v>
      </c>
      <c r="D195" t="e">
        <v>#N/A</v>
      </c>
    </row>
    <row r="196" spans="1:4">
      <c r="A196" t="e">
        <v>#N/A</v>
      </c>
      <c r="B196" t="e">
        <v>#N/A</v>
      </c>
      <c r="C196" t="e">
        <v>#N/A</v>
      </c>
      <c r="D196" t="e">
        <v>#N/A</v>
      </c>
    </row>
    <row r="197" spans="1:4">
      <c r="A197" t="e">
        <v>#N/A</v>
      </c>
      <c r="B197" t="e">
        <v>#N/A</v>
      </c>
      <c r="C197" t="e">
        <v>#N/A</v>
      </c>
      <c r="D197" t="e">
        <v>#N/A</v>
      </c>
    </row>
    <row r="198" spans="1:4">
      <c r="A198" t="e">
        <v>#N/A</v>
      </c>
      <c r="B198" t="e">
        <v>#N/A</v>
      </c>
      <c r="C198" t="e">
        <v>#N/A</v>
      </c>
      <c r="D198" t="e">
        <v>#N/A</v>
      </c>
    </row>
    <row r="199" spans="1:4">
      <c r="A199" t="e">
        <v>#N/A</v>
      </c>
      <c r="B199" t="e">
        <v>#N/A</v>
      </c>
      <c r="C199" t="e">
        <v>#N/A</v>
      </c>
      <c r="D199" t="e">
        <v>#N/A</v>
      </c>
    </row>
    <row r="200" spans="1:4">
      <c r="A200" t="e">
        <v>#N/A</v>
      </c>
      <c r="B200" t="e">
        <v>#N/A</v>
      </c>
      <c r="C200" t="e">
        <v>#N/A</v>
      </c>
      <c r="D200" t="e">
        <v>#N/A</v>
      </c>
    </row>
    <row r="201" spans="1:4">
      <c r="A201" t="e">
        <v>#N/A</v>
      </c>
      <c r="B201" t="e">
        <v>#N/A</v>
      </c>
      <c r="C201" t="e">
        <v>#N/A</v>
      </c>
      <c r="D201" t="e">
        <v>#N/A</v>
      </c>
    </row>
    <row r="202" spans="1:4">
      <c r="A202" t="e">
        <v>#N/A</v>
      </c>
      <c r="B202" t="e">
        <v>#N/A</v>
      </c>
      <c r="C202" t="e">
        <v>#N/A</v>
      </c>
      <c r="D202" t="e">
        <v>#N/A</v>
      </c>
    </row>
    <row r="203" spans="1:4">
      <c r="A203" t="e">
        <v>#N/A</v>
      </c>
      <c r="B203" t="e">
        <v>#N/A</v>
      </c>
      <c r="C203" t="e">
        <v>#N/A</v>
      </c>
      <c r="D203" t="e">
        <v>#N/A</v>
      </c>
    </row>
    <row r="204" spans="1:4">
      <c r="A204" t="e">
        <v>#N/A</v>
      </c>
      <c r="B204" t="e">
        <v>#N/A</v>
      </c>
      <c r="C204" t="e">
        <v>#N/A</v>
      </c>
      <c r="D204" t="e">
        <v>#N/A</v>
      </c>
    </row>
    <row r="205" spans="1:4">
      <c r="A205" t="e">
        <v>#N/A</v>
      </c>
      <c r="B205" t="e">
        <v>#N/A</v>
      </c>
      <c r="C205" t="e">
        <v>#N/A</v>
      </c>
      <c r="D205" t="e">
        <v>#N/A</v>
      </c>
    </row>
    <row r="206" spans="1:4">
      <c r="A206" t="e">
        <v>#N/A</v>
      </c>
      <c r="B206" t="e">
        <v>#N/A</v>
      </c>
      <c r="C206" t="e">
        <v>#N/A</v>
      </c>
      <c r="D206" t="e">
        <v>#N/A</v>
      </c>
    </row>
    <row r="207" spans="1:4">
      <c r="A207" t="e">
        <v>#N/A</v>
      </c>
      <c r="B207" t="e">
        <v>#N/A</v>
      </c>
      <c r="C207" t="e">
        <v>#N/A</v>
      </c>
      <c r="D207" t="e">
        <v>#N/A</v>
      </c>
    </row>
    <row r="208" spans="1:4">
      <c r="A208" t="e">
        <v>#N/A</v>
      </c>
      <c r="B208" t="e">
        <v>#N/A</v>
      </c>
      <c r="C208" t="e">
        <v>#N/A</v>
      </c>
      <c r="D208" t="e">
        <v>#N/A</v>
      </c>
    </row>
    <row r="209" spans="1:4">
      <c r="A209" t="e">
        <v>#N/A</v>
      </c>
      <c r="B209" t="e">
        <v>#N/A</v>
      </c>
      <c r="C209" t="e">
        <v>#N/A</v>
      </c>
      <c r="D209" t="e">
        <v>#N/A</v>
      </c>
    </row>
    <row r="210" spans="1:4">
      <c r="A210" t="e">
        <v>#N/A</v>
      </c>
      <c r="B210" t="e">
        <v>#N/A</v>
      </c>
      <c r="C210" t="e">
        <v>#N/A</v>
      </c>
      <c r="D210" t="e">
        <v>#N/A</v>
      </c>
    </row>
    <row r="211" spans="1:4">
      <c r="A211" t="e">
        <v>#N/A</v>
      </c>
      <c r="B211" t="e">
        <v>#N/A</v>
      </c>
      <c r="C211" t="e">
        <v>#N/A</v>
      </c>
      <c r="D211" t="e">
        <v>#N/A</v>
      </c>
    </row>
    <row r="212" spans="1:4">
      <c r="A212" t="e">
        <v>#N/A</v>
      </c>
      <c r="B212" t="e">
        <v>#N/A</v>
      </c>
      <c r="C212" t="e">
        <v>#N/A</v>
      </c>
      <c r="D212" t="e">
        <v>#N/A</v>
      </c>
    </row>
    <row r="213" spans="1:4">
      <c r="A213" t="e">
        <v>#N/A</v>
      </c>
      <c r="B213" t="e">
        <v>#N/A</v>
      </c>
      <c r="C213" t="e">
        <v>#N/A</v>
      </c>
      <c r="D213" t="e">
        <v>#N/A</v>
      </c>
    </row>
    <row r="214" spans="1:4">
      <c r="A214" t="e">
        <v>#N/A</v>
      </c>
      <c r="B214" t="e">
        <v>#N/A</v>
      </c>
      <c r="C214" t="e">
        <v>#N/A</v>
      </c>
      <c r="D214" t="e">
        <v>#N/A</v>
      </c>
    </row>
    <row r="215" spans="1:4">
      <c r="A215" t="e">
        <v>#N/A</v>
      </c>
      <c r="B215" t="e">
        <v>#N/A</v>
      </c>
      <c r="C215" t="e">
        <v>#N/A</v>
      </c>
      <c r="D215" t="e">
        <v>#N/A</v>
      </c>
    </row>
    <row r="216" spans="1:4">
      <c r="A216" t="e">
        <v>#N/A</v>
      </c>
      <c r="B216" t="e">
        <v>#N/A</v>
      </c>
      <c r="C216" t="e">
        <v>#N/A</v>
      </c>
      <c r="D216" t="e">
        <v>#N/A</v>
      </c>
    </row>
    <row r="217" spans="1:4">
      <c r="A217" t="e">
        <v>#N/A</v>
      </c>
      <c r="B217" t="e">
        <v>#N/A</v>
      </c>
      <c r="C217" t="e">
        <v>#N/A</v>
      </c>
      <c r="D217" t="e">
        <v>#N/A</v>
      </c>
    </row>
    <row r="218" spans="1:4">
      <c r="A218" t="e">
        <v>#N/A</v>
      </c>
      <c r="B218" t="e">
        <v>#N/A</v>
      </c>
      <c r="C218" t="e">
        <v>#N/A</v>
      </c>
      <c r="D218" t="e">
        <v>#N/A</v>
      </c>
    </row>
    <row r="219" spans="1:4">
      <c r="A219" t="e">
        <v>#N/A</v>
      </c>
      <c r="B219" t="e">
        <v>#N/A</v>
      </c>
      <c r="C219" t="e">
        <v>#N/A</v>
      </c>
      <c r="D219" t="e">
        <v>#N/A</v>
      </c>
    </row>
    <row r="220" spans="1:4">
      <c r="A220" t="e">
        <v>#N/A</v>
      </c>
      <c r="B220" t="e">
        <v>#N/A</v>
      </c>
      <c r="C220" t="e">
        <v>#N/A</v>
      </c>
      <c r="D220" t="e">
        <v>#N/A</v>
      </c>
    </row>
    <row r="221" spans="1:4">
      <c r="A221" t="e">
        <v>#N/A</v>
      </c>
      <c r="B221" t="e">
        <v>#N/A</v>
      </c>
      <c r="C221" t="e">
        <v>#N/A</v>
      </c>
      <c r="D221" t="e">
        <v>#N/A</v>
      </c>
    </row>
    <row r="222" spans="1:4">
      <c r="A222" t="e">
        <v>#N/A</v>
      </c>
      <c r="B222" t="e">
        <v>#N/A</v>
      </c>
      <c r="C222" t="e">
        <v>#N/A</v>
      </c>
      <c r="D222" t="e">
        <v>#N/A</v>
      </c>
    </row>
    <row r="223" spans="1:4">
      <c r="A223" t="e">
        <v>#N/A</v>
      </c>
      <c r="B223" t="e">
        <v>#N/A</v>
      </c>
      <c r="C223" t="e">
        <v>#N/A</v>
      </c>
      <c r="D223" t="e">
        <v>#N/A</v>
      </c>
    </row>
    <row r="224" spans="1:4">
      <c r="A224" t="e">
        <v>#N/A</v>
      </c>
      <c r="B224" t="e">
        <v>#N/A</v>
      </c>
      <c r="C224" t="e">
        <v>#N/A</v>
      </c>
      <c r="D224" t="e">
        <v>#N/A</v>
      </c>
    </row>
    <row r="225" spans="1:4">
      <c r="A225" t="e">
        <v>#N/A</v>
      </c>
      <c r="B225" t="e">
        <v>#N/A</v>
      </c>
      <c r="C225" t="e">
        <v>#N/A</v>
      </c>
      <c r="D225" t="e">
        <v>#N/A</v>
      </c>
    </row>
    <row r="226" spans="1:4">
      <c r="A226" t="e">
        <v>#N/A</v>
      </c>
      <c r="B226" t="e">
        <v>#N/A</v>
      </c>
      <c r="C226" t="e">
        <v>#N/A</v>
      </c>
      <c r="D226" t="e">
        <v>#N/A</v>
      </c>
    </row>
    <row r="227" spans="1:4">
      <c r="A227" t="e">
        <v>#N/A</v>
      </c>
      <c r="B227" t="e">
        <v>#N/A</v>
      </c>
      <c r="C227" t="e">
        <v>#N/A</v>
      </c>
      <c r="D227" t="e">
        <v>#N/A</v>
      </c>
    </row>
    <row r="228" spans="1:4">
      <c r="A228" t="e">
        <v>#N/A</v>
      </c>
      <c r="B228" t="e">
        <v>#N/A</v>
      </c>
      <c r="C228" t="e">
        <v>#N/A</v>
      </c>
      <c r="D228" t="e">
        <v>#N/A</v>
      </c>
    </row>
    <row r="229" spans="1:4">
      <c r="A229" t="e">
        <v>#N/A</v>
      </c>
      <c r="B229" t="e">
        <v>#N/A</v>
      </c>
      <c r="C229" t="e">
        <v>#N/A</v>
      </c>
      <c r="D229" t="e">
        <v>#N/A</v>
      </c>
    </row>
    <row r="230" spans="1:4">
      <c r="A230" t="e">
        <v>#N/A</v>
      </c>
      <c r="B230" t="e">
        <v>#N/A</v>
      </c>
      <c r="C230" t="e">
        <v>#N/A</v>
      </c>
      <c r="D230" t="e">
        <v>#N/A</v>
      </c>
    </row>
    <row r="231" spans="1:4">
      <c r="A231" t="e">
        <v>#N/A</v>
      </c>
      <c r="B231" t="e">
        <v>#N/A</v>
      </c>
      <c r="C231" t="e">
        <v>#N/A</v>
      </c>
      <c r="D231" t="e">
        <v>#N/A</v>
      </c>
    </row>
    <row r="232" spans="1:4">
      <c r="A232" t="e">
        <v>#N/A</v>
      </c>
      <c r="B232" t="e">
        <v>#N/A</v>
      </c>
      <c r="C232" t="e">
        <v>#N/A</v>
      </c>
      <c r="D232" t="e">
        <v>#N/A</v>
      </c>
    </row>
    <row r="233" spans="1:4">
      <c r="A233" t="e">
        <v>#N/A</v>
      </c>
      <c r="B233" t="e">
        <v>#N/A</v>
      </c>
      <c r="C233" t="e">
        <v>#N/A</v>
      </c>
      <c r="D233" t="e">
        <v>#N/A</v>
      </c>
    </row>
    <row r="234" spans="1:4">
      <c r="A234" t="e">
        <v>#N/A</v>
      </c>
      <c r="B234" t="e">
        <v>#N/A</v>
      </c>
      <c r="C234" t="e">
        <v>#N/A</v>
      </c>
      <c r="D234" t="e">
        <v>#N/A</v>
      </c>
    </row>
    <row r="235" spans="1:4">
      <c r="A235" t="e">
        <v>#N/A</v>
      </c>
      <c r="B235" t="e">
        <v>#N/A</v>
      </c>
      <c r="C235" t="e">
        <v>#N/A</v>
      </c>
      <c r="D235" t="e">
        <v>#N/A</v>
      </c>
    </row>
    <row r="236" spans="1:4">
      <c r="A236" t="e">
        <v>#N/A</v>
      </c>
      <c r="B236" t="e">
        <v>#N/A</v>
      </c>
      <c r="C236" t="e">
        <v>#N/A</v>
      </c>
      <c r="D236" t="e">
        <v>#N/A</v>
      </c>
    </row>
    <row r="237" spans="1:4">
      <c r="A237" t="e">
        <v>#N/A</v>
      </c>
      <c r="B237" t="e">
        <v>#N/A</v>
      </c>
      <c r="C237" t="e">
        <v>#N/A</v>
      </c>
      <c r="D237" t="e">
        <v>#N/A</v>
      </c>
    </row>
    <row r="238" spans="1:4">
      <c r="A238" t="e">
        <v>#N/A</v>
      </c>
      <c r="B238" t="e">
        <v>#N/A</v>
      </c>
      <c r="C238" t="e">
        <v>#N/A</v>
      </c>
      <c r="D238" t="e">
        <v>#N/A</v>
      </c>
    </row>
    <row r="239" spans="1:4">
      <c r="A239" t="e">
        <v>#N/A</v>
      </c>
      <c r="B239" t="e">
        <v>#N/A</v>
      </c>
      <c r="C239" t="e">
        <v>#N/A</v>
      </c>
      <c r="D239" t="e">
        <v>#N/A</v>
      </c>
    </row>
    <row r="240" spans="1:4">
      <c r="A240" t="e">
        <v>#N/A</v>
      </c>
      <c r="B240" t="e">
        <v>#N/A</v>
      </c>
      <c r="C240" t="e">
        <v>#N/A</v>
      </c>
      <c r="D240" t="e">
        <v>#N/A</v>
      </c>
    </row>
    <row r="241" spans="1:4">
      <c r="A241" t="e">
        <v>#N/A</v>
      </c>
      <c r="B241" t="e">
        <v>#N/A</v>
      </c>
      <c r="C241" t="e">
        <v>#N/A</v>
      </c>
      <c r="D241" t="e">
        <v>#N/A</v>
      </c>
    </row>
    <row r="242" spans="1:4">
      <c r="A242" t="e">
        <v>#N/A</v>
      </c>
      <c r="B242" t="e">
        <v>#N/A</v>
      </c>
      <c r="C242" t="e">
        <v>#N/A</v>
      </c>
      <c r="D242" t="e">
        <v>#N/A</v>
      </c>
    </row>
    <row r="243" spans="1:4">
      <c r="A243" t="e">
        <v>#N/A</v>
      </c>
      <c r="B243" t="e">
        <v>#N/A</v>
      </c>
      <c r="C243" t="e">
        <v>#N/A</v>
      </c>
      <c r="D243" t="e">
        <v>#N/A</v>
      </c>
    </row>
    <row r="244" spans="1:4">
      <c r="A244" t="e">
        <v>#N/A</v>
      </c>
      <c r="B244" t="e">
        <v>#N/A</v>
      </c>
      <c r="C244" t="e">
        <v>#N/A</v>
      </c>
      <c r="D244" t="e">
        <v>#N/A</v>
      </c>
    </row>
    <row r="245" spans="1:4">
      <c r="A245" t="e">
        <v>#N/A</v>
      </c>
      <c r="B245" t="e">
        <v>#N/A</v>
      </c>
      <c r="C245" t="e">
        <v>#N/A</v>
      </c>
      <c r="D245" t="e">
        <v>#N/A</v>
      </c>
    </row>
    <row r="246" spans="1:4">
      <c r="A246" t="e">
        <v>#N/A</v>
      </c>
      <c r="B246" t="e">
        <v>#N/A</v>
      </c>
      <c r="C246" t="e">
        <v>#N/A</v>
      </c>
      <c r="D246" t="e">
        <v>#N/A</v>
      </c>
    </row>
    <row r="247" spans="1:4">
      <c r="A247" t="e">
        <v>#N/A</v>
      </c>
      <c r="B247" t="e">
        <v>#N/A</v>
      </c>
      <c r="C247" t="e">
        <v>#N/A</v>
      </c>
      <c r="D247" t="e">
        <v>#N/A</v>
      </c>
    </row>
    <row r="248" spans="1:4">
      <c r="A248" t="e">
        <v>#N/A</v>
      </c>
      <c r="B248" t="e">
        <v>#N/A</v>
      </c>
      <c r="C248" t="e">
        <v>#N/A</v>
      </c>
      <c r="D248" t="e">
        <v>#N/A</v>
      </c>
    </row>
    <row r="249" spans="1:4">
      <c r="A249" t="e">
        <v>#N/A</v>
      </c>
      <c r="B249" t="e">
        <v>#N/A</v>
      </c>
      <c r="C249" t="e">
        <v>#N/A</v>
      </c>
      <c r="D249" t="e">
        <v>#N/A</v>
      </c>
    </row>
    <row r="250" spans="1:4">
      <c r="A250" t="e">
        <v>#N/A</v>
      </c>
      <c r="B250" t="e">
        <v>#N/A</v>
      </c>
      <c r="C250" t="e">
        <v>#N/A</v>
      </c>
      <c r="D250" t="e">
        <v>#N/A</v>
      </c>
    </row>
    <row r="251" spans="1:4">
      <c r="A251" t="e">
        <v>#N/A</v>
      </c>
      <c r="B251" t="e">
        <v>#N/A</v>
      </c>
      <c r="C251" t="e">
        <v>#N/A</v>
      </c>
      <c r="D251" t="e">
        <v>#N/A</v>
      </c>
    </row>
    <row r="252" spans="1:4">
      <c r="A252" t="e">
        <v>#N/A</v>
      </c>
      <c r="B252" t="e">
        <v>#N/A</v>
      </c>
      <c r="C252" t="e">
        <v>#N/A</v>
      </c>
      <c r="D252" t="e">
        <v>#N/A</v>
      </c>
    </row>
    <row r="253" spans="1:4">
      <c r="A253" t="e">
        <v>#N/A</v>
      </c>
      <c r="B253" t="e">
        <v>#N/A</v>
      </c>
      <c r="C253" t="e">
        <v>#N/A</v>
      </c>
      <c r="D253" t="e">
        <v>#N/A</v>
      </c>
    </row>
    <row r="254" spans="1:4">
      <c r="A254" t="e">
        <v>#N/A</v>
      </c>
      <c r="B254" t="e">
        <v>#N/A</v>
      </c>
      <c r="C254" t="e">
        <v>#N/A</v>
      </c>
      <c r="D254" t="e">
        <v>#N/A</v>
      </c>
    </row>
    <row r="255" spans="1:4">
      <c r="A255" t="e">
        <v>#N/A</v>
      </c>
      <c r="B255" t="e">
        <v>#N/A</v>
      </c>
      <c r="C255" t="e">
        <v>#N/A</v>
      </c>
      <c r="D255" t="e">
        <v>#N/A</v>
      </c>
    </row>
    <row r="256" spans="1:4">
      <c r="A256" t="e">
        <v>#N/A</v>
      </c>
      <c r="B256" t="e">
        <v>#N/A</v>
      </c>
      <c r="C256" t="e">
        <v>#N/A</v>
      </c>
      <c r="D256" t="e">
        <v>#N/A</v>
      </c>
    </row>
    <row r="257" spans="1:4">
      <c r="A257" t="e">
        <v>#N/A</v>
      </c>
      <c r="B257" t="e">
        <v>#N/A</v>
      </c>
      <c r="C257" t="e">
        <v>#N/A</v>
      </c>
      <c r="D257" t="e">
        <v>#N/A</v>
      </c>
    </row>
    <row r="258" spans="1:4">
      <c r="A258" t="e">
        <v>#N/A</v>
      </c>
      <c r="B258" t="e">
        <v>#N/A</v>
      </c>
      <c r="C258" t="e">
        <v>#N/A</v>
      </c>
      <c r="D258" t="e">
        <v>#N/A</v>
      </c>
    </row>
    <row r="259" spans="1:4">
      <c r="A259" t="e">
        <v>#N/A</v>
      </c>
      <c r="B259" t="e">
        <v>#N/A</v>
      </c>
      <c r="C259" t="e">
        <v>#N/A</v>
      </c>
      <c r="D259" t="e">
        <v>#N/A</v>
      </c>
    </row>
    <row r="260" spans="1:4">
      <c r="A260" t="e">
        <v>#N/A</v>
      </c>
      <c r="B260" t="e">
        <v>#N/A</v>
      </c>
      <c r="C260" t="e">
        <v>#N/A</v>
      </c>
      <c r="D260" t="e">
        <v>#N/A</v>
      </c>
    </row>
    <row r="261" spans="1:4">
      <c r="A261" t="e">
        <v>#N/A</v>
      </c>
      <c r="B261" t="e">
        <v>#N/A</v>
      </c>
      <c r="C261" t="e">
        <v>#N/A</v>
      </c>
      <c r="D261" t="e">
        <v>#N/A</v>
      </c>
    </row>
    <row r="262" spans="1:4">
      <c r="A262" t="e">
        <v>#N/A</v>
      </c>
      <c r="B262" t="e">
        <v>#N/A</v>
      </c>
      <c r="C262" t="e">
        <v>#N/A</v>
      </c>
      <c r="D262" t="e">
        <v>#N/A</v>
      </c>
    </row>
    <row r="263" spans="1:4">
      <c r="A263" t="e">
        <v>#N/A</v>
      </c>
      <c r="B263" t="e">
        <v>#N/A</v>
      </c>
      <c r="C263" t="e">
        <v>#N/A</v>
      </c>
      <c r="D263" t="e">
        <v>#N/A</v>
      </c>
    </row>
    <row r="264" spans="1:4">
      <c r="A264" t="e">
        <v>#N/A</v>
      </c>
      <c r="B264" t="e">
        <v>#N/A</v>
      </c>
      <c r="C264" t="e">
        <v>#N/A</v>
      </c>
      <c r="D264" t="e">
        <v>#N/A</v>
      </c>
    </row>
    <row r="265" spans="1:4">
      <c r="A265" t="e">
        <v>#N/A</v>
      </c>
      <c r="B265" t="e">
        <v>#N/A</v>
      </c>
      <c r="C265" t="e">
        <v>#N/A</v>
      </c>
      <c r="D265" t="e">
        <v>#N/A</v>
      </c>
    </row>
    <row r="266" spans="1:4">
      <c r="A266" t="e">
        <v>#N/A</v>
      </c>
      <c r="B266" t="e">
        <v>#N/A</v>
      </c>
      <c r="C266" t="e">
        <v>#N/A</v>
      </c>
      <c r="D266" t="e">
        <v>#N/A</v>
      </c>
    </row>
    <row r="267" spans="1:4">
      <c r="A267" t="e">
        <v>#N/A</v>
      </c>
      <c r="B267" t="e">
        <v>#N/A</v>
      </c>
      <c r="C267" t="e">
        <v>#N/A</v>
      </c>
      <c r="D267" t="e">
        <v>#N/A</v>
      </c>
    </row>
    <row r="268" spans="1:4">
      <c r="A268" t="e">
        <v>#N/A</v>
      </c>
      <c r="B268" t="e">
        <v>#N/A</v>
      </c>
      <c r="C268" t="e">
        <v>#N/A</v>
      </c>
      <c r="D268" t="e">
        <v>#N/A</v>
      </c>
    </row>
    <row r="269" spans="1:4">
      <c r="A269" t="e">
        <v>#N/A</v>
      </c>
      <c r="B269" t="e">
        <v>#N/A</v>
      </c>
      <c r="C269" t="e">
        <v>#N/A</v>
      </c>
      <c r="D269" t="e">
        <v>#N/A</v>
      </c>
    </row>
    <row r="270" spans="1:4">
      <c r="A270" t="e">
        <v>#N/A</v>
      </c>
      <c r="B270" t="e">
        <v>#N/A</v>
      </c>
      <c r="C270" t="e">
        <v>#N/A</v>
      </c>
      <c r="D270" t="e">
        <v>#N/A</v>
      </c>
    </row>
    <row r="271" spans="1:4">
      <c r="A271" t="e">
        <v>#N/A</v>
      </c>
      <c r="B271" t="e">
        <v>#N/A</v>
      </c>
      <c r="C271" t="e">
        <v>#N/A</v>
      </c>
      <c r="D271" t="e">
        <v>#N/A</v>
      </c>
    </row>
    <row r="272" spans="1:4">
      <c r="A272" t="e">
        <v>#N/A</v>
      </c>
      <c r="B272" t="e">
        <v>#N/A</v>
      </c>
      <c r="C272" t="e">
        <v>#N/A</v>
      </c>
      <c r="D272" t="e">
        <v>#N/A</v>
      </c>
    </row>
    <row r="273" spans="1:4">
      <c r="A273" t="e">
        <v>#N/A</v>
      </c>
      <c r="B273" t="e">
        <v>#N/A</v>
      </c>
      <c r="C273" t="e">
        <v>#N/A</v>
      </c>
      <c r="D273" t="e">
        <v>#N/A</v>
      </c>
    </row>
    <row r="274" spans="1:4">
      <c r="A274" t="e">
        <v>#N/A</v>
      </c>
      <c r="B274" t="e">
        <v>#N/A</v>
      </c>
      <c r="C274" t="e">
        <v>#N/A</v>
      </c>
      <c r="D274" t="e">
        <v>#N/A</v>
      </c>
    </row>
    <row r="275" spans="1:4">
      <c r="A275" t="e">
        <v>#N/A</v>
      </c>
      <c r="B275" t="e">
        <v>#N/A</v>
      </c>
      <c r="C275" t="e">
        <v>#N/A</v>
      </c>
      <c r="D275" t="e">
        <v>#N/A</v>
      </c>
    </row>
    <row r="276" spans="1:4">
      <c r="A276" t="e">
        <v>#N/A</v>
      </c>
      <c r="B276" t="e">
        <v>#N/A</v>
      </c>
      <c r="C276" t="e">
        <v>#N/A</v>
      </c>
      <c r="D276" t="e">
        <v>#N/A</v>
      </c>
    </row>
    <row r="277" spans="1:4">
      <c r="A277" t="e">
        <v>#N/A</v>
      </c>
      <c r="B277" t="e">
        <v>#N/A</v>
      </c>
      <c r="C277" t="e">
        <v>#N/A</v>
      </c>
      <c r="D277" t="e">
        <v>#N/A</v>
      </c>
    </row>
    <row r="278" spans="1:4">
      <c r="A278" t="e">
        <v>#N/A</v>
      </c>
      <c r="B278" t="e">
        <v>#N/A</v>
      </c>
      <c r="C278" t="e">
        <v>#N/A</v>
      </c>
      <c r="D278" t="e">
        <v>#N/A</v>
      </c>
    </row>
    <row r="279" spans="1:4">
      <c r="A279" t="e">
        <v>#N/A</v>
      </c>
      <c r="B279" t="e">
        <v>#N/A</v>
      </c>
      <c r="C279" t="e">
        <v>#N/A</v>
      </c>
      <c r="D279" t="e">
        <v>#N/A</v>
      </c>
    </row>
    <row r="280" spans="1:4">
      <c r="A280" t="e">
        <v>#N/A</v>
      </c>
      <c r="B280" t="e">
        <v>#N/A</v>
      </c>
      <c r="C280" t="e">
        <v>#N/A</v>
      </c>
      <c r="D280" t="e">
        <v>#N/A</v>
      </c>
    </row>
    <row r="281" spans="1:4">
      <c r="A281" t="e">
        <v>#N/A</v>
      </c>
      <c r="B281" t="e">
        <v>#N/A</v>
      </c>
      <c r="C281" t="e">
        <v>#N/A</v>
      </c>
      <c r="D281" t="e">
        <v>#N/A</v>
      </c>
    </row>
    <row r="282" spans="1:4">
      <c r="A282" t="e">
        <v>#N/A</v>
      </c>
      <c r="B282" t="e">
        <v>#N/A</v>
      </c>
      <c r="C282" t="e">
        <v>#N/A</v>
      </c>
      <c r="D282" t="e">
        <v>#N/A</v>
      </c>
    </row>
    <row r="283" spans="1:4">
      <c r="A283" t="e">
        <v>#N/A</v>
      </c>
      <c r="B283" t="e">
        <v>#N/A</v>
      </c>
      <c r="C283" t="e">
        <v>#N/A</v>
      </c>
      <c r="D283" t="e">
        <v>#N/A</v>
      </c>
    </row>
    <row r="284" spans="1:4">
      <c r="A284" t="e">
        <v>#N/A</v>
      </c>
      <c r="B284" t="e">
        <v>#N/A</v>
      </c>
      <c r="C284" t="e">
        <v>#N/A</v>
      </c>
      <c r="D284" t="e">
        <v>#N/A</v>
      </c>
    </row>
    <row r="285" spans="1:4">
      <c r="A285" t="e">
        <v>#N/A</v>
      </c>
      <c r="B285" t="e">
        <v>#N/A</v>
      </c>
      <c r="C285" t="e">
        <v>#N/A</v>
      </c>
      <c r="D285" t="e">
        <v>#N/A</v>
      </c>
    </row>
    <row r="286" spans="1:4">
      <c r="A286" t="e">
        <v>#N/A</v>
      </c>
      <c r="B286" t="e">
        <v>#N/A</v>
      </c>
      <c r="C286" t="e">
        <v>#N/A</v>
      </c>
      <c r="D286" t="e">
        <v>#N/A</v>
      </c>
    </row>
    <row r="287" spans="1:4">
      <c r="A287" t="e">
        <v>#N/A</v>
      </c>
      <c r="B287" t="e">
        <v>#N/A</v>
      </c>
      <c r="C287" t="e">
        <v>#N/A</v>
      </c>
      <c r="D287" t="e">
        <v>#N/A</v>
      </c>
    </row>
    <row r="288" spans="1:4">
      <c r="A288" t="e">
        <v>#N/A</v>
      </c>
      <c r="B288" t="e">
        <v>#N/A</v>
      </c>
      <c r="C288" t="e">
        <v>#N/A</v>
      </c>
      <c r="D288" t="e">
        <v>#N/A</v>
      </c>
    </row>
    <row r="289" spans="1:4">
      <c r="A289" t="e">
        <v>#N/A</v>
      </c>
      <c r="B289" t="e">
        <v>#N/A</v>
      </c>
      <c r="C289" t="e">
        <v>#N/A</v>
      </c>
      <c r="D289" t="e">
        <v>#N/A</v>
      </c>
    </row>
    <row r="290" spans="1:4">
      <c r="A290" t="e">
        <v>#N/A</v>
      </c>
      <c r="B290" t="e">
        <v>#N/A</v>
      </c>
      <c r="C290" t="e">
        <v>#N/A</v>
      </c>
      <c r="D290" t="e">
        <v>#N/A</v>
      </c>
    </row>
    <row r="291" spans="1:4">
      <c r="A291" t="e">
        <v>#N/A</v>
      </c>
      <c r="B291" t="e">
        <v>#N/A</v>
      </c>
      <c r="C291" t="e">
        <v>#N/A</v>
      </c>
      <c r="D291" t="e">
        <v>#N/A</v>
      </c>
    </row>
    <row r="292" spans="1:4">
      <c r="A292" t="e">
        <v>#N/A</v>
      </c>
      <c r="B292" t="e">
        <v>#N/A</v>
      </c>
      <c r="C292" t="e">
        <v>#N/A</v>
      </c>
      <c r="D292" t="e">
        <v>#N/A</v>
      </c>
    </row>
    <row r="293" spans="1:4">
      <c r="A293" t="e">
        <v>#N/A</v>
      </c>
      <c r="B293" t="e">
        <v>#N/A</v>
      </c>
      <c r="C293" t="e">
        <v>#N/A</v>
      </c>
      <c r="D293" t="e">
        <v>#N/A</v>
      </c>
    </row>
    <row r="294" spans="1:4">
      <c r="A294" t="e">
        <v>#N/A</v>
      </c>
      <c r="B294" t="e">
        <v>#N/A</v>
      </c>
      <c r="C294" t="e">
        <v>#N/A</v>
      </c>
      <c r="D294" t="e">
        <v>#N/A</v>
      </c>
    </row>
    <row r="295" spans="1:4">
      <c r="A295" t="e">
        <v>#N/A</v>
      </c>
      <c r="B295" t="e">
        <v>#N/A</v>
      </c>
      <c r="C295" t="e">
        <v>#N/A</v>
      </c>
      <c r="D295" t="e">
        <v>#N/A</v>
      </c>
    </row>
    <row r="296" spans="1:4">
      <c r="A296" t="e">
        <v>#N/A</v>
      </c>
      <c r="B296" t="e">
        <v>#N/A</v>
      </c>
      <c r="C296" t="e">
        <v>#N/A</v>
      </c>
      <c r="D296" t="e">
        <v>#N/A</v>
      </c>
    </row>
    <row r="297" spans="1:4">
      <c r="A297" t="e">
        <v>#N/A</v>
      </c>
      <c r="B297" t="e">
        <v>#N/A</v>
      </c>
      <c r="C297" t="e">
        <v>#N/A</v>
      </c>
      <c r="D297" t="e">
        <v>#N/A</v>
      </c>
    </row>
    <row r="298" spans="1:4">
      <c r="A298" t="e">
        <v>#N/A</v>
      </c>
      <c r="B298" t="e">
        <v>#N/A</v>
      </c>
      <c r="C298" t="e">
        <v>#N/A</v>
      </c>
      <c r="D298" t="e">
        <v>#N/A</v>
      </c>
    </row>
    <row r="299" spans="1:4">
      <c r="A299" t="e">
        <v>#N/A</v>
      </c>
      <c r="B299" t="e">
        <v>#N/A</v>
      </c>
      <c r="C299" t="e">
        <v>#N/A</v>
      </c>
      <c r="D299" t="e">
        <v>#N/A</v>
      </c>
    </row>
    <row r="300" spans="1:4">
      <c r="A300" t="e">
        <v>#N/A</v>
      </c>
      <c r="B300" t="e">
        <v>#N/A</v>
      </c>
      <c r="C300" t="e">
        <v>#N/A</v>
      </c>
      <c r="D300" t="e">
        <v>#N/A</v>
      </c>
    </row>
    <row r="301" spans="1:4">
      <c r="A301" t="e">
        <v>#N/A</v>
      </c>
      <c r="B301" t="e">
        <v>#N/A</v>
      </c>
      <c r="C301" t="e">
        <v>#N/A</v>
      </c>
      <c r="D301" t="e">
        <v>#N/A</v>
      </c>
    </row>
    <row r="302" spans="1:4">
      <c r="A302" t="e">
        <v>#N/A</v>
      </c>
      <c r="B302" t="e">
        <v>#N/A</v>
      </c>
      <c r="C302" t="e">
        <v>#N/A</v>
      </c>
      <c r="D302" t="e">
        <v>#N/A</v>
      </c>
    </row>
    <row r="303" spans="1:4">
      <c r="A303" t="e">
        <v>#N/A</v>
      </c>
      <c r="B303" t="e">
        <v>#N/A</v>
      </c>
      <c r="C303" t="e">
        <v>#N/A</v>
      </c>
      <c r="D303" t="e">
        <v>#N/A</v>
      </c>
    </row>
    <row r="304" spans="1:4">
      <c r="A304" t="e">
        <v>#N/A</v>
      </c>
      <c r="B304" t="e">
        <v>#N/A</v>
      </c>
      <c r="C304" t="e">
        <v>#N/A</v>
      </c>
      <c r="D304" t="e">
        <v>#N/A</v>
      </c>
    </row>
    <row r="305" spans="1:4">
      <c r="A305" t="e">
        <v>#N/A</v>
      </c>
      <c r="B305" t="e">
        <v>#N/A</v>
      </c>
      <c r="C305" t="e">
        <v>#N/A</v>
      </c>
      <c r="D305" t="e">
        <v>#N/A</v>
      </c>
    </row>
    <row r="306" spans="1:4">
      <c r="A306" t="e">
        <v>#N/A</v>
      </c>
      <c r="B306" t="e">
        <v>#N/A</v>
      </c>
      <c r="C306" t="e">
        <v>#N/A</v>
      </c>
      <c r="D306" t="e">
        <v>#N/A</v>
      </c>
    </row>
    <row r="307" spans="1:4">
      <c r="A307" t="e">
        <v>#N/A</v>
      </c>
      <c r="B307" t="e">
        <v>#N/A</v>
      </c>
      <c r="C307" t="e">
        <v>#N/A</v>
      </c>
      <c r="D307" t="e">
        <v>#N/A</v>
      </c>
    </row>
    <row r="308" spans="1:4">
      <c r="A308" t="e">
        <v>#N/A</v>
      </c>
      <c r="B308" t="e">
        <v>#N/A</v>
      </c>
      <c r="C308" t="e">
        <v>#N/A</v>
      </c>
      <c r="D308" t="e">
        <v>#N/A</v>
      </c>
    </row>
    <row r="309" spans="1:4">
      <c r="A309" t="e">
        <v>#N/A</v>
      </c>
      <c r="B309" t="e">
        <v>#N/A</v>
      </c>
      <c r="C309" t="e">
        <v>#N/A</v>
      </c>
      <c r="D309" t="e">
        <v>#N/A</v>
      </c>
    </row>
    <row r="310" spans="1:4">
      <c r="A310" t="e">
        <v>#N/A</v>
      </c>
      <c r="B310" t="e">
        <v>#N/A</v>
      </c>
      <c r="C310" t="e">
        <v>#N/A</v>
      </c>
      <c r="D310" t="e">
        <v>#N/A</v>
      </c>
    </row>
    <row r="311" spans="1:4">
      <c r="A311" t="e">
        <v>#N/A</v>
      </c>
      <c r="B311" t="e">
        <v>#N/A</v>
      </c>
      <c r="C311" t="e">
        <v>#N/A</v>
      </c>
      <c r="D311" t="e">
        <v>#N/A</v>
      </c>
    </row>
    <row r="312" spans="1:4">
      <c r="A312" t="e">
        <v>#N/A</v>
      </c>
      <c r="B312" t="e">
        <v>#N/A</v>
      </c>
      <c r="C312" t="e">
        <v>#N/A</v>
      </c>
      <c r="D312" t="e">
        <v>#N/A</v>
      </c>
    </row>
    <row r="313" spans="1:4">
      <c r="A313" t="e">
        <v>#N/A</v>
      </c>
      <c r="B313" t="e">
        <v>#N/A</v>
      </c>
      <c r="C313" t="e">
        <v>#N/A</v>
      </c>
      <c r="D313" t="e">
        <v>#N/A</v>
      </c>
    </row>
    <row r="314" spans="1:4">
      <c r="A314" t="e">
        <v>#N/A</v>
      </c>
      <c r="B314" t="e">
        <v>#N/A</v>
      </c>
      <c r="C314" t="e">
        <v>#N/A</v>
      </c>
      <c r="D314" t="e">
        <v>#N/A</v>
      </c>
    </row>
    <row r="315" spans="1:4">
      <c r="A315" t="e">
        <v>#N/A</v>
      </c>
      <c r="B315" t="e">
        <v>#N/A</v>
      </c>
      <c r="C315" t="e">
        <v>#N/A</v>
      </c>
      <c r="D315" t="e">
        <v>#N/A</v>
      </c>
    </row>
    <row r="316" spans="1:4">
      <c r="A316" t="e">
        <v>#N/A</v>
      </c>
      <c r="B316" t="e">
        <v>#N/A</v>
      </c>
      <c r="C316" t="e">
        <v>#N/A</v>
      </c>
      <c r="D316" t="e">
        <v>#N/A</v>
      </c>
    </row>
    <row r="317" spans="1:4">
      <c r="A317" t="e">
        <v>#N/A</v>
      </c>
      <c r="B317" t="e">
        <v>#N/A</v>
      </c>
      <c r="C317" t="e">
        <v>#N/A</v>
      </c>
      <c r="D317" t="e">
        <v>#N/A</v>
      </c>
    </row>
    <row r="318" spans="1:4">
      <c r="A318" t="e">
        <v>#N/A</v>
      </c>
      <c r="B318" t="e">
        <v>#N/A</v>
      </c>
      <c r="C318" t="e">
        <v>#N/A</v>
      </c>
      <c r="D318" t="e">
        <v>#N/A</v>
      </c>
    </row>
    <row r="319" spans="1:4">
      <c r="A319" t="e">
        <v>#N/A</v>
      </c>
      <c r="B319" t="e">
        <v>#N/A</v>
      </c>
      <c r="C319" t="e">
        <v>#N/A</v>
      </c>
      <c r="D319" t="e">
        <v>#N/A</v>
      </c>
    </row>
    <row r="320" spans="1:4">
      <c r="A320" t="e">
        <v>#N/A</v>
      </c>
      <c r="B320" t="e">
        <v>#N/A</v>
      </c>
      <c r="C320" t="e">
        <v>#N/A</v>
      </c>
      <c r="D320" t="e">
        <v>#N/A</v>
      </c>
    </row>
    <row r="321" spans="1:4">
      <c r="A321" t="e">
        <v>#N/A</v>
      </c>
      <c r="B321" t="e">
        <v>#N/A</v>
      </c>
      <c r="C321" t="e">
        <v>#N/A</v>
      </c>
      <c r="D321" t="e">
        <v>#N/A</v>
      </c>
    </row>
    <row r="322" spans="1:4">
      <c r="A322" t="e">
        <v>#N/A</v>
      </c>
      <c r="B322" t="e">
        <v>#N/A</v>
      </c>
      <c r="C322" t="e">
        <v>#N/A</v>
      </c>
      <c r="D322" t="e">
        <v>#N/A</v>
      </c>
    </row>
    <row r="323" spans="1:4">
      <c r="A323" t="e">
        <v>#N/A</v>
      </c>
      <c r="B323" t="e">
        <v>#N/A</v>
      </c>
      <c r="C323" t="e">
        <v>#N/A</v>
      </c>
      <c r="D323" t="e">
        <v>#N/A</v>
      </c>
    </row>
    <row r="324" spans="1:4">
      <c r="A324" t="e">
        <v>#N/A</v>
      </c>
      <c r="B324" t="e">
        <v>#N/A</v>
      </c>
      <c r="C324" t="e">
        <v>#N/A</v>
      </c>
      <c r="D324" t="e">
        <v>#N/A</v>
      </c>
    </row>
    <row r="325" spans="1:4">
      <c r="A325" t="e">
        <v>#N/A</v>
      </c>
      <c r="B325" t="e">
        <v>#N/A</v>
      </c>
      <c r="C325" t="e">
        <v>#N/A</v>
      </c>
      <c r="D325" t="e">
        <v>#N/A</v>
      </c>
    </row>
    <row r="326" spans="1:4">
      <c r="A326" t="e">
        <v>#N/A</v>
      </c>
      <c r="B326" t="e">
        <v>#N/A</v>
      </c>
      <c r="C326" t="e">
        <v>#N/A</v>
      </c>
      <c r="D326" t="e">
        <v>#N/A</v>
      </c>
    </row>
    <row r="327" spans="1:4">
      <c r="A327" t="e">
        <v>#N/A</v>
      </c>
      <c r="B327" t="e">
        <v>#N/A</v>
      </c>
      <c r="C327" t="e">
        <v>#N/A</v>
      </c>
      <c r="D327" t="e">
        <v>#N/A</v>
      </c>
    </row>
    <row r="328" spans="1:4">
      <c r="A328" t="e">
        <v>#N/A</v>
      </c>
      <c r="B328" t="e">
        <v>#N/A</v>
      </c>
      <c r="C328" t="e">
        <v>#N/A</v>
      </c>
      <c r="D328" t="e">
        <v>#N/A</v>
      </c>
    </row>
    <row r="329" spans="1:4">
      <c r="A329" t="e">
        <v>#N/A</v>
      </c>
      <c r="B329" t="e">
        <v>#N/A</v>
      </c>
      <c r="C329" t="e">
        <v>#N/A</v>
      </c>
      <c r="D329" t="e">
        <v>#N/A</v>
      </c>
    </row>
    <row r="330" spans="1:4">
      <c r="A330" t="e">
        <v>#N/A</v>
      </c>
      <c r="B330" t="e">
        <v>#N/A</v>
      </c>
      <c r="C330" t="e">
        <v>#N/A</v>
      </c>
      <c r="D330" t="e">
        <v>#N/A</v>
      </c>
    </row>
    <row r="331" spans="1:4">
      <c r="A331" t="e">
        <v>#N/A</v>
      </c>
      <c r="B331" t="e">
        <v>#N/A</v>
      </c>
      <c r="C331" t="e">
        <v>#N/A</v>
      </c>
      <c r="D331" t="e">
        <v>#N/A</v>
      </c>
    </row>
    <row r="332" spans="1:4">
      <c r="A332" t="e">
        <v>#N/A</v>
      </c>
      <c r="B332" t="e">
        <v>#N/A</v>
      </c>
      <c r="C332" t="e">
        <v>#N/A</v>
      </c>
      <c r="D332" t="e">
        <v>#N/A</v>
      </c>
    </row>
    <row r="333" spans="1:4">
      <c r="A333" t="e">
        <v>#N/A</v>
      </c>
      <c r="B333" t="e">
        <v>#N/A</v>
      </c>
      <c r="C333" t="e">
        <v>#N/A</v>
      </c>
      <c r="D333" t="e">
        <v>#N/A</v>
      </c>
    </row>
    <row r="334" spans="1:4">
      <c r="A334" t="e">
        <v>#N/A</v>
      </c>
      <c r="B334" t="e">
        <v>#N/A</v>
      </c>
      <c r="C334" t="e">
        <v>#N/A</v>
      </c>
      <c r="D334" t="e">
        <v>#N/A</v>
      </c>
    </row>
    <row r="335" spans="1:4">
      <c r="A335" t="e">
        <v>#N/A</v>
      </c>
      <c r="B335" t="e">
        <v>#N/A</v>
      </c>
      <c r="C335" t="e">
        <v>#N/A</v>
      </c>
      <c r="D335" t="e">
        <v>#N/A</v>
      </c>
    </row>
    <row r="336" spans="1:4">
      <c r="A336" t="e">
        <v>#N/A</v>
      </c>
      <c r="B336" t="e">
        <v>#N/A</v>
      </c>
      <c r="C336" t="e">
        <v>#N/A</v>
      </c>
      <c r="D336" t="e">
        <v>#N/A</v>
      </c>
    </row>
    <row r="337" spans="1:4">
      <c r="A337" t="e">
        <v>#N/A</v>
      </c>
      <c r="B337" t="e">
        <v>#N/A</v>
      </c>
      <c r="C337" t="e">
        <v>#N/A</v>
      </c>
      <c r="D337" t="e">
        <v>#N/A</v>
      </c>
    </row>
    <row r="338" spans="1:4">
      <c r="A338" t="e">
        <v>#N/A</v>
      </c>
      <c r="B338" t="e">
        <v>#N/A</v>
      </c>
      <c r="C338" t="e">
        <v>#N/A</v>
      </c>
      <c r="D338" t="e">
        <v>#N/A</v>
      </c>
    </row>
    <row r="339" spans="1:4">
      <c r="A339" t="e">
        <v>#N/A</v>
      </c>
      <c r="B339" t="e">
        <v>#N/A</v>
      </c>
      <c r="C339" t="e">
        <v>#N/A</v>
      </c>
      <c r="D339" t="e">
        <v>#N/A</v>
      </c>
    </row>
    <row r="340" spans="1:4">
      <c r="A340" t="e">
        <v>#N/A</v>
      </c>
      <c r="B340" t="e">
        <v>#N/A</v>
      </c>
      <c r="C340" t="e">
        <v>#N/A</v>
      </c>
      <c r="D340" t="e">
        <v>#N/A</v>
      </c>
    </row>
    <row r="341" spans="1:4">
      <c r="A341" t="e">
        <v>#N/A</v>
      </c>
      <c r="B341" t="e">
        <v>#N/A</v>
      </c>
      <c r="C341" t="e">
        <v>#N/A</v>
      </c>
      <c r="D341" t="e">
        <v>#N/A</v>
      </c>
    </row>
    <row r="342" spans="1:4">
      <c r="A342" t="e">
        <v>#N/A</v>
      </c>
      <c r="B342" t="e">
        <v>#N/A</v>
      </c>
      <c r="C342" t="e">
        <v>#N/A</v>
      </c>
      <c r="D342" t="e">
        <v>#N/A</v>
      </c>
    </row>
    <row r="343" spans="1:4">
      <c r="A343" t="e">
        <v>#N/A</v>
      </c>
      <c r="B343" t="e">
        <v>#N/A</v>
      </c>
      <c r="C343" t="e">
        <v>#N/A</v>
      </c>
      <c r="D343" t="e">
        <v>#N/A</v>
      </c>
    </row>
    <row r="344" spans="1:4">
      <c r="A344" t="e">
        <v>#N/A</v>
      </c>
      <c r="B344" t="e">
        <v>#N/A</v>
      </c>
      <c r="C344" t="e">
        <v>#N/A</v>
      </c>
      <c r="D344" t="e">
        <v>#N/A</v>
      </c>
    </row>
    <row r="345" spans="1:4">
      <c r="A345" t="e">
        <v>#N/A</v>
      </c>
      <c r="B345" t="e">
        <v>#N/A</v>
      </c>
      <c r="C345" t="e">
        <v>#N/A</v>
      </c>
      <c r="D345" t="e">
        <v>#N/A</v>
      </c>
    </row>
    <row r="346" spans="1:4">
      <c r="A346" t="e">
        <v>#N/A</v>
      </c>
      <c r="B346" t="e">
        <v>#N/A</v>
      </c>
      <c r="C346" t="e">
        <v>#N/A</v>
      </c>
      <c r="D346" t="e">
        <v>#N/A</v>
      </c>
    </row>
    <row r="347" spans="1:4">
      <c r="A347" t="e">
        <v>#N/A</v>
      </c>
      <c r="B347" t="e">
        <v>#N/A</v>
      </c>
      <c r="C347" t="e">
        <v>#N/A</v>
      </c>
      <c r="D347" t="e">
        <v>#N/A</v>
      </c>
    </row>
    <row r="348" spans="1:4">
      <c r="A348" t="e">
        <v>#N/A</v>
      </c>
      <c r="B348" t="e">
        <v>#N/A</v>
      </c>
      <c r="C348" t="e">
        <v>#N/A</v>
      </c>
      <c r="D348" t="e">
        <v>#N/A</v>
      </c>
    </row>
    <row r="349" spans="1:4">
      <c r="A349" t="e">
        <v>#N/A</v>
      </c>
      <c r="B349" t="e">
        <v>#N/A</v>
      </c>
      <c r="C349" t="e">
        <v>#N/A</v>
      </c>
      <c r="D349" t="e">
        <v>#N/A</v>
      </c>
    </row>
    <row r="350" spans="1:4">
      <c r="A350" t="e">
        <v>#N/A</v>
      </c>
      <c r="B350" t="e">
        <v>#N/A</v>
      </c>
      <c r="C350" t="e">
        <v>#N/A</v>
      </c>
      <c r="D350" t="e">
        <v>#N/A</v>
      </c>
    </row>
    <row r="351" spans="1:4">
      <c r="A351" t="e">
        <v>#N/A</v>
      </c>
      <c r="B351" t="e">
        <v>#N/A</v>
      </c>
      <c r="C351" t="e">
        <v>#N/A</v>
      </c>
      <c r="D351" t="e">
        <v>#N/A</v>
      </c>
    </row>
    <row r="352" spans="1:4">
      <c r="A352" t="e">
        <v>#N/A</v>
      </c>
      <c r="B352" t="e">
        <v>#N/A</v>
      </c>
      <c r="C352" t="e">
        <v>#N/A</v>
      </c>
      <c r="D352" t="e">
        <v>#N/A</v>
      </c>
    </row>
    <row r="353" spans="1:4">
      <c r="A353" t="e">
        <v>#N/A</v>
      </c>
      <c r="B353" t="e">
        <v>#N/A</v>
      </c>
      <c r="C353" t="e">
        <v>#N/A</v>
      </c>
      <c r="D353" t="e">
        <v>#N/A</v>
      </c>
    </row>
    <row r="354" spans="1:4">
      <c r="A354" t="e">
        <v>#N/A</v>
      </c>
      <c r="B354" t="e">
        <v>#N/A</v>
      </c>
      <c r="C354" t="e">
        <v>#N/A</v>
      </c>
      <c r="D354" t="e">
        <v>#N/A</v>
      </c>
    </row>
    <row r="355" spans="1:4">
      <c r="A355" t="e">
        <v>#N/A</v>
      </c>
      <c r="B355" t="e">
        <v>#N/A</v>
      </c>
      <c r="C355" t="e">
        <v>#N/A</v>
      </c>
      <c r="D355" t="e">
        <v>#N/A</v>
      </c>
    </row>
    <row r="356" spans="1:4">
      <c r="A356" t="e">
        <v>#N/A</v>
      </c>
      <c r="B356" t="e">
        <v>#N/A</v>
      </c>
      <c r="C356" t="e">
        <v>#N/A</v>
      </c>
      <c r="D356" t="e">
        <v>#N/A</v>
      </c>
    </row>
    <row r="357" spans="1:4">
      <c r="A357" t="e">
        <v>#N/A</v>
      </c>
      <c r="B357" t="e">
        <v>#N/A</v>
      </c>
      <c r="C357" t="e">
        <v>#N/A</v>
      </c>
      <c r="D357" t="e">
        <v>#N/A</v>
      </c>
    </row>
    <row r="358" spans="1:4">
      <c r="A358" t="e">
        <v>#N/A</v>
      </c>
      <c r="B358" t="e">
        <v>#N/A</v>
      </c>
      <c r="C358" t="e">
        <v>#N/A</v>
      </c>
      <c r="D358" t="e">
        <v>#N/A</v>
      </c>
    </row>
    <row r="359" spans="1:4">
      <c r="A359" t="e">
        <v>#N/A</v>
      </c>
      <c r="B359" t="e">
        <v>#N/A</v>
      </c>
      <c r="C359" t="e">
        <v>#N/A</v>
      </c>
      <c r="D359" t="e">
        <v>#N/A</v>
      </c>
    </row>
    <row r="360" spans="1:4">
      <c r="A360" t="e">
        <v>#N/A</v>
      </c>
      <c r="B360" t="e">
        <v>#N/A</v>
      </c>
      <c r="C360" t="e">
        <v>#N/A</v>
      </c>
      <c r="D360" t="e">
        <v>#N/A</v>
      </c>
    </row>
    <row r="361" spans="1:4">
      <c r="A361" t="e">
        <v>#N/A</v>
      </c>
      <c r="B361" t="e">
        <v>#N/A</v>
      </c>
      <c r="C361" t="e">
        <v>#N/A</v>
      </c>
      <c r="D361" t="e">
        <v>#N/A</v>
      </c>
    </row>
    <row r="362" spans="1:4">
      <c r="A362" t="e">
        <v>#N/A</v>
      </c>
      <c r="B362" t="e">
        <v>#N/A</v>
      </c>
      <c r="C362" t="e">
        <v>#N/A</v>
      </c>
      <c r="D362" t="e">
        <v>#N/A</v>
      </c>
    </row>
    <row r="363" spans="1:4">
      <c r="A363" t="e">
        <v>#N/A</v>
      </c>
      <c r="B363" t="e">
        <v>#N/A</v>
      </c>
      <c r="C363" t="e">
        <v>#N/A</v>
      </c>
      <c r="D363" t="e">
        <v>#N/A</v>
      </c>
    </row>
    <row r="364" spans="1:4">
      <c r="A364" t="e">
        <v>#N/A</v>
      </c>
      <c r="B364" t="e">
        <v>#N/A</v>
      </c>
      <c r="C364" t="e">
        <v>#N/A</v>
      </c>
      <c r="D364" t="e">
        <v>#N/A</v>
      </c>
    </row>
    <row r="365" spans="1:4">
      <c r="A365" t="e">
        <v>#N/A</v>
      </c>
      <c r="B365" t="e">
        <v>#N/A</v>
      </c>
      <c r="C365" t="e">
        <v>#N/A</v>
      </c>
      <c r="D365" t="e">
        <v>#N/A</v>
      </c>
    </row>
    <row r="366" spans="1:4">
      <c r="A366" t="e">
        <v>#N/A</v>
      </c>
      <c r="B366" t="e">
        <v>#N/A</v>
      </c>
      <c r="C366" t="e">
        <v>#N/A</v>
      </c>
      <c r="D366" t="e">
        <v>#N/A</v>
      </c>
    </row>
    <row r="367" spans="1:4">
      <c r="A367" t="e">
        <v>#N/A</v>
      </c>
      <c r="B367" t="e">
        <v>#N/A</v>
      </c>
      <c r="C367" t="e">
        <v>#N/A</v>
      </c>
      <c r="D367" t="e">
        <v>#N/A</v>
      </c>
    </row>
    <row r="368" spans="1:4">
      <c r="A368" t="e">
        <v>#N/A</v>
      </c>
      <c r="B368" t="e">
        <v>#N/A</v>
      </c>
      <c r="C368" t="e">
        <v>#N/A</v>
      </c>
      <c r="D368" t="e">
        <v>#N/A</v>
      </c>
    </row>
    <row r="369" spans="1:4">
      <c r="A369" t="e">
        <v>#N/A</v>
      </c>
      <c r="B369" t="e">
        <v>#N/A</v>
      </c>
      <c r="C369" t="e">
        <v>#N/A</v>
      </c>
      <c r="D369" t="e">
        <v>#N/A</v>
      </c>
    </row>
    <row r="370" spans="1:4">
      <c r="A370" t="e">
        <v>#N/A</v>
      </c>
      <c r="B370" t="e">
        <v>#N/A</v>
      </c>
      <c r="C370" t="e">
        <v>#N/A</v>
      </c>
      <c r="D370" t="e">
        <v>#N/A</v>
      </c>
    </row>
    <row r="371" spans="1:4">
      <c r="A371" t="e">
        <v>#N/A</v>
      </c>
      <c r="B371" t="e">
        <v>#N/A</v>
      </c>
      <c r="C371" t="e">
        <v>#N/A</v>
      </c>
      <c r="D371" t="e">
        <v>#N/A</v>
      </c>
    </row>
    <row r="372" spans="1:4">
      <c r="A372" t="e">
        <v>#N/A</v>
      </c>
      <c r="B372" t="e">
        <v>#N/A</v>
      </c>
      <c r="C372" t="e">
        <v>#N/A</v>
      </c>
      <c r="D372" t="e">
        <v>#N/A</v>
      </c>
    </row>
    <row r="373" spans="1:4">
      <c r="A373" t="e">
        <v>#N/A</v>
      </c>
      <c r="B373" t="e">
        <v>#N/A</v>
      </c>
      <c r="C373" t="e">
        <v>#N/A</v>
      </c>
      <c r="D373" t="e">
        <v>#N/A</v>
      </c>
    </row>
    <row r="374" spans="1:4">
      <c r="A374" t="e">
        <v>#N/A</v>
      </c>
      <c r="B374" t="e">
        <v>#N/A</v>
      </c>
      <c r="C374" t="e">
        <v>#N/A</v>
      </c>
      <c r="D374" t="e">
        <v>#N/A</v>
      </c>
    </row>
    <row r="375" spans="1:4">
      <c r="A375" t="e">
        <v>#N/A</v>
      </c>
      <c r="B375" t="e">
        <v>#N/A</v>
      </c>
      <c r="C375" t="e">
        <v>#N/A</v>
      </c>
      <c r="D375" t="e">
        <v>#N/A</v>
      </c>
    </row>
    <row r="376" spans="1:4">
      <c r="A376" t="e">
        <v>#N/A</v>
      </c>
      <c r="B376" t="e">
        <v>#N/A</v>
      </c>
      <c r="C376" t="e">
        <v>#N/A</v>
      </c>
      <c r="D376" t="e">
        <v>#N/A</v>
      </c>
    </row>
    <row r="377" spans="1:4">
      <c r="A377" t="e">
        <v>#N/A</v>
      </c>
      <c r="B377" t="e">
        <v>#N/A</v>
      </c>
      <c r="C377" t="e">
        <v>#N/A</v>
      </c>
      <c r="D377" t="e">
        <v>#N/A</v>
      </c>
    </row>
    <row r="378" spans="1:4">
      <c r="A378" t="e">
        <v>#N/A</v>
      </c>
      <c r="B378" t="e">
        <v>#N/A</v>
      </c>
      <c r="C378" t="e">
        <v>#N/A</v>
      </c>
      <c r="D378" t="e">
        <v>#N/A</v>
      </c>
    </row>
    <row r="379" spans="1:4">
      <c r="A379" t="e">
        <v>#N/A</v>
      </c>
      <c r="B379" t="e">
        <v>#N/A</v>
      </c>
      <c r="C379" t="e">
        <v>#N/A</v>
      </c>
      <c r="D379" t="e">
        <v>#N/A</v>
      </c>
    </row>
    <row r="380" spans="1:4">
      <c r="A380" t="e">
        <v>#N/A</v>
      </c>
      <c r="B380" t="e">
        <v>#N/A</v>
      </c>
      <c r="C380" t="e">
        <v>#N/A</v>
      </c>
      <c r="D380" t="e">
        <v>#N/A</v>
      </c>
    </row>
    <row r="381" spans="1:4">
      <c r="A381" t="e">
        <v>#N/A</v>
      </c>
      <c r="B381" t="e">
        <v>#N/A</v>
      </c>
      <c r="C381" t="e">
        <v>#N/A</v>
      </c>
      <c r="D381" t="e">
        <v>#N/A</v>
      </c>
    </row>
    <row r="382" spans="1:4">
      <c r="A382" t="e">
        <v>#N/A</v>
      </c>
      <c r="B382" t="e">
        <v>#N/A</v>
      </c>
      <c r="C382" t="e">
        <v>#N/A</v>
      </c>
      <c r="D382" t="e">
        <v>#N/A</v>
      </c>
    </row>
    <row r="383" spans="1:4">
      <c r="A383" t="e">
        <v>#N/A</v>
      </c>
      <c r="B383" t="e">
        <v>#N/A</v>
      </c>
      <c r="C383" t="e">
        <v>#N/A</v>
      </c>
      <c r="D383" t="e">
        <v>#N/A</v>
      </c>
    </row>
    <row r="384" spans="1:4">
      <c r="A384" t="e">
        <v>#N/A</v>
      </c>
      <c r="B384" t="e">
        <v>#N/A</v>
      </c>
      <c r="C384" t="e">
        <v>#N/A</v>
      </c>
      <c r="D384" t="e">
        <v>#N/A</v>
      </c>
    </row>
    <row r="385" spans="1:4">
      <c r="A385" t="e">
        <v>#N/A</v>
      </c>
      <c r="B385" t="e">
        <v>#N/A</v>
      </c>
      <c r="C385" t="e">
        <v>#N/A</v>
      </c>
      <c r="D385" t="e">
        <v>#N/A</v>
      </c>
    </row>
    <row r="386" spans="1:4">
      <c r="A386" t="e">
        <v>#N/A</v>
      </c>
      <c r="B386" t="e">
        <v>#N/A</v>
      </c>
      <c r="C386" t="e">
        <v>#N/A</v>
      </c>
      <c r="D386" t="e">
        <v>#N/A</v>
      </c>
    </row>
    <row r="387" spans="1:4">
      <c r="A387" t="e">
        <v>#N/A</v>
      </c>
      <c r="B387" t="e">
        <v>#N/A</v>
      </c>
      <c r="C387" t="e">
        <v>#N/A</v>
      </c>
      <c r="D387" t="e">
        <v>#N/A</v>
      </c>
    </row>
    <row r="388" spans="1:4">
      <c r="A388" t="e">
        <v>#N/A</v>
      </c>
      <c r="B388" t="e">
        <v>#N/A</v>
      </c>
      <c r="C388" t="e">
        <v>#N/A</v>
      </c>
      <c r="D388" t="e">
        <v>#N/A</v>
      </c>
    </row>
    <row r="389" spans="1:4">
      <c r="A389" t="e">
        <v>#N/A</v>
      </c>
      <c r="B389" t="e">
        <v>#N/A</v>
      </c>
      <c r="C389" t="e">
        <v>#N/A</v>
      </c>
      <c r="D389" t="e">
        <v>#N/A</v>
      </c>
    </row>
    <row r="390" spans="1:4">
      <c r="A390" t="e">
        <v>#N/A</v>
      </c>
      <c r="B390" t="e">
        <v>#N/A</v>
      </c>
      <c r="C390" t="e">
        <v>#N/A</v>
      </c>
      <c r="D390" t="e">
        <v>#N/A</v>
      </c>
    </row>
    <row r="391" spans="1:4">
      <c r="A391" t="e">
        <v>#N/A</v>
      </c>
      <c r="B391" t="e">
        <v>#N/A</v>
      </c>
      <c r="C391" t="e">
        <v>#N/A</v>
      </c>
      <c r="D391" t="e">
        <v>#N/A</v>
      </c>
    </row>
    <row r="392" spans="1:4">
      <c r="A392" t="e">
        <v>#N/A</v>
      </c>
      <c r="B392" t="e">
        <v>#N/A</v>
      </c>
      <c r="C392" t="e">
        <v>#N/A</v>
      </c>
      <c r="D392" t="e">
        <v>#N/A</v>
      </c>
    </row>
    <row r="393" spans="1:4">
      <c r="A393" t="e">
        <v>#N/A</v>
      </c>
      <c r="B393" t="e">
        <v>#N/A</v>
      </c>
      <c r="C393" t="e">
        <v>#N/A</v>
      </c>
      <c r="D393" t="e">
        <v>#N/A</v>
      </c>
    </row>
    <row r="394" spans="1:4">
      <c r="A394" t="e">
        <v>#N/A</v>
      </c>
      <c r="B394" t="e">
        <v>#N/A</v>
      </c>
      <c r="C394" t="e">
        <v>#N/A</v>
      </c>
      <c r="D394" t="e">
        <v>#N/A</v>
      </c>
    </row>
    <row r="395" spans="1:4">
      <c r="A395" t="e">
        <v>#N/A</v>
      </c>
      <c r="B395" t="e">
        <v>#N/A</v>
      </c>
      <c r="C395" t="e">
        <v>#N/A</v>
      </c>
      <c r="D395" t="e">
        <v>#N/A</v>
      </c>
    </row>
    <row r="396" spans="1:4">
      <c r="A396" t="e">
        <v>#N/A</v>
      </c>
      <c r="B396" t="e">
        <v>#N/A</v>
      </c>
      <c r="C396" t="e">
        <v>#N/A</v>
      </c>
      <c r="D396" t="e">
        <v>#N/A</v>
      </c>
    </row>
    <row r="397" spans="1:4">
      <c r="A397" t="e">
        <v>#N/A</v>
      </c>
      <c r="B397" t="e">
        <v>#N/A</v>
      </c>
      <c r="C397" t="e">
        <v>#N/A</v>
      </c>
      <c r="D397" t="e">
        <v>#N/A</v>
      </c>
    </row>
    <row r="398" spans="1:4">
      <c r="A398" t="e">
        <v>#N/A</v>
      </c>
      <c r="B398" t="e">
        <v>#N/A</v>
      </c>
      <c r="C398" t="e">
        <v>#N/A</v>
      </c>
      <c r="D398" t="e">
        <v>#N/A</v>
      </c>
    </row>
    <row r="399" spans="1:4">
      <c r="A399" t="e">
        <v>#N/A</v>
      </c>
      <c r="B399" t="e">
        <v>#N/A</v>
      </c>
      <c r="C399" t="e">
        <v>#N/A</v>
      </c>
      <c r="D399" t="e">
        <v>#N/A</v>
      </c>
    </row>
    <row r="400" spans="1:4">
      <c r="A400" t="e">
        <v>#N/A</v>
      </c>
      <c r="B400" t="e">
        <v>#N/A</v>
      </c>
      <c r="C400" t="e">
        <v>#N/A</v>
      </c>
      <c r="D400" t="e">
        <v>#N/A</v>
      </c>
    </row>
    <row r="401" spans="1:4">
      <c r="A401" t="e">
        <v>#N/A</v>
      </c>
      <c r="B401" t="e">
        <v>#N/A</v>
      </c>
      <c r="C401" t="e">
        <v>#N/A</v>
      </c>
      <c r="D401" t="e">
        <v>#N/A</v>
      </c>
    </row>
    <row r="402" spans="1:4">
      <c r="A402" t="e">
        <v>#N/A</v>
      </c>
      <c r="B402" t="e">
        <v>#N/A</v>
      </c>
      <c r="C402" t="e">
        <v>#N/A</v>
      </c>
      <c r="D402" t="e">
        <v>#N/A</v>
      </c>
    </row>
    <row r="403" spans="1:4">
      <c r="A403" t="e">
        <v>#N/A</v>
      </c>
      <c r="B403" t="e">
        <v>#N/A</v>
      </c>
      <c r="C403" t="e">
        <v>#N/A</v>
      </c>
      <c r="D403" t="e">
        <v>#N/A</v>
      </c>
    </row>
    <row r="404" spans="1:4">
      <c r="A404" t="e">
        <v>#N/A</v>
      </c>
      <c r="B404" t="e">
        <v>#N/A</v>
      </c>
      <c r="C404" t="e">
        <v>#N/A</v>
      </c>
      <c r="D404" t="e">
        <v>#N/A</v>
      </c>
    </row>
    <row r="405" spans="1:4">
      <c r="A405" t="e">
        <v>#N/A</v>
      </c>
      <c r="B405" t="e">
        <v>#N/A</v>
      </c>
      <c r="C405" t="e">
        <v>#N/A</v>
      </c>
      <c r="D405" t="e">
        <v>#N/A</v>
      </c>
    </row>
    <row r="406" spans="1:4">
      <c r="A406" t="e">
        <v>#N/A</v>
      </c>
      <c r="B406" t="e">
        <v>#N/A</v>
      </c>
      <c r="C406" t="e">
        <v>#N/A</v>
      </c>
      <c r="D406" t="e">
        <v>#N/A</v>
      </c>
    </row>
    <row r="407" spans="1:4">
      <c r="A407" t="e">
        <v>#N/A</v>
      </c>
      <c r="B407" t="e">
        <v>#N/A</v>
      </c>
      <c r="C407" t="e">
        <v>#N/A</v>
      </c>
      <c r="D407" t="e">
        <v>#N/A</v>
      </c>
    </row>
    <row r="408" spans="1:4">
      <c r="A408" t="e">
        <v>#N/A</v>
      </c>
      <c r="B408" t="e">
        <v>#N/A</v>
      </c>
      <c r="C408" t="e">
        <v>#N/A</v>
      </c>
      <c r="D408" t="e">
        <v>#N/A</v>
      </c>
    </row>
    <row r="409" spans="1:4">
      <c r="A409" t="e">
        <v>#N/A</v>
      </c>
      <c r="B409" t="e">
        <v>#N/A</v>
      </c>
      <c r="C409" t="e">
        <v>#N/A</v>
      </c>
      <c r="D409" t="e">
        <v>#N/A</v>
      </c>
    </row>
    <row r="410" spans="1:4">
      <c r="A410" t="e">
        <v>#N/A</v>
      </c>
      <c r="B410" t="e">
        <v>#N/A</v>
      </c>
      <c r="C410" t="e">
        <v>#N/A</v>
      </c>
      <c r="D410" t="e">
        <v>#N/A</v>
      </c>
    </row>
    <row r="411" spans="1:4">
      <c r="A411" t="e">
        <v>#N/A</v>
      </c>
      <c r="B411" t="e">
        <v>#N/A</v>
      </c>
      <c r="C411" t="e">
        <v>#N/A</v>
      </c>
      <c r="D411" t="e">
        <v>#N/A</v>
      </c>
    </row>
    <row r="412" spans="1:4">
      <c r="A412" t="e">
        <v>#N/A</v>
      </c>
      <c r="B412" t="e">
        <v>#N/A</v>
      </c>
      <c r="C412" t="e">
        <v>#N/A</v>
      </c>
      <c r="D412" t="e">
        <v>#N/A</v>
      </c>
    </row>
    <row r="413" spans="1:4">
      <c r="A413" t="e">
        <v>#N/A</v>
      </c>
      <c r="B413" t="e">
        <v>#N/A</v>
      </c>
      <c r="C413" t="e">
        <v>#N/A</v>
      </c>
      <c r="D413" t="e">
        <v>#N/A</v>
      </c>
    </row>
    <row r="414" spans="1:4">
      <c r="A414" t="e">
        <v>#N/A</v>
      </c>
      <c r="B414" t="e">
        <v>#N/A</v>
      </c>
      <c r="C414" t="e">
        <v>#N/A</v>
      </c>
      <c r="D414" t="e">
        <v>#N/A</v>
      </c>
    </row>
    <row r="415" spans="1:4">
      <c r="A415" t="e">
        <v>#N/A</v>
      </c>
      <c r="B415" t="e">
        <v>#N/A</v>
      </c>
      <c r="C415" t="e">
        <v>#N/A</v>
      </c>
      <c r="D415" t="e">
        <v>#N/A</v>
      </c>
    </row>
    <row r="416" spans="1:4">
      <c r="A416" t="e">
        <v>#N/A</v>
      </c>
      <c r="B416" t="e">
        <v>#N/A</v>
      </c>
      <c r="C416" t="e">
        <v>#N/A</v>
      </c>
      <c r="D416" t="e">
        <v>#N/A</v>
      </c>
    </row>
    <row r="417" spans="1:4">
      <c r="A417" t="e">
        <v>#N/A</v>
      </c>
      <c r="B417" t="e">
        <v>#N/A</v>
      </c>
      <c r="C417" t="e">
        <v>#N/A</v>
      </c>
      <c r="D417" t="e">
        <v>#N/A</v>
      </c>
    </row>
    <row r="418" spans="1:4">
      <c r="A418" t="e">
        <v>#N/A</v>
      </c>
      <c r="B418" t="e">
        <v>#N/A</v>
      </c>
      <c r="C418" t="e">
        <v>#N/A</v>
      </c>
      <c r="D418" t="e">
        <v>#N/A</v>
      </c>
    </row>
    <row r="419" spans="1:4">
      <c r="A419" t="e">
        <v>#N/A</v>
      </c>
      <c r="B419" t="e">
        <v>#N/A</v>
      </c>
      <c r="C419" t="e">
        <v>#N/A</v>
      </c>
      <c r="D419" t="e">
        <v>#N/A</v>
      </c>
    </row>
    <row r="420" spans="1:4">
      <c r="A420" t="e">
        <v>#N/A</v>
      </c>
      <c r="B420" t="e">
        <v>#N/A</v>
      </c>
      <c r="C420" t="e">
        <v>#N/A</v>
      </c>
      <c r="D420" t="e">
        <v>#N/A</v>
      </c>
    </row>
    <row r="421" spans="1:4">
      <c r="A421" t="e">
        <v>#N/A</v>
      </c>
      <c r="B421" t="e">
        <v>#N/A</v>
      </c>
      <c r="C421" t="e">
        <v>#N/A</v>
      </c>
      <c r="D421" t="e">
        <v>#N/A</v>
      </c>
    </row>
    <row r="422" spans="1:4">
      <c r="A422" t="e">
        <v>#N/A</v>
      </c>
      <c r="B422" t="e">
        <v>#N/A</v>
      </c>
      <c r="C422" t="e">
        <v>#N/A</v>
      </c>
      <c r="D422" t="e">
        <v>#N/A</v>
      </c>
    </row>
    <row r="423" spans="1:4">
      <c r="A423" t="e">
        <v>#N/A</v>
      </c>
      <c r="B423" t="e">
        <v>#N/A</v>
      </c>
      <c r="C423" t="e">
        <v>#N/A</v>
      </c>
      <c r="D423" t="e">
        <v>#N/A</v>
      </c>
    </row>
    <row r="424" spans="1:4">
      <c r="A424" t="e">
        <v>#N/A</v>
      </c>
      <c r="B424" t="e">
        <v>#N/A</v>
      </c>
      <c r="C424" t="e">
        <v>#N/A</v>
      </c>
      <c r="D424" t="e">
        <v>#N/A</v>
      </c>
    </row>
    <row r="425" spans="1:4">
      <c r="A425" t="e">
        <v>#N/A</v>
      </c>
      <c r="B425" t="e">
        <v>#N/A</v>
      </c>
      <c r="C425" t="e">
        <v>#N/A</v>
      </c>
      <c r="D425" t="e">
        <v>#N/A</v>
      </c>
    </row>
    <row r="426" spans="1:4">
      <c r="A426" t="e">
        <v>#N/A</v>
      </c>
      <c r="B426" t="e">
        <v>#N/A</v>
      </c>
      <c r="C426" t="e">
        <v>#N/A</v>
      </c>
      <c r="D426" t="e">
        <v>#N/A</v>
      </c>
    </row>
    <row r="427" spans="1:4">
      <c r="A427" t="e">
        <v>#N/A</v>
      </c>
      <c r="B427" t="e">
        <v>#N/A</v>
      </c>
      <c r="C427" t="e">
        <v>#N/A</v>
      </c>
      <c r="D427" t="e">
        <v>#N/A</v>
      </c>
    </row>
    <row r="428" spans="1:4">
      <c r="A428" t="e">
        <v>#N/A</v>
      </c>
      <c r="B428" t="e">
        <v>#N/A</v>
      </c>
      <c r="C428" t="e">
        <v>#N/A</v>
      </c>
      <c r="D428" t="e">
        <v>#N/A</v>
      </c>
    </row>
    <row r="429" spans="1:4">
      <c r="A429" t="e">
        <v>#N/A</v>
      </c>
      <c r="B429" t="e">
        <v>#N/A</v>
      </c>
      <c r="C429" t="e">
        <v>#N/A</v>
      </c>
      <c r="D429" t="e">
        <v>#N/A</v>
      </c>
    </row>
    <row r="430" spans="1:4">
      <c r="A430" t="e">
        <v>#N/A</v>
      </c>
      <c r="B430" t="e">
        <v>#N/A</v>
      </c>
      <c r="C430" t="e">
        <v>#N/A</v>
      </c>
      <c r="D430" t="e">
        <v>#N/A</v>
      </c>
    </row>
    <row r="431" spans="1:4">
      <c r="A431" t="e">
        <v>#N/A</v>
      </c>
      <c r="B431" t="e">
        <v>#N/A</v>
      </c>
      <c r="C431" t="e">
        <v>#N/A</v>
      </c>
      <c r="D431" t="e">
        <v>#N/A</v>
      </c>
    </row>
    <row r="432" spans="1:4">
      <c r="A432" t="e">
        <v>#N/A</v>
      </c>
      <c r="B432" t="e">
        <v>#N/A</v>
      </c>
      <c r="C432" t="e">
        <v>#N/A</v>
      </c>
      <c r="D432" t="e">
        <v>#N/A</v>
      </c>
    </row>
    <row r="433" spans="1:4">
      <c r="A433" t="e">
        <v>#N/A</v>
      </c>
      <c r="B433" t="e">
        <v>#N/A</v>
      </c>
      <c r="C433" t="e">
        <v>#N/A</v>
      </c>
      <c r="D433" t="e">
        <v>#N/A</v>
      </c>
    </row>
    <row r="434" spans="1:4">
      <c r="A434" t="e">
        <v>#N/A</v>
      </c>
      <c r="B434" t="e">
        <v>#N/A</v>
      </c>
      <c r="C434" t="e">
        <v>#N/A</v>
      </c>
      <c r="D434" t="e">
        <v>#N/A</v>
      </c>
    </row>
    <row r="435" spans="1:4">
      <c r="A435" t="e">
        <v>#N/A</v>
      </c>
      <c r="B435" t="e">
        <v>#N/A</v>
      </c>
      <c r="C435" t="e">
        <v>#N/A</v>
      </c>
      <c r="D435" t="e">
        <v>#N/A</v>
      </c>
    </row>
    <row r="436" spans="1:4">
      <c r="A436" t="e">
        <v>#N/A</v>
      </c>
      <c r="B436" t="e">
        <v>#N/A</v>
      </c>
      <c r="C436" t="e">
        <v>#N/A</v>
      </c>
      <c r="D436" t="e">
        <v>#N/A</v>
      </c>
    </row>
    <row r="437" spans="1:4">
      <c r="A437" t="e">
        <v>#N/A</v>
      </c>
      <c r="B437" t="e">
        <v>#N/A</v>
      </c>
      <c r="C437" t="e">
        <v>#N/A</v>
      </c>
      <c r="D437" t="e">
        <v>#N/A</v>
      </c>
    </row>
    <row r="438" spans="1:4">
      <c r="A438" t="e">
        <v>#N/A</v>
      </c>
      <c r="B438" t="e">
        <v>#N/A</v>
      </c>
      <c r="C438" t="e">
        <v>#N/A</v>
      </c>
      <c r="D438" t="e">
        <v>#N/A</v>
      </c>
    </row>
    <row r="439" spans="1:4">
      <c r="A439" t="e">
        <v>#N/A</v>
      </c>
      <c r="B439" t="e">
        <v>#N/A</v>
      </c>
      <c r="C439" t="e">
        <v>#N/A</v>
      </c>
      <c r="D439" t="e">
        <v>#N/A</v>
      </c>
    </row>
    <row r="440" spans="1:4">
      <c r="A440" t="e">
        <v>#N/A</v>
      </c>
      <c r="B440" t="e">
        <v>#N/A</v>
      </c>
      <c r="C440" t="e">
        <v>#N/A</v>
      </c>
      <c r="D440" t="e">
        <v>#N/A</v>
      </c>
    </row>
    <row r="441" spans="1:4">
      <c r="A441" t="e">
        <v>#N/A</v>
      </c>
      <c r="B441" t="e">
        <v>#N/A</v>
      </c>
      <c r="C441" t="e">
        <v>#N/A</v>
      </c>
      <c r="D441" t="e">
        <v>#N/A</v>
      </c>
    </row>
    <row r="442" spans="1:4">
      <c r="A442" t="e">
        <v>#N/A</v>
      </c>
      <c r="B442" t="e">
        <v>#N/A</v>
      </c>
      <c r="C442" t="e">
        <v>#N/A</v>
      </c>
      <c r="D442" t="e">
        <v>#N/A</v>
      </c>
    </row>
    <row r="443" spans="1:4">
      <c r="A443" t="e">
        <v>#N/A</v>
      </c>
      <c r="B443" t="e">
        <v>#N/A</v>
      </c>
      <c r="C443" t="e">
        <v>#N/A</v>
      </c>
      <c r="D443" t="e">
        <v>#N/A</v>
      </c>
    </row>
    <row r="444" spans="1:4">
      <c r="A444" t="e">
        <v>#N/A</v>
      </c>
      <c r="B444" t="e">
        <v>#N/A</v>
      </c>
      <c r="C444" t="e">
        <v>#N/A</v>
      </c>
      <c r="D444" t="e">
        <v>#N/A</v>
      </c>
    </row>
    <row r="445" spans="1:4">
      <c r="A445" t="e">
        <v>#N/A</v>
      </c>
      <c r="B445" t="e">
        <v>#N/A</v>
      </c>
      <c r="C445" t="e">
        <v>#N/A</v>
      </c>
      <c r="D445" t="e">
        <v>#N/A</v>
      </c>
    </row>
    <row r="446" spans="1:4">
      <c r="A446" t="e">
        <v>#N/A</v>
      </c>
      <c r="B446" t="e">
        <v>#N/A</v>
      </c>
      <c r="C446" t="e">
        <v>#N/A</v>
      </c>
      <c r="D446" t="e">
        <v>#N/A</v>
      </c>
    </row>
    <row r="447" spans="1:4">
      <c r="A447" t="e">
        <v>#N/A</v>
      </c>
      <c r="B447" t="e">
        <v>#N/A</v>
      </c>
      <c r="C447" t="e">
        <v>#N/A</v>
      </c>
      <c r="D447" t="e">
        <v>#N/A</v>
      </c>
    </row>
    <row r="448" spans="1:4">
      <c r="A448" t="e">
        <v>#N/A</v>
      </c>
      <c r="B448" t="e">
        <v>#N/A</v>
      </c>
      <c r="C448" t="e">
        <v>#N/A</v>
      </c>
      <c r="D448" t="e">
        <v>#N/A</v>
      </c>
    </row>
    <row r="449" spans="1:4">
      <c r="A449" t="e">
        <v>#N/A</v>
      </c>
      <c r="B449" t="e">
        <v>#N/A</v>
      </c>
      <c r="C449" t="e">
        <v>#N/A</v>
      </c>
      <c r="D449" t="e">
        <v>#N/A</v>
      </c>
    </row>
    <row r="450" spans="1:4">
      <c r="A450" t="e">
        <v>#N/A</v>
      </c>
      <c r="B450" t="e">
        <v>#N/A</v>
      </c>
      <c r="C450" t="e">
        <v>#N/A</v>
      </c>
      <c r="D450" t="e">
        <v>#N/A</v>
      </c>
    </row>
    <row r="451" spans="1:4">
      <c r="A451" t="e">
        <v>#N/A</v>
      </c>
      <c r="B451" t="e">
        <v>#N/A</v>
      </c>
      <c r="C451" t="e">
        <v>#N/A</v>
      </c>
      <c r="D451" t="e">
        <v>#N/A</v>
      </c>
    </row>
    <row r="452" spans="1:4">
      <c r="A452" t="e">
        <v>#N/A</v>
      </c>
      <c r="B452" t="e">
        <v>#N/A</v>
      </c>
      <c r="C452" t="e">
        <v>#N/A</v>
      </c>
      <c r="D452" t="e">
        <v>#N/A</v>
      </c>
    </row>
    <row r="453" spans="1:4">
      <c r="A453" t="e">
        <v>#N/A</v>
      </c>
      <c r="B453" t="e">
        <v>#N/A</v>
      </c>
      <c r="C453" t="e">
        <v>#N/A</v>
      </c>
      <c r="D453" t="e">
        <v>#N/A</v>
      </c>
    </row>
    <row r="454" spans="1:4">
      <c r="A454" t="e">
        <v>#N/A</v>
      </c>
      <c r="B454" t="e">
        <v>#N/A</v>
      </c>
      <c r="C454" t="e">
        <v>#N/A</v>
      </c>
      <c r="D454" t="e">
        <v>#N/A</v>
      </c>
    </row>
    <row r="455" spans="1:4">
      <c r="A455" t="e">
        <v>#N/A</v>
      </c>
      <c r="B455" t="e">
        <v>#N/A</v>
      </c>
      <c r="C455" t="e">
        <v>#N/A</v>
      </c>
      <c r="D455" t="e">
        <v>#N/A</v>
      </c>
    </row>
    <row r="456" spans="1:4">
      <c r="A456" t="e">
        <v>#N/A</v>
      </c>
      <c r="B456" t="e">
        <v>#N/A</v>
      </c>
      <c r="C456" t="e">
        <v>#N/A</v>
      </c>
      <c r="D456" t="e">
        <v>#N/A</v>
      </c>
    </row>
    <row r="457" spans="1:4">
      <c r="A457" t="e">
        <v>#N/A</v>
      </c>
      <c r="B457" t="e">
        <v>#N/A</v>
      </c>
      <c r="C457" t="e">
        <v>#N/A</v>
      </c>
      <c r="D457" t="e">
        <v>#N/A</v>
      </c>
    </row>
    <row r="458" spans="1:4">
      <c r="A458" t="e">
        <v>#N/A</v>
      </c>
      <c r="B458" t="e">
        <v>#N/A</v>
      </c>
      <c r="C458" t="e">
        <v>#N/A</v>
      </c>
      <c r="D458" t="e">
        <v>#N/A</v>
      </c>
    </row>
    <row r="459" spans="1:4">
      <c r="A459" t="e">
        <v>#N/A</v>
      </c>
      <c r="B459" t="e">
        <v>#N/A</v>
      </c>
      <c r="C459" t="e">
        <v>#N/A</v>
      </c>
      <c r="D459" t="e">
        <v>#N/A</v>
      </c>
    </row>
    <row r="460" spans="1:4">
      <c r="A460" t="e">
        <v>#N/A</v>
      </c>
      <c r="B460" t="e">
        <v>#N/A</v>
      </c>
      <c r="C460" t="e">
        <v>#N/A</v>
      </c>
      <c r="D460" t="e">
        <v>#N/A</v>
      </c>
    </row>
    <row r="461" spans="1:4">
      <c r="A461" t="e">
        <v>#N/A</v>
      </c>
      <c r="B461" t="e">
        <v>#N/A</v>
      </c>
      <c r="C461" t="e">
        <v>#N/A</v>
      </c>
      <c r="D461" t="e">
        <v>#N/A</v>
      </c>
    </row>
    <row r="462" spans="1:4">
      <c r="A462" t="e">
        <v>#N/A</v>
      </c>
      <c r="B462" t="e">
        <v>#N/A</v>
      </c>
      <c r="C462" t="e">
        <v>#N/A</v>
      </c>
      <c r="D462" t="e">
        <v>#N/A</v>
      </c>
    </row>
    <row r="463" spans="1:4">
      <c r="A463" t="e">
        <v>#N/A</v>
      </c>
      <c r="B463" t="e">
        <v>#N/A</v>
      </c>
      <c r="C463" t="e">
        <v>#N/A</v>
      </c>
      <c r="D463" t="e">
        <v>#N/A</v>
      </c>
    </row>
    <row r="464" spans="1:4">
      <c r="A464" t="e">
        <v>#N/A</v>
      </c>
      <c r="B464" t="e">
        <v>#N/A</v>
      </c>
      <c r="C464" t="e">
        <v>#N/A</v>
      </c>
      <c r="D464" t="e">
        <v>#N/A</v>
      </c>
    </row>
    <row r="465" spans="1:4">
      <c r="A465" t="e">
        <v>#N/A</v>
      </c>
      <c r="B465" t="e">
        <v>#N/A</v>
      </c>
      <c r="C465" t="e">
        <v>#N/A</v>
      </c>
      <c r="D465" t="e">
        <v>#N/A</v>
      </c>
    </row>
    <row r="466" spans="1:4">
      <c r="A466" t="e">
        <v>#N/A</v>
      </c>
      <c r="B466" t="e">
        <v>#N/A</v>
      </c>
      <c r="C466" t="e">
        <v>#N/A</v>
      </c>
      <c r="D466" t="e">
        <v>#N/A</v>
      </c>
    </row>
    <row r="467" spans="1:4">
      <c r="A467" t="e">
        <v>#N/A</v>
      </c>
      <c r="B467" t="e">
        <v>#N/A</v>
      </c>
      <c r="C467" t="e">
        <v>#N/A</v>
      </c>
      <c r="D467" t="e">
        <v>#N/A</v>
      </c>
    </row>
    <row r="468" spans="1:4">
      <c r="A468" t="e">
        <v>#N/A</v>
      </c>
      <c r="B468" t="e">
        <v>#N/A</v>
      </c>
      <c r="C468" t="e">
        <v>#N/A</v>
      </c>
      <c r="D468" t="e">
        <v>#N/A</v>
      </c>
    </row>
    <row r="469" spans="1:4">
      <c r="A469" t="e">
        <v>#N/A</v>
      </c>
      <c r="B469" t="e">
        <v>#N/A</v>
      </c>
      <c r="C469" t="e">
        <v>#N/A</v>
      </c>
      <c r="D469" t="e">
        <v>#N/A</v>
      </c>
    </row>
    <row r="470" spans="1:4">
      <c r="A470" t="e">
        <v>#N/A</v>
      </c>
      <c r="B470" t="e">
        <v>#N/A</v>
      </c>
      <c r="C470" t="e">
        <v>#N/A</v>
      </c>
      <c r="D470" t="e">
        <v>#N/A</v>
      </c>
    </row>
    <row r="471" spans="1:4">
      <c r="A471" t="e">
        <v>#N/A</v>
      </c>
      <c r="B471" t="e">
        <v>#N/A</v>
      </c>
      <c r="C471" t="e">
        <v>#N/A</v>
      </c>
      <c r="D471" t="e">
        <v>#N/A</v>
      </c>
    </row>
    <row r="472" spans="1:4">
      <c r="A472" t="e">
        <v>#N/A</v>
      </c>
      <c r="B472" t="e">
        <v>#N/A</v>
      </c>
      <c r="C472" t="e">
        <v>#N/A</v>
      </c>
      <c r="D472" t="e">
        <v>#N/A</v>
      </c>
    </row>
    <row r="473" spans="1:4">
      <c r="A473" t="e">
        <v>#N/A</v>
      </c>
      <c r="B473" t="e">
        <v>#N/A</v>
      </c>
      <c r="C473" t="e">
        <v>#N/A</v>
      </c>
      <c r="D473" t="e">
        <v>#N/A</v>
      </c>
    </row>
    <row r="474" spans="1:4">
      <c r="A474" t="e">
        <v>#N/A</v>
      </c>
      <c r="B474" t="e">
        <v>#N/A</v>
      </c>
      <c r="C474" t="e">
        <v>#N/A</v>
      </c>
      <c r="D474" t="e">
        <v>#N/A</v>
      </c>
    </row>
    <row r="475" spans="1:4">
      <c r="A475" t="e">
        <v>#N/A</v>
      </c>
      <c r="B475" t="e">
        <v>#N/A</v>
      </c>
      <c r="C475" t="e">
        <v>#N/A</v>
      </c>
      <c r="D475" t="e">
        <v>#N/A</v>
      </c>
    </row>
    <row r="476" spans="1:4">
      <c r="A476" t="e">
        <v>#N/A</v>
      </c>
      <c r="B476" t="e">
        <v>#N/A</v>
      </c>
      <c r="C476" t="e">
        <v>#N/A</v>
      </c>
      <c r="D476" t="e">
        <v>#N/A</v>
      </c>
    </row>
    <row r="477" spans="1:4">
      <c r="A477" t="e">
        <v>#N/A</v>
      </c>
      <c r="B477" t="e">
        <v>#N/A</v>
      </c>
      <c r="C477" t="e">
        <v>#N/A</v>
      </c>
      <c r="D477" t="e">
        <v>#N/A</v>
      </c>
    </row>
    <row r="478" spans="1:4">
      <c r="A478" t="e">
        <v>#N/A</v>
      </c>
      <c r="B478" t="e">
        <v>#N/A</v>
      </c>
      <c r="C478" t="e">
        <v>#N/A</v>
      </c>
      <c r="D478" t="e">
        <v>#N/A</v>
      </c>
    </row>
    <row r="479" spans="1:4">
      <c r="A479" t="e">
        <v>#N/A</v>
      </c>
      <c r="B479" t="e">
        <v>#N/A</v>
      </c>
      <c r="C479" t="e">
        <v>#N/A</v>
      </c>
      <c r="D479" t="e">
        <v>#N/A</v>
      </c>
    </row>
    <row r="480" spans="1:4">
      <c r="A480" t="e">
        <v>#N/A</v>
      </c>
      <c r="B480" t="e">
        <v>#N/A</v>
      </c>
      <c r="C480" t="e">
        <v>#N/A</v>
      </c>
      <c r="D480" t="e">
        <v>#N/A</v>
      </c>
    </row>
    <row r="481" spans="1:4">
      <c r="A481" t="e">
        <v>#N/A</v>
      </c>
      <c r="B481" t="e">
        <v>#N/A</v>
      </c>
      <c r="C481" t="e">
        <v>#N/A</v>
      </c>
      <c r="D481" t="e">
        <v>#N/A</v>
      </c>
    </row>
    <row r="482" spans="1:4">
      <c r="A482" t="e">
        <v>#N/A</v>
      </c>
      <c r="B482" t="e">
        <v>#N/A</v>
      </c>
      <c r="C482" t="e">
        <v>#N/A</v>
      </c>
      <c r="D482" t="e">
        <v>#N/A</v>
      </c>
    </row>
    <row r="483" spans="1:4">
      <c r="A483" t="e">
        <v>#N/A</v>
      </c>
      <c r="B483" t="e">
        <v>#N/A</v>
      </c>
      <c r="C483" t="e">
        <v>#N/A</v>
      </c>
      <c r="D483" t="e">
        <v>#N/A</v>
      </c>
    </row>
    <row r="484" spans="1:4">
      <c r="A484" t="e">
        <v>#N/A</v>
      </c>
      <c r="B484" t="e">
        <v>#N/A</v>
      </c>
      <c r="C484" t="e">
        <v>#N/A</v>
      </c>
      <c r="D484" t="e">
        <v>#N/A</v>
      </c>
    </row>
    <row r="485" spans="1:4">
      <c r="A485" t="e">
        <v>#N/A</v>
      </c>
      <c r="B485" t="e">
        <v>#N/A</v>
      </c>
      <c r="C485" t="e">
        <v>#N/A</v>
      </c>
      <c r="D485" t="e">
        <v>#N/A</v>
      </c>
    </row>
    <row r="486" spans="1:4">
      <c r="A486" t="e">
        <v>#N/A</v>
      </c>
      <c r="B486" t="e">
        <v>#N/A</v>
      </c>
      <c r="C486" t="e">
        <v>#N/A</v>
      </c>
      <c r="D486" t="e">
        <v>#N/A</v>
      </c>
    </row>
    <row r="487" spans="1:4">
      <c r="A487" t="e">
        <v>#N/A</v>
      </c>
      <c r="B487" t="e">
        <v>#N/A</v>
      </c>
      <c r="C487" t="e">
        <v>#N/A</v>
      </c>
      <c r="D487" t="e">
        <v>#N/A</v>
      </c>
    </row>
    <row r="488" spans="1:4">
      <c r="A488" t="e">
        <v>#N/A</v>
      </c>
      <c r="B488" t="e">
        <v>#N/A</v>
      </c>
      <c r="C488" t="e">
        <v>#N/A</v>
      </c>
      <c r="D488" t="e">
        <v>#N/A</v>
      </c>
    </row>
    <row r="489" spans="1:4">
      <c r="A489" t="e">
        <v>#N/A</v>
      </c>
      <c r="B489" t="e">
        <v>#N/A</v>
      </c>
      <c r="C489" t="e">
        <v>#N/A</v>
      </c>
      <c r="D489" t="e">
        <v>#N/A</v>
      </c>
    </row>
    <row r="490" spans="1:4">
      <c r="A490" t="e">
        <v>#N/A</v>
      </c>
      <c r="B490" t="e">
        <v>#N/A</v>
      </c>
      <c r="C490" t="e">
        <v>#N/A</v>
      </c>
      <c r="D490" t="e">
        <v>#N/A</v>
      </c>
    </row>
    <row r="491" spans="1:4">
      <c r="A491" t="e">
        <v>#N/A</v>
      </c>
      <c r="B491" t="e">
        <v>#N/A</v>
      </c>
      <c r="C491" t="e">
        <v>#N/A</v>
      </c>
      <c r="D491" t="e">
        <v>#N/A</v>
      </c>
    </row>
    <row r="492" spans="1:4">
      <c r="A492" t="e">
        <v>#N/A</v>
      </c>
      <c r="B492" t="e">
        <v>#N/A</v>
      </c>
      <c r="C492" t="e">
        <v>#N/A</v>
      </c>
      <c r="D492" t="e">
        <v>#N/A</v>
      </c>
    </row>
    <row r="493" spans="1:4">
      <c r="A493" t="e">
        <v>#N/A</v>
      </c>
      <c r="B493" t="e">
        <v>#N/A</v>
      </c>
      <c r="C493" t="e">
        <v>#N/A</v>
      </c>
      <c r="D493" t="e">
        <v>#N/A</v>
      </c>
    </row>
    <row r="494" spans="1:4">
      <c r="A494" t="e">
        <v>#N/A</v>
      </c>
      <c r="B494" t="e">
        <v>#N/A</v>
      </c>
      <c r="C494" t="e">
        <v>#N/A</v>
      </c>
      <c r="D494" t="e">
        <v>#N/A</v>
      </c>
    </row>
    <row r="495" spans="1:4">
      <c r="A495" t="e">
        <v>#N/A</v>
      </c>
      <c r="B495" t="e">
        <v>#N/A</v>
      </c>
      <c r="C495" t="e">
        <v>#N/A</v>
      </c>
      <c r="D495" t="e">
        <v>#N/A</v>
      </c>
    </row>
    <row r="496" spans="1:4">
      <c r="A496" t="e">
        <v>#N/A</v>
      </c>
      <c r="B496" t="e">
        <v>#N/A</v>
      </c>
      <c r="C496" t="e">
        <v>#N/A</v>
      </c>
      <c r="D496" t="e">
        <v>#N/A</v>
      </c>
    </row>
    <row r="497" spans="1:4">
      <c r="A497" t="e">
        <v>#N/A</v>
      </c>
      <c r="B497" t="e">
        <v>#N/A</v>
      </c>
      <c r="C497" t="e">
        <v>#N/A</v>
      </c>
      <c r="D497" t="e">
        <v>#N/A</v>
      </c>
    </row>
    <row r="498" spans="1:4">
      <c r="A498" t="e">
        <v>#N/A</v>
      </c>
      <c r="B498" t="e">
        <v>#N/A</v>
      </c>
      <c r="C498" t="e">
        <v>#N/A</v>
      </c>
      <c r="D498" t="e">
        <v>#N/A</v>
      </c>
    </row>
    <row r="499" spans="1:4">
      <c r="A499" t="e">
        <v>#N/A</v>
      </c>
      <c r="B499" t="e">
        <v>#N/A</v>
      </c>
      <c r="C499" t="e">
        <v>#N/A</v>
      </c>
      <c r="D499" t="e">
        <v>#N/A</v>
      </c>
    </row>
    <row r="500" spans="1:4">
      <c r="A500" t="e">
        <v>#N/A</v>
      </c>
      <c r="B500" t="e">
        <v>#N/A</v>
      </c>
      <c r="C500" t="e">
        <v>#N/A</v>
      </c>
      <c r="D500" t="e">
        <v>#N/A</v>
      </c>
    </row>
    <row r="501" spans="1:4">
      <c r="A501" t="e">
        <v>#N/A</v>
      </c>
      <c r="B501" t="e">
        <v>#N/A</v>
      </c>
      <c r="C501" t="e">
        <v>#N/A</v>
      </c>
      <c r="D501" t="e">
        <v>#N/A</v>
      </c>
    </row>
    <row r="502" spans="1:4">
      <c r="A502" t="e">
        <v>#N/A</v>
      </c>
      <c r="B502" t="e">
        <v>#N/A</v>
      </c>
      <c r="C502" t="e">
        <v>#N/A</v>
      </c>
      <c r="D502" t="e">
        <v>#N/A</v>
      </c>
    </row>
    <row r="503" spans="1:4">
      <c r="A503" t="e">
        <v>#N/A</v>
      </c>
      <c r="B503" t="e">
        <v>#N/A</v>
      </c>
      <c r="C503" t="e">
        <v>#N/A</v>
      </c>
      <c r="D503" t="e">
        <v>#N/A</v>
      </c>
    </row>
    <row r="504" spans="1:4">
      <c r="A504" t="e">
        <v>#N/A</v>
      </c>
      <c r="B504" t="e">
        <v>#N/A</v>
      </c>
      <c r="C504" t="e">
        <v>#N/A</v>
      </c>
      <c r="D504" t="e">
        <v>#N/A</v>
      </c>
    </row>
    <row r="505" spans="1:4">
      <c r="A505" t="e">
        <v>#N/A</v>
      </c>
      <c r="B505" t="e">
        <v>#N/A</v>
      </c>
      <c r="C505" t="e">
        <v>#N/A</v>
      </c>
      <c r="D505" t="e">
        <v>#N/A</v>
      </c>
    </row>
    <row r="506" spans="1:4">
      <c r="A506" t="e">
        <v>#N/A</v>
      </c>
      <c r="B506" t="e">
        <v>#N/A</v>
      </c>
      <c r="C506" t="e">
        <v>#N/A</v>
      </c>
      <c r="D506" t="e">
        <v>#N/A</v>
      </c>
    </row>
    <row r="507" spans="1:4">
      <c r="A507" t="e">
        <v>#N/A</v>
      </c>
      <c r="B507" t="e">
        <v>#N/A</v>
      </c>
      <c r="C507" t="e">
        <v>#N/A</v>
      </c>
      <c r="D507" t="e">
        <v>#N/A</v>
      </c>
    </row>
    <row r="508" spans="1:4">
      <c r="A508" t="e">
        <v>#N/A</v>
      </c>
      <c r="B508" t="e">
        <v>#N/A</v>
      </c>
      <c r="C508" t="e">
        <v>#N/A</v>
      </c>
      <c r="D508" t="e">
        <v>#N/A</v>
      </c>
    </row>
    <row r="509" spans="1:4">
      <c r="A509" t="e">
        <v>#N/A</v>
      </c>
      <c r="B509" t="e">
        <v>#N/A</v>
      </c>
      <c r="C509" t="e">
        <v>#N/A</v>
      </c>
      <c r="D509" t="e">
        <v>#N/A</v>
      </c>
    </row>
    <row r="510" spans="1:4">
      <c r="A510" t="e">
        <v>#N/A</v>
      </c>
      <c r="B510" t="e">
        <v>#N/A</v>
      </c>
      <c r="C510" t="e">
        <v>#N/A</v>
      </c>
      <c r="D510" t="e">
        <v>#N/A</v>
      </c>
    </row>
    <row r="511" spans="1:4">
      <c r="A511" t="e">
        <v>#N/A</v>
      </c>
      <c r="B511" t="e">
        <v>#N/A</v>
      </c>
      <c r="C511" t="e">
        <v>#N/A</v>
      </c>
      <c r="D511" t="e">
        <v>#N/A</v>
      </c>
    </row>
    <row r="512" spans="1:4">
      <c r="A512" t="e">
        <v>#N/A</v>
      </c>
      <c r="B512" t="e">
        <v>#N/A</v>
      </c>
      <c r="C512" t="e">
        <v>#N/A</v>
      </c>
      <c r="D512" t="e">
        <v>#N/A</v>
      </c>
    </row>
    <row r="513" spans="1:4">
      <c r="A513" t="e">
        <v>#N/A</v>
      </c>
      <c r="B513" t="e">
        <v>#N/A</v>
      </c>
      <c r="C513" t="e">
        <v>#N/A</v>
      </c>
      <c r="D513" t="e">
        <v>#N/A</v>
      </c>
    </row>
    <row r="514" spans="1:4">
      <c r="A514" t="e">
        <v>#N/A</v>
      </c>
      <c r="B514" t="e">
        <v>#N/A</v>
      </c>
      <c r="C514" t="e">
        <v>#N/A</v>
      </c>
      <c r="D514" t="e">
        <v>#N/A</v>
      </c>
    </row>
    <row r="515" spans="1:4">
      <c r="A515" t="e">
        <v>#N/A</v>
      </c>
      <c r="B515" t="e">
        <v>#N/A</v>
      </c>
      <c r="C515" t="e">
        <v>#N/A</v>
      </c>
      <c r="D515" t="e">
        <v>#N/A</v>
      </c>
    </row>
    <row r="516" spans="1:4">
      <c r="A516" t="e">
        <v>#N/A</v>
      </c>
      <c r="B516" t="e">
        <v>#N/A</v>
      </c>
      <c r="C516" t="e">
        <v>#N/A</v>
      </c>
      <c r="D516" t="e">
        <v>#N/A</v>
      </c>
    </row>
    <row r="517" spans="1:4">
      <c r="A517" t="e">
        <v>#N/A</v>
      </c>
      <c r="B517" t="e">
        <v>#N/A</v>
      </c>
      <c r="C517" t="e">
        <v>#N/A</v>
      </c>
      <c r="D517" t="e">
        <v>#N/A</v>
      </c>
    </row>
    <row r="518" spans="1:4">
      <c r="A518" t="e">
        <v>#N/A</v>
      </c>
      <c r="B518" t="e">
        <v>#N/A</v>
      </c>
      <c r="C518" t="e">
        <v>#N/A</v>
      </c>
      <c r="D518" t="e">
        <v>#N/A</v>
      </c>
    </row>
    <row r="519" spans="1:4">
      <c r="A519" t="e">
        <v>#N/A</v>
      </c>
      <c r="B519" t="e">
        <v>#N/A</v>
      </c>
      <c r="C519" t="e">
        <v>#N/A</v>
      </c>
      <c r="D519" t="e">
        <v>#N/A</v>
      </c>
    </row>
    <row r="520" spans="1:4">
      <c r="A520" t="e">
        <v>#N/A</v>
      </c>
      <c r="B520" t="e">
        <v>#N/A</v>
      </c>
      <c r="C520" t="e">
        <v>#N/A</v>
      </c>
      <c r="D520" t="e">
        <v>#N/A</v>
      </c>
    </row>
    <row r="521" spans="1:4">
      <c r="A521" t="e">
        <v>#N/A</v>
      </c>
      <c r="B521" t="e">
        <v>#N/A</v>
      </c>
      <c r="C521" t="e">
        <v>#N/A</v>
      </c>
      <c r="D521" t="e">
        <v>#N/A</v>
      </c>
    </row>
    <row r="522" spans="1:4">
      <c r="A522" t="e">
        <v>#N/A</v>
      </c>
      <c r="B522" t="e">
        <v>#N/A</v>
      </c>
      <c r="C522" t="e">
        <v>#N/A</v>
      </c>
      <c r="D522" t="e">
        <v>#N/A</v>
      </c>
    </row>
    <row r="523" spans="1:4">
      <c r="A523" t="e">
        <v>#N/A</v>
      </c>
      <c r="B523" t="e">
        <v>#N/A</v>
      </c>
      <c r="C523" t="e">
        <v>#N/A</v>
      </c>
      <c r="D523" t="e">
        <v>#N/A</v>
      </c>
    </row>
    <row r="524" spans="1:4">
      <c r="A524" t="e">
        <v>#N/A</v>
      </c>
      <c r="B524" t="e">
        <v>#N/A</v>
      </c>
      <c r="C524" t="e">
        <v>#N/A</v>
      </c>
      <c r="D524" t="e">
        <v>#N/A</v>
      </c>
    </row>
    <row r="525" spans="1:4">
      <c r="A525" t="e">
        <v>#N/A</v>
      </c>
      <c r="B525" t="e">
        <v>#N/A</v>
      </c>
      <c r="C525" t="e">
        <v>#N/A</v>
      </c>
      <c r="D525" t="e">
        <v>#N/A</v>
      </c>
    </row>
    <row r="526" spans="1:4">
      <c r="A526" t="e">
        <v>#N/A</v>
      </c>
      <c r="B526" t="e">
        <v>#N/A</v>
      </c>
      <c r="C526" t="e">
        <v>#N/A</v>
      </c>
      <c r="D526" t="e">
        <v>#N/A</v>
      </c>
    </row>
    <row r="527" spans="1:4">
      <c r="A527" t="e">
        <v>#N/A</v>
      </c>
      <c r="B527" t="e">
        <v>#N/A</v>
      </c>
      <c r="C527" t="e">
        <v>#N/A</v>
      </c>
      <c r="D527" t="e">
        <v>#N/A</v>
      </c>
    </row>
    <row r="528" spans="1:4">
      <c r="A528" t="e">
        <v>#N/A</v>
      </c>
      <c r="B528" t="e">
        <v>#N/A</v>
      </c>
      <c r="C528" t="e">
        <v>#N/A</v>
      </c>
      <c r="D528" t="e">
        <v>#N/A</v>
      </c>
    </row>
    <row r="529" spans="1:4">
      <c r="A529" t="e">
        <v>#N/A</v>
      </c>
      <c r="B529" t="e">
        <v>#N/A</v>
      </c>
      <c r="C529" t="e">
        <v>#N/A</v>
      </c>
      <c r="D529" t="e">
        <v>#N/A</v>
      </c>
    </row>
    <row r="530" spans="1:4">
      <c r="A530" t="e">
        <v>#N/A</v>
      </c>
      <c r="B530" t="e">
        <v>#N/A</v>
      </c>
      <c r="C530" t="e">
        <v>#N/A</v>
      </c>
      <c r="D530" t="e">
        <v>#N/A</v>
      </c>
    </row>
    <row r="531" spans="1:4">
      <c r="A531" t="e">
        <v>#N/A</v>
      </c>
      <c r="B531" t="e">
        <v>#N/A</v>
      </c>
      <c r="C531" t="e">
        <v>#N/A</v>
      </c>
      <c r="D531" t="e">
        <v>#N/A</v>
      </c>
    </row>
    <row r="532" spans="1:4">
      <c r="A532" t="e">
        <v>#N/A</v>
      </c>
      <c r="B532" t="e">
        <v>#N/A</v>
      </c>
      <c r="C532" t="e">
        <v>#N/A</v>
      </c>
      <c r="D532" t="e">
        <v>#N/A</v>
      </c>
    </row>
    <row r="533" spans="1:4">
      <c r="A533" t="e">
        <v>#N/A</v>
      </c>
      <c r="B533" t="e">
        <v>#N/A</v>
      </c>
      <c r="C533" t="e">
        <v>#N/A</v>
      </c>
      <c r="D533" t="e">
        <v>#N/A</v>
      </c>
    </row>
    <row r="534" spans="1:4">
      <c r="A534" t="e">
        <v>#N/A</v>
      </c>
      <c r="B534" t="e">
        <v>#N/A</v>
      </c>
      <c r="C534" t="e">
        <v>#N/A</v>
      </c>
      <c r="D534" t="e">
        <v>#N/A</v>
      </c>
    </row>
    <row r="535" spans="1:4">
      <c r="A535" t="e">
        <v>#N/A</v>
      </c>
      <c r="B535" t="e">
        <v>#N/A</v>
      </c>
      <c r="C535" t="e">
        <v>#N/A</v>
      </c>
      <c r="D535" t="e">
        <v>#N/A</v>
      </c>
    </row>
    <row r="536" spans="1:4">
      <c r="A536" t="e">
        <v>#N/A</v>
      </c>
      <c r="B536" t="e">
        <v>#N/A</v>
      </c>
      <c r="C536" t="e">
        <v>#N/A</v>
      </c>
      <c r="D536" t="e">
        <v>#N/A</v>
      </c>
    </row>
    <row r="537" spans="1:4">
      <c r="A537" t="e">
        <v>#N/A</v>
      </c>
      <c r="B537" t="e">
        <v>#N/A</v>
      </c>
      <c r="C537" t="e">
        <v>#N/A</v>
      </c>
      <c r="D537" t="e">
        <v>#N/A</v>
      </c>
    </row>
    <row r="538" spans="1:4">
      <c r="A538" t="e">
        <v>#N/A</v>
      </c>
      <c r="B538" t="e">
        <v>#N/A</v>
      </c>
      <c r="C538" t="e">
        <v>#N/A</v>
      </c>
      <c r="D538" t="e">
        <v>#N/A</v>
      </c>
    </row>
    <row r="539" spans="1:4">
      <c r="A539" t="e">
        <v>#N/A</v>
      </c>
      <c r="B539" t="e">
        <v>#N/A</v>
      </c>
      <c r="C539" t="e">
        <v>#N/A</v>
      </c>
      <c r="D539" t="e">
        <v>#N/A</v>
      </c>
    </row>
    <row r="540" spans="1:4">
      <c r="A540" t="e">
        <v>#N/A</v>
      </c>
      <c r="B540" t="e">
        <v>#N/A</v>
      </c>
      <c r="C540" t="e">
        <v>#N/A</v>
      </c>
      <c r="D540" t="e">
        <v>#N/A</v>
      </c>
    </row>
    <row r="541" spans="1:4">
      <c r="A541" t="e">
        <v>#N/A</v>
      </c>
      <c r="B541" t="e">
        <v>#N/A</v>
      </c>
      <c r="C541" t="e">
        <v>#N/A</v>
      </c>
      <c r="D541" t="e">
        <v>#N/A</v>
      </c>
    </row>
    <row r="542" spans="1:4">
      <c r="A542" t="e">
        <v>#N/A</v>
      </c>
      <c r="B542" t="e">
        <v>#N/A</v>
      </c>
      <c r="C542" t="e">
        <v>#N/A</v>
      </c>
      <c r="D542" t="e">
        <v>#N/A</v>
      </c>
    </row>
    <row r="543" spans="1:4">
      <c r="A543" t="e">
        <v>#N/A</v>
      </c>
      <c r="B543" t="e">
        <v>#N/A</v>
      </c>
      <c r="C543" t="e">
        <v>#N/A</v>
      </c>
      <c r="D543" t="e">
        <v>#N/A</v>
      </c>
    </row>
    <row r="544" spans="1:4">
      <c r="A544" t="e">
        <v>#N/A</v>
      </c>
      <c r="B544" t="e">
        <v>#N/A</v>
      </c>
      <c r="C544" t="e">
        <v>#N/A</v>
      </c>
      <c r="D544" t="e">
        <v>#N/A</v>
      </c>
    </row>
    <row r="545" spans="1:4">
      <c r="A545" t="e">
        <v>#N/A</v>
      </c>
      <c r="B545" t="e">
        <v>#N/A</v>
      </c>
      <c r="C545" t="e">
        <v>#N/A</v>
      </c>
      <c r="D545" t="e">
        <v>#N/A</v>
      </c>
    </row>
    <row r="546" spans="1:4">
      <c r="A546" t="e">
        <v>#N/A</v>
      </c>
      <c r="B546" t="e">
        <v>#N/A</v>
      </c>
      <c r="C546" t="e">
        <v>#N/A</v>
      </c>
      <c r="D546" t="e">
        <v>#N/A</v>
      </c>
    </row>
    <row r="547" spans="1:4">
      <c r="A547" t="e">
        <v>#N/A</v>
      </c>
      <c r="B547" t="e">
        <v>#N/A</v>
      </c>
      <c r="C547" t="e">
        <v>#N/A</v>
      </c>
      <c r="D547" t="e">
        <v>#N/A</v>
      </c>
    </row>
    <row r="548" spans="1:4">
      <c r="A548" t="e">
        <v>#N/A</v>
      </c>
      <c r="B548" t="e">
        <v>#N/A</v>
      </c>
      <c r="C548" t="e">
        <v>#N/A</v>
      </c>
      <c r="D548" t="e">
        <v>#N/A</v>
      </c>
    </row>
    <row r="549" spans="1:4">
      <c r="A549" t="e">
        <v>#N/A</v>
      </c>
      <c r="B549" t="e">
        <v>#N/A</v>
      </c>
      <c r="C549" t="e">
        <v>#N/A</v>
      </c>
      <c r="D549" t="e">
        <v>#N/A</v>
      </c>
    </row>
    <row r="550" spans="1:4">
      <c r="A550" t="e">
        <v>#N/A</v>
      </c>
      <c r="B550" t="e">
        <v>#N/A</v>
      </c>
      <c r="C550" t="e">
        <v>#N/A</v>
      </c>
      <c r="D550" t="e">
        <v>#N/A</v>
      </c>
    </row>
    <row r="551" spans="1:4">
      <c r="A551" t="e">
        <v>#N/A</v>
      </c>
      <c r="B551" t="e">
        <v>#N/A</v>
      </c>
      <c r="C551" t="e">
        <v>#N/A</v>
      </c>
      <c r="D551" t="e">
        <v>#N/A</v>
      </c>
    </row>
    <row r="552" spans="1:4">
      <c r="A552" t="e">
        <v>#N/A</v>
      </c>
      <c r="B552" t="e">
        <v>#N/A</v>
      </c>
      <c r="C552" t="e">
        <v>#N/A</v>
      </c>
      <c r="D552" t="e">
        <v>#N/A</v>
      </c>
    </row>
    <row r="553" spans="1:4">
      <c r="A553" t="e">
        <v>#N/A</v>
      </c>
      <c r="B553" t="e">
        <v>#N/A</v>
      </c>
      <c r="C553" t="e">
        <v>#N/A</v>
      </c>
      <c r="D553" t="e">
        <v>#N/A</v>
      </c>
    </row>
    <row r="554" spans="1:4">
      <c r="A554" t="e">
        <v>#N/A</v>
      </c>
      <c r="B554" t="e">
        <v>#N/A</v>
      </c>
      <c r="C554" t="e">
        <v>#N/A</v>
      </c>
      <c r="D554" t="e">
        <v>#N/A</v>
      </c>
    </row>
    <row r="555" spans="1:4">
      <c r="A555" t="e">
        <v>#N/A</v>
      </c>
      <c r="B555" t="e">
        <v>#N/A</v>
      </c>
      <c r="C555" t="e">
        <v>#N/A</v>
      </c>
      <c r="D555" t="e">
        <v>#N/A</v>
      </c>
    </row>
    <row r="556" spans="1:4">
      <c r="A556" t="e">
        <v>#N/A</v>
      </c>
      <c r="B556" t="e">
        <v>#N/A</v>
      </c>
      <c r="C556" t="e">
        <v>#N/A</v>
      </c>
      <c r="D556" t="e">
        <v>#N/A</v>
      </c>
    </row>
    <row r="557" spans="1:4">
      <c r="A557" t="e">
        <v>#N/A</v>
      </c>
      <c r="B557" t="e">
        <v>#N/A</v>
      </c>
      <c r="C557" t="e">
        <v>#N/A</v>
      </c>
      <c r="D557" t="e">
        <v>#N/A</v>
      </c>
    </row>
    <row r="558" spans="1:4">
      <c r="A558" t="e">
        <v>#N/A</v>
      </c>
      <c r="B558" t="e">
        <v>#N/A</v>
      </c>
      <c r="C558" t="e">
        <v>#N/A</v>
      </c>
      <c r="D558" t="e">
        <v>#N/A</v>
      </c>
    </row>
    <row r="559" spans="1:4">
      <c r="A559" t="e">
        <v>#N/A</v>
      </c>
      <c r="B559" t="e">
        <v>#N/A</v>
      </c>
      <c r="C559" t="e">
        <v>#N/A</v>
      </c>
      <c r="D559" t="e">
        <v>#N/A</v>
      </c>
    </row>
    <row r="560" spans="1:4">
      <c r="A560" t="e">
        <v>#N/A</v>
      </c>
      <c r="B560" t="e">
        <v>#N/A</v>
      </c>
      <c r="C560" t="e">
        <v>#N/A</v>
      </c>
      <c r="D560" t="e">
        <v>#N/A</v>
      </c>
    </row>
    <row r="561" spans="1:4">
      <c r="A561" t="e">
        <v>#N/A</v>
      </c>
      <c r="B561" t="e">
        <v>#N/A</v>
      </c>
      <c r="C561" t="e">
        <v>#N/A</v>
      </c>
      <c r="D561" t="e">
        <v>#N/A</v>
      </c>
    </row>
    <row r="562" spans="1:4">
      <c r="A562" t="e">
        <v>#N/A</v>
      </c>
      <c r="B562" t="e">
        <v>#N/A</v>
      </c>
      <c r="C562" t="e">
        <v>#N/A</v>
      </c>
      <c r="D562" t="e">
        <v>#N/A</v>
      </c>
    </row>
    <row r="563" spans="1:4">
      <c r="A563" t="e">
        <v>#N/A</v>
      </c>
      <c r="B563" t="e">
        <v>#N/A</v>
      </c>
      <c r="C563" t="e">
        <v>#N/A</v>
      </c>
      <c r="D563" t="e">
        <v>#N/A</v>
      </c>
    </row>
    <row r="564" spans="1:4">
      <c r="A564" t="e">
        <v>#N/A</v>
      </c>
      <c r="B564" t="e">
        <v>#N/A</v>
      </c>
      <c r="C564" t="e">
        <v>#N/A</v>
      </c>
      <c r="D564" t="e">
        <v>#N/A</v>
      </c>
    </row>
    <row r="565" spans="1:4">
      <c r="A565" t="e">
        <v>#N/A</v>
      </c>
      <c r="B565" t="e">
        <v>#N/A</v>
      </c>
      <c r="C565" t="e">
        <v>#N/A</v>
      </c>
      <c r="D565" t="e">
        <v>#N/A</v>
      </c>
    </row>
    <row r="566" spans="1:4">
      <c r="A566" t="e">
        <v>#N/A</v>
      </c>
      <c r="B566" t="e">
        <v>#N/A</v>
      </c>
      <c r="C566" t="e">
        <v>#N/A</v>
      </c>
      <c r="D566" t="e">
        <v>#N/A</v>
      </c>
    </row>
    <row r="567" spans="1:4">
      <c r="A567" t="e">
        <v>#N/A</v>
      </c>
      <c r="B567" t="e">
        <v>#N/A</v>
      </c>
      <c r="C567" t="e">
        <v>#N/A</v>
      </c>
      <c r="D567" t="e">
        <v>#N/A</v>
      </c>
    </row>
    <row r="568" spans="1:4">
      <c r="A568" t="e">
        <v>#N/A</v>
      </c>
      <c r="B568" t="e">
        <v>#N/A</v>
      </c>
      <c r="C568" t="e">
        <v>#N/A</v>
      </c>
      <c r="D568" t="e">
        <v>#N/A</v>
      </c>
    </row>
    <row r="569" spans="1:4">
      <c r="A569" t="e">
        <v>#N/A</v>
      </c>
      <c r="B569" t="e">
        <v>#N/A</v>
      </c>
      <c r="C569" t="e">
        <v>#N/A</v>
      </c>
      <c r="D569" t="e">
        <v>#N/A</v>
      </c>
    </row>
    <row r="570" spans="1:4">
      <c r="A570" t="e">
        <v>#N/A</v>
      </c>
      <c r="B570" t="e">
        <v>#N/A</v>
      </c>
      <c r="C570" t="e">
        <v>#N/A</v>
      </c>
      <c r="D570" t="e">
        <v>#N/A</v>
      </c>
    </row>
    <row r="571" spans="1:4">
      <c r="A571" t="e">
        <v>#N/A</v>
      </c>
      <c r="B571" t="e">
        <v>#N/A</v>
      </c>
      <c r="C571" t="e">
        <v>#N/A</v>
      </c>
      <c r="D571" t="e">
        <v>#N/A</v>
      </c>
    </row>
    <row r="572" spans="1:4">
      <c r="A572" t="e">
        <v>#N/A</v>
      </c>
      <c r="B572" t="e">
        <v>#N/A</v>
      </c>
      <c r="C572" t="e">
        <v>#N/A</v>
      </c>
      <c r="D572" t="e">
        <v>#N/A</v>
      </c>
    </row>
    <row r="573" spans="1:4">
      <c r="A573" t="e">
        <v>#N/A</v>
      </c>
      <c r="B573" t="e">
        <v>#N/A</v>
      </c>
      <c r="C573" t="e">
        <v>#N/A</v>
      </c>
      <c r="D573" t="e">
        <v>#N/A</v>
      </c>
    </row>
    <row r="574" spans="1:4">
      <c r="A574" t="e">
        <v>#N/A</v>
      </c>
      <c r="B574" t="e">
        <v>#N/A</v>
      </c>
      <c r="C574" t="e">
        <v>#N/A</v>
      </c>
      <c r="D574" t="e">
        <v>#N/A</v>
      </c>
    </row>
    <row r="575" spans="1:4">
      <c r="A575" t="e">
        <v>#N/A</v>
      </c>
      <c r="B575" t="e">
        <v>#N/A</v>
      </c>
      <c r="C575" t="e">
        <v>#N/A</v>
      </c>
      <c r="D575" t="e">
        <v>#N/A</v>
      </c>
    </row>
    <row r="576" spans="1:4">
      <c r="A576" t="e">
        <v>#N/A</v>
      </c>
      <c r="B576" t="e">
        <v>#N/A</v>
      </c>
      <c r="C576" t="e">
        <v>#N/A</v>
      </c>
      <c r="D576" t="e">
        <v>#N/A</v>
      </c>
    </row>
    <row r="577" spans="1:4">
      <c r="A577" t="e">
        <v>#N/A</v>
      </c>
      <c r="B577" t="e">
        <v>#N/A</v>
      </c>
      <c r="C577" t="e">
        <v>#N/A</v>
      </c>
      <c r="D577" t="e">
        <v>#N/A</v>
      </c>
    </row>
    <row r="578" spans="1:4">
      <c r="A578" t="e">
        <v>#N/A</v>
      </c>
      <c r="B578" t="e">
        <v>#N/A</v>
      </c>
      <c r="C578" t="e">
        <v>#N/A</v>
      </c>
      <c r="D578" t="e">
        <v>#N/A</v>
      </c>
    </row>
    <row r="579" spans="1:4">
      <c r="A579" t="e">
        <v>#N/A</v>
      </c>
      <c r="B579" t="e">
        <v>#N/A</v>
      </c>
      <c r="C579" t="e">
        <v>#N/A</v>
      </c>
      <c r="D579" t="e">
        <v>#N/A</v>
      </c>
    </row>
    <row r="580" spans="1:4">
      <c r="A580" t="e">
        <v>#N/A</v>
      </c>
      <c r="B580" t="e">
        <v>#N/A</v>
      </c>
      <c r="C580" t="e">
        <v>#N/A</v>
      </c>
      <c r="D580" t="e">
        <v>#N/A</v>
      </c>
    </row>
    <row r="581" spans="1:4">
      <c r="A581" t="e">
        <v>#N/A</v>
      </c>
      <c r="B581" t="e">
        <v>#N/A</v>
      </c>
      <c r="C581" t="e">
        <v>#N/A</v>
      </c>
      <c r="D581" t="e">
        <v>#N/A</v>
      </c>
    </row>
    <row r="582" spans="1:4">
      <c r="A582" t="e">
        <v>#N/A</v>
      </c>
      <c r="B582" t="e">
        <v>#N/A</v>
      </c>
      <c r="C582" t="e">
        <v>#N/A</v>
      </c>
      <c r="D582" t="e">
        <v>#N/A</v>
      </c>
    </row>
    <row r="583" spans="1:4">
      <c r="A583" t="e">
        <v>#N/A</v>
      </c>
      <c r="B583" t="e">
        <v>#N/A</v>
      </c>
      <c r="C583" t="e">
        <v>#N/A</v>
      </c>
      <c r="D583" t="e">
        <v>#N/A</v>
      </c>
    </row>
    <row r="584" spans="1:4">
      <c r="A584" t="e">
        <v>#N/A</v>
      </c>
      <c r="B584" t="e">
        <v>#N/A</v>
      </c>
      <c r="C584" t="e">
        <v>#N/A</v>
      </c>
      <c r="D584" t="e">
        <v>#N/A</v>
      </c>
    </row>
    <row r="585" spans="1:4">
      <c r="A585" t="e">
        <v>#N/A</v>
      </c>
      <c r="B585" t="e">
        <v>#N/A</v>
      </c>
      <c r="C585" t="e">
        <v>#N/A</v>
      </c>
      <c r="D585" t="e">
        <v>#N/A</v>
      </c>
    </row>
    <row r="586" spans="1:4">
      <c r="A586" t="e">
        <v>#N/A</v>
      </c>
      <c r="B586" t="e">
        <v>#N/A</v>
      </c>
      <c r="C586" t="e">
        <v>#N/A</v>
      </c>
      <c r="D586" t="e">
        <v>#N/A</v>
      </c>
    </row>
    <row r="587" spans="1:4">
      <c r="A587" t="e">
        <v>#N/A</v>
      </c>
      <c r="B587" t="e">
        <v>#N/A</v>
      </c>
      <c r="C587" t="e">
        <v>#N/A</v>
      </c>
      <c r="D587" t="e">
        <v>#N/A</v>
      </c>
    </row>
    <row r="588" spans="1:4">
      <c r="A588" t="e">
        <v>#N/A</v>
      </c>
      <c r="B588" t="e">
        <v>#N/A</v>
      </c>
      <c r="C588" t="e">
        <v>#N/A</v>
      </c>
      <c r="D588" t="e">
        <v>#N/A</v>
      </c>
    </row>
    <row r="589" spans="1:4">
      <c r="A589" t="e">
        <v>#N/A</v>
      </c>
      <c r="B589" t="e">
        <v>#N/A</v>
      </c>
      <c r="C589" t="e">
        <v>#N/A</v>
      </c>
      <c r="D589" t="e">
        <v>#N/A</v>
      </c>
    </row>
    <row r="590" spans="1:4">
      <c r="A590" t="e">
        <v>#N/A</v>
      </c>
      <c r="B590" t="e">
        <v>#N/A</v>
      </c>
      <c r="C590" t="e">
        <v>#N/A</v>
      </c>
      <c r="D590" t="e">
        <v>#N/A</v>
      </c>
    </row>
    <row r="591" spans="1:4">
      <c r="A591" t="e">
        <v>#N/A</v>
      </c>
      <c r="B591" t="e">
        <v>#N/A</v>
      </c>
      <c r="C591" t="e">
        <v>#N/A</v>
      </c>
      <c r="D591" t="e">
        <v>#N/A</v>
      </c>
    </row>
    <row r="592" spans="1:4">
      <c r="A592" t="e">
        <v>#N/A</v>
      </c>
      <c r="B592" t="e">
        <v>#N/A</v>
      </c>
      <c r="C592" t="e">
        <v>#N/A</v>
      </c>
      <c r="D592" t="e">
        <v>#N/A</v>
      </c>
    </row>
    <row r="593" spans="1:4">
      <c r="A593" t="e">
        <v>#N/A</v>
      </c>
      <c r="B593" t="e">
        <v>#N/A</v>
      </c>
      <c r="C593" t="e">
        <v>#N/A</v>
      </c>
      <c r="D593" t="e">
        <v>#N/A</v>
      </c>
    </row>
    <row r="594" spans="1:4">
      <c r="A594" t="e">
        <v>#N/A</v>
      </c>
      <c r="B594" t="e">
        <v>#N/A</v>
      </c>
      <c r="C594" t="e">
        <v>#N/A</v>
      </c>
      <c r="D594" t="e">
        <v>#N/A</v>
      </c>
    </row>
    <row r="595" spans="1:4">
      <c r="A595" t="e">
        <v>#N/A</v>
      </c>
      <c r="B595" t="e">
        <v>#N/A</v>
      </c>
      <c r="C595" t="e">
        <v>#N/A</v>
      </c>
      <c r="D595" t="e">
        <v>#N/A</v>
      </c>
    </row>
    <row r="596" spans="1:4">
      <c r="A596" t="e">
        <v>#N/A</v>
      </c>
      <c r="B596" t="e">
        <v>#N/A</v>
      </c>
      <c r="C596" t="e">
        <v>#N/A</v>
      </c>
      <c r="D596" t="e">
        <v>#N/A</v>
      </c>
    </row>
    <row r="597" spans="1:4">
      <c r="A597" t="e">
        <v>#N/A</v>
      </c>
      <c r="B597" t="e">
        <v>#N/A</v>
      </c>
      <c r="C597" t="e">
        <v>#N/A</v>
      </c>
      <c r="D597" t="e">
        <v>#N/A</v>
      </c>
    </row>
    <row r="598" spans="1:4">
      <c r="A598" t="e">
        <v>#N/A</v>
      </c>
      <c r="B598" t="e">
        <v>#N/A</v>
      </c>
      <c r="C598" t="e">
        <v>#N/A</v>
      </c>
      <c r="D598" t="e">
        <v>#N/A</v>
      </c>
    </row>
    <row r="599" spans="1:4">
      <c r="A599" t="e">
        <v>#N/A</v>
      </c>
      <c r="B599" t="e">
        <v>#N/A</v>
      </c>
      <c r="C599" t="e">
        <v>#N/A</v>
      </c>
      <c r="D599" t="e">
        <v>#N/A</v>
      </c>
    </row>
    <row r="600" spans="1:4">
      <c r="A600" t="e">
        <v>#N/A</v>
      </c>
      <c r="B600" t="e">
        <v>#N/A</v>
      </c>
      <c r="C600" t="e">
        <v>#N/A</v>
      </c>
      <c r="D600" t="e">
        <v>#N/A</v>
      </c>
    </row>
    <row r="601" spans="1:4">
      <c r="A601" t="e">
        <v>#N/A</v>
      </c>
      <c r="B601" t="e">
        <v>#N/A</v>
      </c>
      <c r="C601" t="e">
        <v>#N/A</v>
      </c>
      <c r="D601" t="e">
        <v>#N/A</v>
      </c>
    </row>
    <row r="602" spans="1:4">
      <c r="A602" t="e">
        <v>#N/A</v>
      </c>
      <c r="B602" t="e">
        <v>#N/A</v>
      </c>
      <c r="C602" t="e">
        <v>#N/A</v>
      </c>
      <c r="D602" t="e">
        <v>#N/A</v>
      </c>
    </row>
    <row r="603" spans="1:4">
      <c r="A603" t="e">
        <v>#N/A</v>
      </c>
      <c r="B603" t="e">
        <v>#N/A</v>
      </c>
      <c r="C603" t="e">
        <v>#N/A</v>
      </c>
      <c r="D603" t="e">
        <v>#N/A</v>
      </c>
    </row>
    <row r="604" spans="1:4">
      <c r="A604" t="e">
        <v>#N/A</v>
      </c>
      <c r="B604" t="e">
        <v>#N/A</v>
      </c>
      <c r="C604" t="e">
        <v>#N/A</v>
      </c>
      <c r="D604" t="e">
        <v>#N/A</v>
      </c>
    </row>
    <row r="605" spans="1:4">
      <c r="A605" t="e">
        <v>#N/A</v>
      </c>
      <c r="B605" t="e">
        <v>#N/A</v>
      </c>
      <c r="C605" t="e">
        <v>#N/A</v>
      </c>
      <c r="D605" t="e">
        <v>#N/A</v>
      </c>
    </row>
    <row r="606" spans="1:4">
      <c r="A606" t="e">
        <v>#N/A</v>
      </c>
      <c r="B606" t="e">
        <v>#N/A</v>
      </c>
      <c r="C606" t="e">
        <v>#N/A</v>
      </c>
      <c r="D606" t="e">
        <v>#N/A</v>
      </c>
    </row>
    <row r="607" spans="1:4">
      <c r="A607" t="e">
        <v>#N/A</v>
      </c>
      <c r="B607" t="e">
        <v>#N/A</v>
      </c>
      <c r="C607" t="e">
        <v>#N/A</v>
      </c>
      <c r="D607" t="e">
        <v>#N/A</v>
      </c>
    </row>
    <row r="608" spans="1:4">
      <c r="A608" t="e">
        <v>#N/A</v>
      </c>
      <c r="B608" t="e">
        <v>#N/A</v>
      </c>
      <c r="C608" t="e">
        <v>#N/A</v>
      </c>
      <c r="D608" t="e">
        <v>#N/A</v>
      </c>
    </row>
    <row r="609" spans="1:4">
      <c r="A609" t="e">
        <v>#N/A</v>
      </c>
      <c r="B609" t="e">
        <v>#N/A</v>
      </c>
      <c r="C609" t="e">
        <v>#N/A</v>
      </c>
      <c r="D609" t="e">
        <v>#N/A</v>
      </c>
    </row>
    <row r="610" spans="1:4">
      <c r="A610" t="e">
        <v>#N/A</v>
      </c>
      <c r="B610" t="e">
        <v>#N/A</v>
      </c>
      <c r="C610" t="e">
        <v>#N/A</v>
      </c>
      <c r="D610" t="e">
        <v>#N/A</v>
      </c>
    </row>
    <row r="611" spans="1:4">
      <c r="A611" t="e">
        <v>#N/A</v>
      </c>
      <c r="B611" t="e">
        <v>#N/A</v>
      </c>
      <c r="C611" t="e">
        <v>#N/A</v>
      </c>
      <c r="D611" t="e">
        <v>#N/A</v>
      </c>
    </row>
    <row r="612" spans="1:4">
      <c r="A612" t="e">
        <v>#N/A</v>
      </c>
      <c r="B612" t="e">
        <v>#N/A</v>
      </c>
      <c r="C612" t="e">
        <v>#N/A</v>
      </c>
      <c r="D612" t="e">
        <v>#N/A</v>
      </c>
    </row>
    <row r="613" spans="1:4">
      <c r="A613" t="e">
        <v>#N/A</v>
      </c>
      <c r="B613" t="e">
        <v>#N/A</v>
      </c>
      <c r="C613" t="e">
        <v>#N/A</v>
      </c>
      <c r="D613" t="e">
        <v>#N/A</v>
      </c>
    </row>
    <row r="614" spans="1:4">
      <c r="A614" t="e">
        <v>#N/A</v>
      </c>
      <c r="B614" t="e">
        <v>#N/A</v>
      </c>
      <c r="C614" t="e">
        <v>#N/A</v>
      </c>
      <c r="D614" t="e">
        <v>#N/A</v>
      </c>
    </row>
    <row r="615" spans="1:4">
      <c r="A615" t="e">
        <v>#N/A</v>
      </c>
      <c r="B615" t="e">
        <v>#N/A</v>
      </c>
      <c r="C615" t="e">
        <v>#N/A</v>
      </c>
      <c r="D615" t="e">
        <v>#N/A</v>
      </c>
    </row>
    <row r="616" spans="1:4">
      <c r="A616" t="e">
        <v>#N/A</v>
      </c>
      <c r="B616" t="e">
        <v>#N/A</v>
      </c>
      <c r="C616" t="e">
        <v>#N/A</v>
      </c>
      <c r="D616" t="e">
        <v>#N/A</v>
      </c>
    </row>
    <row r="617" spans="1:4">
      <c r="A617" t="e">
        <v>#N/A</v>
      </c>
      <c r="B617" t="e">
        <v>#N/A</v>
      </c>
      <c r="C617" t="e">
        <v>#N/A</v>
      </c>
      <c r="D617" t="e">
        <v>#N/A</v>
      </c>
    </row>
    <row r="618" spans="1:4">
      <c r="A618" t="e">
        <v>#N/A</v>
      </c>
      <c r="B618" t="e">
        <v>#N/A</v>
      </c>
      <c r="C618" t="e">
        <v>#N/A</v>
      </c>
      <c r="D618" t="e">
        <v>#N/A</v>
      </c>
    </row>
    <row r="619" spans="1:4">
      <c r="A619" t="e">
        <v>#N/A</v>
      </c>
      <c r="B619" t="e">
        <v>#N/A</v>
      </c>
      <c r="C619" t="e">
        <v>#N/A</v>
      </c>
      <c r="D619" t="e">
        <v>#N/A</v>
      </c>
    </row>
    <row r="620" spans="1:4">
      <c r="A620" t="e">
        <v>#N/A</v>
      </c>
      <c r="B620" t="e">
        <v>#N/A</v>
      </c>
      <c r="C620" t="e">
        <v>#N/A</v>
      </c>
      <c r="D620" t="e">
        <v>#N/A</v>
      </c>
    </row>
    <row r="621" spans="1:4">
      <c r="A621" t="e">
        <v>#N/A</v>
      </c>
      <c r="B621" t="e">
        <v>#N/A</v>
      </c>
      <c r="C621" t="e">
        <v>#N/A</v>
      </c>
      <c r="D621" t="e">
        <v>#N/A</v>
      </c>
    </row>
    <row r="622" spans="1:4">
      <c r="A622" t="e">
        <v>#N/A</v>
      </c>
      <c r="B622" t="e">
        <v>#N/A</v>
      </c>
      <c r="C622" t="e">
        <v>#N/A</v>
      </c>
      <c r="D622" t="e">
        <v>#N/A</v>
      </c>
    </row>
    <row r="623" spans="1:4">
      <c r="A623" t="e">
        <v>#N/A</v>
      </c>
      <c r="B623" t="e">
        <v>#N/A</v>
      </c>
      <c r="C623" t="e">
        <v>#N/A</v>
      </c>
      <c r="D623" t="e">
        <v>#N/A</v>
      </c>
    </row>
    <row r="624" spans="1:4">
      <c r="A624" t="e">
        <v>#N/A</v>
      </c>
      <c r="B624" t="e">
        <v>#N/A</v>
      </c>
      <c r="C624" t="e">
        <v>#N/A</v>
      </c>
      <c r="D624" t="e">
        <v>#N/A</v>
      </c>
    </row>
    <row r="625" spans="1:4">
      <c r="A625" t="e">
        <v>#N/A</v>
      </c>
      <c r="B625" t="e">
        <v>#N/A</v>
      </c>
      <c r="C625" t="e">
        <v>#N/A</v>
      </c>
      <c r="D625" t="e">
        <v>#N/A</v>
      </c>
    </row>
    <row r="626" spans="1:4">
      <c r="A626" t="e">
        <v>#N/A</v>
      </c>
      <c r="B626" t="e">
        <v>#N/A</v>
      </c>
      <c r="C626" t="e">
        <v>#N/A</v>
      </c>
      <c r="D626" t="e">
        <v>#N/A</v>
      </c>
    </row>
    <row r="627" spans="1:4">
      <c r="A627" t="e">
        <v>#N/A</v>
      </c>
      <c r="B627" t="e">
        <v>#N/A</v>
      </c>
      <c r="C627" t="e">
        <v>#N/A</v>
      </c>
      <c r="D627" t="e">
        <v>#N/A</v>
      </c>
    </row>
    <row r="628" spans="1:4">
      <c r="A628" t="e">
        <v>#N/A</v>
      </c>
      <c r="B628" t="e">
        <v>#N/A</v>
      </c>
      <c r="C628" t="e">
        <v>#N/A</v>
      </c>
      <c r="D628" t="e">
        <v>#N/A</v>
      </c>
    </row>
    <row r="629" spans="1:4">
      <c r="A629" t="e">
        <v>#N/A</v>
      </c>
      <c r="B629" t="e">
        <v>#N/A</v>
      </c>
      <c r="C629" t="e">
        <v>#N/A</v>
      </c>
      <c r="D629" t="e">
        <v>#N/A</v>
      </c>
    </row>
    <row r="630" spans="1:4">
      <c r="A630" t="e">
        <v>#N/A</v>
      </c>
      <c r="B630" t="e">
        <v>#N/A</v>
      </c>
      <c r="C630" t="e">
        <v>#N/A</v>
      </c>
      <c r="D630" t="e">
        <v>#N/A</v>
      </c>
    </row>
    <row r="631" spans="1:4">
      <c r="A631" t="e">
        <v>#N/A</v>
      </c>
      <c r="B631" t="e">
        <v>#N/A</v>
      </c>
      <c r="C631" t="e">
        <v>#N/A</v>
      </c>
      <c r="D631" t="e">
        <v>#N/A</v>
      </c>
    </row>
    <row r="632" spans="1:4">
      <c r="A632" t="e">
        <v>#N/A</v>
      </c>
      <c r="B632" t="e">
        <v>#N/A</v>
      </c>
      <c r="C632" t="e">
        <v>#N/A</v>
      </c>
      <c r="D632" t="e">
        <v>#N/A</v>
      </c>
    </row>
    <row r="633" spans="1:4">
      <c r="A633" t="e">
        <v>#N/A</v>
      </c>
      <c r="B633" t="e">
        <v>#N/A</v>
      </c>
      <c r="C633" t="e">
        <v>#N/A</v>
      </c>
      <c r="D633" t="e">
        <v>#N/A</v>
      </c>
    </row>
    <row r="634" spans="1:4">
      <c r="A634" t="e">
        <v>#N/A</v>
      </c>
      <c r="B634" t="e">
        <v>#N/A</v>
      </c>
      <c r="C634" t="e">
        <v>#N/A</v>
      </c>
      <c r="D634" t="e">
        <v>#N/A</v>
      </c>
    </row>
    <row r="635" spans="1:4">
      <c r="A635" t="e">
        <v>#N/A</v>
      </c>
      <c r="B635" t="e">
        <v>#N/A</v>
      </c>
      <c r="C635" t="e">
        <v>#N/A</v>
      </c>
      <c r="D635" t="e">
        <v>#N/A</v>
      </c>
    </row>
    <row r="636" spans="1:4">
      <c r="A636" t="e">
        <v>#N/A</v>
      </c>
      <c r="B636" t="e">
        <v>#N/A</v>
      </c>
      <c r="C636" t="e">
        <v>#N/A</v>
      </c>
      <c r="D636" t="e">
        <v>#N/A</v>
      </c>
    </row>
    <row r="637" spans="1:4">
      <c r="A637" t="e">
        <v>#N/A</v>
      </c>
      <c r="B637" t="e">
        <v>#N/A</v>
      </c>
      <c r="C637" t="e">
        <v>#N/A</v>
      </c>
      <c r="D637" t="e">
        <v>#N/A</v>
      </c>
    </row>
    <row r="638" spans="1:4">
      <c r="A638" t="e">
        <v>#N/A</v>
      </c>
      <c r="B638" t="e">
        <v>#N/A</v>
      </c>
      <c r="C638" t="e">
        <v>#N/A</v>
      </c>
      <c r="D638" t="e">
        <v>#N/A</v>
      </c>
    </row>
    <row r="639" spans="1:4">
      <c r="A639" t="e">
        <v>#N/A</v>
      </c>
      <c r="B639" t="e">
        <v>#N/A</v>
      </c>
      <c r="C639" t="e">
        <v>#N/A</v>
      </c>
      <c r="D639" t="e">
        <v>#N/A</v>
      </c>
    </row>
    <row r="640" spans="1:4">
      <c r="A640" t="e">
        <v>#N/A</v>
      </c>
      <c r="B640" t="e">
        <v>#N/A</v>
      </c>
      <c r="C640" t="e">
        <v>#N/A</v>
      </c>
      <c r="D640" t="e">
        <v>#N/A</v>
      </c>
    </row>
    <row r="641" spans="1:4">
      <c r="A641" t="e">
        <v>#N/A</v>
      </c>
      <c r="B641" t="e">
        <v>#N/A</v>
      </c>
      <c r="C641" t="e">
        <v>#N/A</v>
      </c>
      <c r="D641" t="e">
        <v>#N/A</v>
      </c>
    </row>
    <row r="642" spans="1:4">
      <c r="A642" t="e">
        <v>#N/A</v>
      </c>
      <c r="B642" t="e">
        <v>#N/A</v>
      </c>
      <c r="C642" t="e">
        <v>#N/A</v>
      </c>
      <c r="D642" t="e">
        <v>#N/A</v>
      </c>
    </row>
    <row r="643" spans="1:4">
      <c r="A643" t="e">
        <v>#N/A</v>
      </c>
      <c r="B643" t="e">
        <v>#N/A</v>
      </c>
      <c r="C643" t="e">
        <v>#N/A</v>
      </c>
      <c r="D643" t="e">
        <v>#N/A</v>
      </c>
    </row>
    <row r="644" spans="1:4">
      <c r="A644" t="e">
        <v>#N/A</v>
      </c>
      <c r="B644" t="e">
        <v>#N/A</v>
      </c>
      <c r="C644" t="e">
        <v>#N/A</v>
      </c>
      <c r="D644" t="e">
        <v>#N/A</v>
      </c>
    </row>
    <row r="645" spans="1:4">
      <c r="A645" t="e">
        <v>#N/A</v>
      </c>
      <c r="B645" t="e">
        <v>#N/A</v>
      </c>
      <c r="C645" t="e">
        <v>#N/A</v>
      </c>
      <c r="D645" t="e">
        <v>#N/A</v>
      </c>
    </row>
    <row r="646" spans="1:4">
      <c r="A646" t="e">
        <v>#N/A</v>
      </c>
      <c r="B646" t="e">
        <v>#N/A</v>
      </c>
      <c r="C646" t="e">
        <v>#N/A</v>
      </c>
      <c r="D646" t="e">
        <v>#N/A</v>
      </c>
    </row>
    <row r="647" spans="1:4">
      <c r="A647" t="e">
        <v>#N/A</v>
      </c>
      <c r="B647" t="e">
        <v>#N/A</v>
      </c>
      <c r="C647" t="e">
        <v>#N/A</v>
      </c>
      <c r="D647" t="e">
        <v>#N/A</v>
      </c>
    </row>
    <row r="648" spans="1:4">
      <c r="A648" t="e">
        <v>#N/A</v>
      </c>
      <c r="B648" t="e">
        <v>#N/A</v>
      </c>
      <c r="C648" t="e">
        <v>#N/A</v>
      </c>
      <c r="D648" t="e">
        <v>#N/A</v>
      </c>
    </row>
    <row r="649" spans="1:4">
      <c r="A649" t="e">
        <v>#N/A</v>
      </c>
      <c r="B649" t="e">
        <v>#N/A</v>
      </c>
      <c r="C649" t="e">
        <v>#N/A</v>
      </c>
      <c r="D649" t="e">
        <v>#N/A</v>
      </c>
    </row>
    <row r="650" spans="1:4">
      <c r="A650" t="e">
        <v>#N/A</v>
      </c>
      <c r="B650" t="e">
        <v>#N/A</v>
      </c>
      <c r="C650" t="e">
        <v>#N/A</v>
      </c>
      <c r="D650" t="e">
        <v>#N/A</v>
      </c>
    </row>
    <row r="651" spans="1:4">
      <c r="A651" t="e">
        <v>#N/A</v>
      </c>
      <c r="B651" t="e">
        <v>#N/A</v>
      </c>
      <c r="C651" t="e">
        <v>#N/A</v>
      </c>
      <c r="D651" t="e">
        <v>#N/A</v>
      </c>
    </row>
    <row r="652" spans="1:4">
      <c r="A652" t="e">
        <v>#N/A</v>
      </c>
      <c r="B652" t="e">
        <v>#N/A</v>
      </c>
      <c r="C652" t="e">
        <v>#N/A</v>
      </c>
      <c r="D652" t="e">
        <v>#N/A</v>
      </c>
    </row>
    <row r="653" spans="1:4">
      <c r="A653" t="e">
        <v>#N/A</v>
      </c>
      <c r="B653" t="e">
        <v>#N/A</v>
      </c>
      <c r="C653" t="e">
        <v>#N/A</v>
      </c>
      <c r="D653" t="e">
        <v>#N/A</v>
      </c>
    </row>
    <row r="654" spans="1:4">
      <c r="A654" t="e">
        <v>#N/A</v>
      </c>
      <c r="B654" t="e">
        <v>#N/A</v>
      </c>
      <c r="C654" t="e">
        <v>#N/A</v>
      </c>
      <c r="D654" t="e">
        <v>#N/A</v>
      </c>
    </row>
    <row r="655" spans="1:4">
      <c r="A655" t="e">
        <v>#N/A</v>
      </c>
      <c r="B655" t="e">
        <v>#N/A</v>
      </c>
      <c r="C655" t="e">
        <v>#N/A</v>
      </c>
      <c r="D655" t="e">
        <v>#N/A</v>
      </c>
    </row>
    <row r="656" spans="1:4">
      <c r="A656" t="e">
        <v>#N/A</v>
      </c>
      <c r="B656" t="e">
        <v>#N/A</v>
      </c>
      <c r="C656" t="e">
        <v>#N/A</v>
      </c>
      <c r="D656" t="e">
        <v>#N/A</v>
      </c>
    </row>
    <row r="657" spans="1:4">
      <c r="A657" t="e">
        <v>#N/A</v>
      </c>
      <c r="B657" t="e">
        <v>#N/A</v>
      </c>
      <c r="C657" t="e">
        <v>#N/A</v>
      </c>
      <c r="D657" t="e">
        <v>#N/A</v>
      </c>
    </row>
    <row r="658" spans="1:4">
      <c r="A658" t="e">
        <v>#N/A</v>
      </c>
      <c r="B658" t="e">
        <v>#N/A</v>
      </c>
      <c r="C658" t="e">
        <v>#N/A</v>
      </c>
      <c r="D658" t="e">
        <v>#N/A</v>
      </c>
    </row>
    <row r="659" spans="1:4">
      <c r="A659" t="e">
        <v>#N/A</v>
      </c>
      <c r="B659" t="e">
        <v>#N/A</v>
      </c>
      <c r="C659" t="e">
        <v>#N/A</v>
      </c>
      <c r="D659" t="e">
        <v>#N/A</v>
      </c>
    </row>
    <row r="660" spans="1:4">
      <c r="A660" t="e">
        <v>#N/A</v>
      </c>
      <c r="B660" t="e">
        <v>#N/A</v>
      </c>
      <c r="C660" t="e">
        <v>#N/A</v>
      </c>
      <c r="D660" t="e">
        <v>#N/A</v>
      </c>
    </row>
    <row r="661" spans="1:4">
      <c r="A661" t="e">
        <v>#N/A</v>
      </c>
      <c r="B661" t="e">
        <v>#N/A</v>
      </c>
      <c r="C661" t="e">
        <v>#N/A</v>
      </c>
      <c r="D661" t="e">
        <v>#N/A</v>
      </c>
    </row>
    <row r="662" spans="1:4">
      <c r="A662" t="e">
        <v>#N/A</v>
      </c>
      <c r="B662" t="e">
        <v>#N/A</v>
      </c>
      <c r="C662" t="e">
        <v>#N/A</v>
      </c>
      <c r="D662" t="e">
        <v>#N/A</v>
      </c>
    </row>
    <row r="663" spans="1:4">
      <c r="A663" t="e">
        <v>#N/A</v>
      </c>
      <c r="B663" t="e">
        <v>#N/A</v>
      </c>
      <c r="C663" t="e">
        <v>#N/A</v>
      </c>
      <c r="D663" t="e">
        <v>#N/A</v>
      </c>
    </row>
    <row r="664" spans="1:4">
      <c r="A664" t="e">
        <v>#N/A</v>
      </c>
      <c r="B664" t="e">
        <v>#N/A</v>
      </c>
      <c r="C664" t="e">
        <v>#N/A</v>
      </c>
      <c r="D664" t="e">
        <v>#N/A</v>
      </c>
    </row>
    <row r="665" spans="1:4">
      <c r="A665" t="e">
        <v>#N/A</v>
      </c>
      <c r="B665" t="e">
        <v>#N/A</v>
      </c>
      <c r="C665" t="e">
        <v>#N/A</v>
      </c>
      <c r="D665" t="e">
        <v>#N/A</v>
      </c>
    </row>
    <row r="666" spans="1:4">
      <c r="A666" t="e">
        <v>#N/A</v>
      </c>
      <c r="B666" t="e">
        <v>#N/A</v>
      </c>
      <c r="C666" t="e">
        <v>#N/A</v>
      </c>
      <c r="D666" t="e">
        <v>#N/A</v>
      </c>
    </row>
    <row r="667" spans="1:4">
      <c r="A667" t="e">
        <v>#N/A</v>
      </c>
      <c r="B667" t="e">
        <v>#N/A</v>
      </c>
      <c r="C667" t="e">
        <v>#N/A</v>
      </c>
      <c r="D667" t="e">
        <v>#N/A</v>
      </c>
    </row>
    <row r="668" spans="1:4">
      <c r="A668" t="e">
        <v>#N/A</v>
      </c>
      <c r="B668" t="e">
        <v>#N/A</v>
      </c>
      <c r="C668" t="e">
        <v>#N/A</v>
      </c>
      <c r="D668" t="e">
        <v>#N/A</v>
      </c>
    </row>
    <row r="669" spans="1:4">
      <c r="A669" t="e">
        <v>#N/A</v>
      </c>
      <c r="B669" t="e">
        <v>#N/A</v>
      </c>
      <c r="C669" t="e">
        <v>#N/A</v>
      </c>
      <c r="D669" t="e">
        <v>#N/A</v>
      </c>
    </row>
    <row r="670" spans="1:4">
      <c r="A670" t="e">
        <v>#N/A</v>
      </c>
      <c r="B670" t="e">
        <v>#N/A</v>
      </c>
      <c r="C670" t="e">
        <v>#N/A</v>
      </c>
      <c r="D670" t="e">
        <v>#N/A</v>
      </c>
    </row>
    <row r="671" spans="1:4">
      <c r="A671" t="e">
        <v>#N/A</v>
      </c>
      <c r="B671" t="e">
        <v>#N/A</v>
      </c>
      <c r="C671" t="e">
        <v>#N/A</v>
      </c>
      <c r="D671" t="e">
        <v>#N/A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Y199"/>
  <sheetViews>
    <sheetView workbookViewId="0">
      <selection activeCell="F33" sqref="F33"/>
    </sheetView>
  </sheetViews>
  <sheetFormatPr defaultRowHeight="13.8"/>
  <sheetData>
    <row r="1" spans="1:155">
      <c r="A1">
        <f t="array" ref="A1:EY199">_xll.qlLocalVolSurfaceInterpolatedGetSurface(III_CalendarSpread!D17)</f>
        <v>0.70030959929632075</v>
      </c>
      <c r="B1">
        <v>0.68355256405121356</v>
      </c>
      <c r="C1">
        <v>0.66687696109894046</v>
      </c>
      <c r="D1">
        <v>0.65028073765817818</v>
      </c>
      <c r="E1">
        <v>0.63376180795593473</v>
      </c>
      <c r="F1">
        <v>0.61731804818831748</v>
      </c>
      <c r="G1">
        <v>0.60094729181726847</v>
      </c>
      <c r="H1">
        <v>0.58464732369282624</v>
      </c>
      <c r="I1">
        <v>0.5684158749449667</v>
      </c>
      <c r="J1">
        <v>0.55225061601825953</v>
      </c>
      <c r="K1">
        <v>0.53614915006683406</v>
      </c>
      <c r="L1">
        <v>0.52010900635631518</v>
      </c>
      <c r="M1">
        <v>0.50412763317852216</v>
      </c>
      <c r="N1">
        <v>0.48820238971014096</v>
      </c>
      <c r="O1">
        <v>0.47233054106017652</v>
      </c>
      <c r="P1">
        <v>0.45650925098232342</v>
      </c>
      <c r="Q1">
        <v>0.44073557944027475</v>
      </c>
      <c r="R1">
        <v>0.42500648256123574</v>
      </c>
      <c r="S1">
        <v>0.40931881864853076</v>
      </c>
      <c r="T1">
        <v>0.39366936494345317</v>
      </c>
      <c r="U1">
        <v>0.37805485043688319</v>
      </c>
      <c r="V1">
        <v>0.36247201416866437</v>
      </c>
      <c r="W1">
        <v>0.34691770674947309</v>
      </c>
      <c r="X1">
        <v>0.33138905562340587</v>
      </c>
      <c r="Y1">
        <v>0.31588373852517798</v>
      </c>
      <c r="Z1">
        <v>0.30040042475276618</v>
      </c>
      <c r="AA1">
        <v>0.28493948705497285</v>
      </c>
      <c r="AB1">
        <v>0.26950414741113099</v>
      </c>
      <c r="AC1">
        <v>0.25410231218188756</v>
      </c>
      <c r="AD1">
        <v>0.23874948153530245</v>
      </c>
      <c r="AE1">
        <v>0.22347327092244093</v>
      </c>
      <c r="AF1">
        <v>0.20832013436516386</v>
      </c>
      <c r="AG1">
        <v>0.19336437161926681</v>
      </c>
      <c r="AH1">
        <v>0.17871693072077224</v>
      </c>
      <c r="AI1">
        <v>0.16452199132311654</v>
      </c>
      <c r="AJ1">
        <v>0.15089769199202269</v>
      </c>
      <c r="AK1">
        <v>0.13768104682533422</v>
      </c>
      <c r="AL1">
        <v>0.12361929831297432</v>
      </c>
      <c r="AM1">
        <v>0.10490323694471472</v>
      </c>
      <c r="AN1">
        <v>7.8161823024949756E-2</v>
      </c>
      <c r="AO1">
        <v>5.6840508925197181E-2</v>
      </c>
      <c r="AP1">
        <v>6.1573109115274201E-2</v>
      </c>
      <c r="AQ1">
        <v>8.4497445855576184E-2</v>
      </c>
      <c r="AR1">
        <v>0.10882615723690024</v>
      </c>
      <c r="AS1">
        <v>0.12970366455276919</v>
      </c>
      <c r="AT1">
        <v>0.14803780529861824</v>
      </c>
      <c r="AU1">
        <v>0.16500939367118886</v>
      </c>
      <c r="AV1">
        <v>0.1812493496467292</v>
      </c>
      <c r="AW1">
        <v>0.19704375939661861</v>
      </c>
      <c r="AX1">
        <v>0.21251904053355838</v>
      </c>
      <c r="AY1">
        <v>0.22773309128890412</v>
      </c>
      <c r="AZ1">
        <v>0.24271495036332291</v>
      </c>
      <c r="BA1">
        <v>0.25748148959041001</v>
      </c>
      <c r="BB1">
        <v>0.27204437740137316</v>
      </c>
      <c r="BC1">
        <v>0.28641296078883716</v>
      </c>
      <c r="BD1">
        <v>0.30059544065963273</v>
      </c>
      <c r="BE1">
        <v>0.31459934302982739</v>
      </c>
      <c r="BF1">
        <v>0.32843169937892597</v>
      </c>
      <c r="BG1">
        <v>0.34209911523012626</v>
      </c>
      <c r="BH1">
        <v>0.3556077955234353</v>
      </c>
      <c r="BI1">
        <v>0.36896356543217285</v>
      </c>
      <c r="BJ1">
        <v>0.38217188697504212</v>
      </c>
      <c r="BK1">
        <v>0.39523786815629286</v>
      </c>
      <c r="BL1">
        <v>0.4081662914262984</v>
      </c>
      <c r="BM1">
        <v>0.42096164075320525</v>
      </c>
      <c r="BN1">
        <v>0.43362810028177784</v>
      </c>
      <c r="BO1">
        <v>0.446169597316182</v>
      </c>
      <c r="BP1">
        <v>0.45858982083701372</v>
      </c>
      <c r="BQ1">
        <v>0.4708922233523154</v>
      </c>
      <c r="BR1">
        <v>0.48308005571262219</v>
      </c>
      <c r="BS1">
        <v>0.49515638796217371</v>
      </c>
      <c r="BT1">
        <v>0.50712409809312808</v>
      </c>
      <c r="BU1">
        <v>0.51898591877990241</v>
      </c>
      <c r="BV1">
        <v>0.5307444188549475</v>
      </c>
      <c r="BW1">
        <v>0.54240205581111134</v>
      </c>
      <c r="BX1">
        <v>0.55396113871435182</v>
      </c>
      <c r="BY1">
        <v>0.56542386880332063</v>
      </c>
      <c r="BZ1">
        <v>0.5767923400025402</v>
      </c>
      <c r="CA1">
        <v>0.58806855202762398</v>
      </c>
      <c r="CB1">
        <v>0.59925440524417062</v>
      </c>
      <c r="CC1">
        <v>0.61035171304102587</v>
      </c>
      <c r="CD1">
        <v>0.62136222361412563</v>
      </c>
      <c r="CE1">
        <v>0.63228759666371881</v>
      </c>
      <c r="CF1">
        <v>0.64312942207119739</v>
      </c>
      <c r="CG1">
        <v>0.65388925401834141</v>
      </c>
      <c r="CH1">
        <v>0.66456853935748006</v>
      </c>
      <c r="CI1">
        <v>0.67516869624012976</v>
      </c>
      <c r="CJ1">
        <v>0.68569109195406475</v>
      </c>
      <c r="CK1">
        <v>0.69613703919896319</v>
      </c>
      <c r="CL1">
        <v>0.70650779155854471</v>
      </c>
      <c r="CM1">
        <v>0.71680458869072783</v>
      </c>
      <c r="CN1">
        <v>0.72702861073977043</v>
      </c>
      <c r="CO1">
        <v>0.73718095765879199</v>
      </c>
      <c r="CP1">
        <v>0.74726279305947274</v>
      </c>
      <c r="CQ1">
        <v>0.75727514023331577</v>
      </c>
      <c r="CR1">
        <v>0.76721906326414435</v>
      </c>
      <c r="CS1">
        <v>0.77709555278103992</v>
      </c>
      <c r="CT1">
        <v>0.78690557221677393</v>
      </c>
      <c r="CU1">
        <v>0.79665007588863301</v>
      </c>
      <c r="CV1">
        <v>0.80632999736115663</v>
      </c>
      <c r="CW1" t="e">
        <v>#N/A</v>
      </c>
      <c r="CX1" t="e">
        <v>#N/A</v>
      </c>
      <c r="CY1" t="e">
        <v>#N/A</v>
      </c>
      <c r="CZ1" t="e">
        <v>#N/A</v>
      </c>
      <c r="DA1" t="e">
        <v>#N/A</v>
      </c>
      <c r="DB1" t="e">
        <v>#N/A</v>
      </c>
      <c r="DC1" t="e">
        <v>#N/A</v>
      </c>
      <c r="DD1" t="e">
        <v>#N/A</v>
      </c>
      <c r="DE1" t="e">
        <v>#N/A</v>
      </c>
      <c r="DF1" t="e">
        <v>#N/A</v>
      </c>
      <c r="DG1" t="e">
        <v>#N/A</v>
      </c>
      <c r="DH1" t="e">
        <v>#N/A</v>
      </c>
      <c r="DI1" t="e">
        <v>#N/A</v>
      </c>
      <c r="DJ1" t="e">
        <v>#N/A</v>
      </c>
      <c r="DK1" t="e">
        <v>#N/A</v>
      </c>
      <c r="DL1" t="e">
        <v>#N/A</v>
      </c>
      <c r="DM1" t="e">
        <v>#N/A</v>
      </c>
      <c r="DN1" t="e">
        <v>#N/A</v>
      </c>
      <c r="DO1" t="e">
        <v>#N/A</v>
      </c>
      <c r="DP1" t="e">
        <v>#N/A</v>
      </c>
      <c r="DQ1" t="e">
        <v>#N/A</v>
      </c>
      <c r="DR1" t="e">
        <v>#N/A</v>
      </c>
      <c r="DS1" t="e">
        <v>#N/A</v>
      </c>
      <c r="DT1" t="e">
        <v>#N/A</v>
      </c>
      <c r="DU1" t="e">
        <v>#N/A</v>
      </c>
      <c r="DV1" t="e">
        <v>#N/A</v>
      </c>
      <c r="DW1" t="e">
        <v>#N/A</v>
      </c>
      <c r="DX1" t="e">
        <v>#N/A</v>
      </c>
      <c r="DY1" t="e">
        <v>#N/A</v>
      </c>
      <c r="DZ1" t="e">
        <v>#N/A</v>
      </c>
      <c r="EA1" t="e">
        <v>#N/A</v>
      </c>
      <c r="EB1" t="e">
        <v>#N/A</v>
      </c>
      <c r="EC1" t="e">
        <v>#N/A</v>
      </c>
      <c r="ED1" t="e">
        <v>#N/A</v>
      </c>
      <c r="EE1" t="e">
        <v>#N/A</v>
      </c>
      <c r="EF1" t="e">
        <v>#N/A</v>
      </c>
      <c r="EG1" t="e">
        <v>#N/A</v>
      </c>
      <c r="EH1" t="e">
        <v>#N/A</v>
      </c>
      <c r="EI1" t="e">
        <v>#N/A</v>
      </c>
      <c r="EJ1" t="e">
        <v>#N/A</v>
      </c>
      <c r="EK1" t="e">
        <v>#N/A</v>
      </c>
      <c r="EL1" t="e">
        <v>#N/A</v>
      </c>
      <c r="EM1" t="e">
        <v>#N/A</v>
      </c>
      <c r="EN1" t="e">
        <v>#N/A</v>
      </c>
      <c r="EO1" t="e">
        <v>#N/A</v>
      </c>
      <c r="EP1" t="e">
        <v>#N/A</v>
      </c>
      <c r="EQ1" t="e">
        <v>#N/A</v>
      </c>
      <c r="ER1" t="e">
        <v>#N/A</v>
      </c>
      <c r="ES1" t="e">
        <v>#N/A</v>
      </c>
      <c r="ET1" t="e">
        <v>#N/A</v>
      </c>
      <c r="EU1" t="e">
        <v>#N/A</v>
      </c>
      <c r="EV1" t="e">
        <v>#N/A</v>
      </c>
      <c r="EW1" t="e">
        <v>#N/A</v>
      </c>
      <c r="EX1" t="e">
        <v>#N/A</v>
      </c>
      <c r="EY1" t="e">
        <v>#N/A</v>
      </c>
    </row>
    <row r="2" spans="1:155">
      <c r="A2">
        <v>0.56385362532094363</v>
      </c>
      <c r="B2">
        <v>0.54960239443276171</v>
      </c>
      <c r="C2">
        <v>0.53542749181234295</v>
      </c>
      <c r="D2">
        <v>0.52132735815082765</v>
      </c>
      <c r="E2">
        <v>0.50730042588786084</v>
      </c>
      <c r="F2">
        <v>0.49334511664294328</v>
      </c>
      <c r="G2">
        <v>0.4794598390882262</v>
      </c>
      <c r="H2">
        <v>0.46564298583503</v>
      </c>
      <c r="I2">
        <v>0.45189293116265977</v>
      </c>
      <c r="J2">
        <v>0.43820802744522541</v>
      </c>
      <c r="K2">
        <v>0.42458660110129287</v>
      </c>
      <c r="L2">
        <v>0.41102694943037704</v>
      </c>
      <c r="M2">
        <v>0.39752733535794293</v>
      </c>
      <c r="N2">
        <v>0.38408598219734874</v>
      </c>
      <c r="O2">
        <v>0.37070106777985518</v>
      </c>
      <c r="P2">
        <v>0.35737071660641201</v>
      </c>
      <c r="Q2">
        <v>0.34409299128624732</v>
      </c>
      <c r="R2">
        <v>0.33086588167781872</v>
      </c>
      <c r="S2">
        <v>0.31768729090628928</v>
      </c>
      <c r="T2">
        <v>0.30455501871752821</v>
      </c>
      <c r="U2">
        <v>0.29146673876088425</v>
      </c>
      <c r="V2">
        <v>0.27841996946986325</v>
      </c>
      <c r="W2">
        <v>0.26541203619023562</v>
      </c>
      <c r="X2">
        <v>0.2524400194738477</v>
      </c>
      <c r="Y2">
        <v>0.23950068810723435</v>
      </c>
      <c r="Z2">
        <v>0.22659041226680016</v>
      </c>
      <c r="AA2">
        <v>0.21370505566753306</v>
      </c>
      <c r="AB2">
        <v>0.20083985940338009</v>
      </c>
      <c r="AC2">
        <v>0.18798935738011693</v>
      </c>
      <c r="AD2">
        <v>0.17514744100534577</v>
      </c>
      <c r="AE2">
        <v>0.16230787892374265</v>
      </c>
      <c r="AF2">
        <v>0.14946602803493866</v>
      </c>
      <c r="AG2">
        <v>0.13662341323501542</v>
      </c>
      <c r="AH2">
        <v>0.12379874458304579</v>
      </c>
      <c r="AI2">
        <v>0.11105214415129087</v>
      </c>
      <c r="AJ2">
        <v>9.8532860866373473E-2</v>
      </c>
      <c r="AK2">
        <v>8.6558310894405188E-2</v>
      </c>
      <c r="AL2">
        <v>7.5707185298606094E-2</v>
      </c>
      <c r="AM2">
        <v>6.6845604222950092E-2</v>
      </c>
      <c r="AN2">
        <v>6.0976026022768332E-2</v>
      </c>
      <c r="AO2">
        <v>5.9168408114642301E-2</v>
      </c>
      <c r="AP2">
        <v>6.2495177544328505E-2</v>
      </c>
      <c r="AQ2">
        <v>6.99636129839495E-2</v>
      </c>
      <c r="AR2">
        <v>7.9815197849725752E-2</v>
      </c>
      <c r="AS2">
        <v>9.1022207230507496E-2</v>
      </c>
      <c r="AT2">
        <v>0.1029529904694181</v>
      </c>
      <c r="AU2">
        <v>0.11521812812051123</v>
      </c>
      <c r="AV2">
        <v>0.12759258875417348</v>
      </c>
      <c r="AW2">
        <v>0.1399531088834044</v>
      </c>
      <c r="AX2">
        <v>0.15223501888902474</v>
      </c>
      <c r="AY2">
        <v>0.16440603295532175</v>
      </c>
      <c r="AZ2">
        <v>0.17645137280955794</v>
      </c>
      <c r="BA2">
        <v>0.18836559378961273</v>
      </c>
      <c r="BB2">
        <v>0.20014815545039427</v>
      </c>
      <c r="BC2">
        <v>0.21180102917340407</v>
      </c>
      <c r="BD2">
        <v>0.22332740701502279</v>
      </c>
      <c r="BE2">
        <v>0.23473100723361323</v>
      </c>
      <c r="BF2">
        <v>0.24601570222937771</v>
      </c>
      <c r="BG2">
        <v>0.25718532406648553</v>
      </c>
      <c r="BH2">
        <v>0.26824356481565387</v>
      </c>
      <c r="BI2">
        <v>0.27919393223052352</v>
      </c>
      <c r="BJ2">
        <v>0.29003973674441924</v>
      </c>
      <c r="BK2">
        <v>0.30078408717378646</v>
      </c>
      <c r="BL2">
        <v>0.31142989894946033</v>
      </c>
      <c r="BM2">
        <v>0.32197991086525141</v>
      </c>
      <c r="BN2">
        <v>0.33243669026180267</v>
      </c>
      <c r="BO2">
        <v>0.34280265213865552</v>
      </c>
      <c r="BP2">
        <v>0.35308007004504094</v>
      </c>
      <c r="BQ2">
        <v>0.36327108667663593</v>
      </c>
      <c r="BR2">
        <v>0.37337772700154892</v>
      </c>
      <c r="BS2">
        <v>0.38340190787426826</v>
      </c>
      <c r="BT2">
        <v>0.39334544339664462</v>
      </c>
      <c r="BU2">
        <v>0.40321005921405295</v>
      </c>
      <c r="BV2">
        <v>0.41299739318083178</v>
      </c>
      <c r="BW2">
        <v>0.42270901074004213</v>
      </c>
      <c r="BX2">
        <v>0.43234640008372355</v>
      </c>
      <c r="BY2">
        <v>0.44191098454199745</v>
      </c>
      <c r="BZ2">
        <v>0.4514041275835482</v>
      </c>
      <c r="CA2">
        <v>0.4608271332772918</v>
      </c>
      <c r="CB2">
        <v>0.47018125560814855</v>
      </c>
      <c r="CC2">
        <v>0.47946769313083626</v>
      </c>
      <c r="CD2">
        <v>0.48868760292403135</v>
      </c>
      <c r="CE2">
        <v>0.49784209991591005</v>
      </c>
      <c r="CF2">
        <v>0.50693225390354979</v>
      </c>
      <c r="CG2">
        <v>0.51595909928045636</v>
      </c>
      <c r="CH2">
        <v>0.52492363343058135</v>
      </c>
      <c r="CI2">
        <v>0.53382682118546432</v>
      </c>
      <c r="CJ2">
        <v>0.54266959347725274</v>
      </c>
      <c r="CK2">
        <v>0.55145285329763605</v>
      </c>
      <c r="CL2">
        <v>0.56017747458792544</v>
      </c>
      <c r="CM2">
        <v>0.56884430767616911</v>
      </c>
      <c r="CN2">
        <v>0.57745417340119265</v>
      </c>
      <c r="CO2">
        <v>0.58600786107315328</v>
      </c>
      <c r="CP2">
        <v>0.59450615921941286</v>
      </c>
      <c r="CQ2">
        <v>0.60294981078382071</v>
      </c>
      <c r="CR2">
        <v>0.61133955286597863</v>
      </c>
      <c r="CS2">
        <v>0.619676096094391</v>
      </c>
      <c r="CT2">
        <v>0.62796013364079206</v>
      </c>
      <c r="CU2">
        <v>0.63619234350566256</v>
      </c>
      <c r="CV2">
        <v>0.64437338264290478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e">
        <v>#N/A</v>
      </c>
      <c r="DD2" t="e">
        <v>#N/A</v>
      </c>
      <c r="DE2" t="e">
        <v>#N/A</v>
      </c>
      <c r="DF2" t="e">
        <v>#N/A</v>
      </c>
      <c r="DG2" t="e">
        <v>#N/A</v>
      </c>
      <c r="DH2" t="e">
        <v>#N/A</v>
      </c>
      <c r="DI2" t="e">
        <v>#N/A</v>
      </c>
      <c r="DJ2" t="e">
        <v>#N/A</v>
      </c>
      <c r="DK2" t="e">
        <v>#N/A</v>
      </c>
      <c r="DL2" t="e">
        <v>#N/A</v>
      </c>
      <c r="DM2" t="e">
        <v>#N/A</v>
      </c>
      <c r="DN2" t="e">
        <v>#N/A</v>
      </c>
      <c r="DO2" t="e">
        <v>#N/A</v>
      </c>
      <c r="DP2" t="e">
        <v>#N/A</v>
      </c>
      <c r="DQ2" t="e">
        <v>#N/A</v>
      </c>
      <c r="DR2" t="e">
        <v>#N/A</v>
      </c>
      <c r="DS2" t="e">
        <v>#N/A</v>
      </c>
      <c r="DT2" t="e">
        <v>#N/A</v>
      </c>
      <c r="DU2" t="e">
        <v>#N/A</v>
      </c>
      <c r="DV2" t="e">
        <v>#N/A</v>
      </c>
      <c r="DW2" t="e">
        <v>#N/A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  <c r="EG2" t="e">
        <v>#N/A</v>
      </c>
      <c r="EH2" t="e">
        <v>#N/A</v>
      </c>
      <c r="EI2" t="e">
        <v>#N/A</v>
      </c>
      <c r="EJ2" t="e">
        <v>#N/A</v>
      </c>
      <c r="EK2" t="e">
        <v>#N/A</v>
      </c>
      <c r="EL2" t="e">
        <v>#N/A</v>
      </c>
      <c r="EM2" t="e">
        <v>#N/A</v>
      </c>
      <c r="EN2" t="e">
        <v>#N/A</v>
      </c>
      <c r="EO2" t="e">
        <v>#N/A</v>
      </c>
      <c r="EP2" t="e">
        <v>#N/A</v>
      </c>
      <c r="EQ2" t="e">
        <v>#N/A</v>
      </c>
      <c r="ER2" t="e">
        <v>#N/A</v>
      </c>
      <c r="ES2" t="e">
        <v>#N/A</v>
      </c>
      <c r="ET2" t="e">
        <v>#N/A</v>
      </c>
      <c r="EU2" t="e">
        <v>#N/A</v>
      </c>
      <c r="EV2" t="e">
        <v>#N/A</v>
      </c>
      <c r="EW2" t="e">
        <v>#N/A</v>
      </c>
      <c r="EX2" t="e">
        <v>#N/A</v>
      </c>
      <c r="EY2" t="e">
        <v>#N/A</v>
      </c>
    </row>
    <row r="3" spans="1:155">
      <c r="A3">
        <v>0.45058562268659613</v>
      </c>
      <c r="B3">
        <v>0.44003367706491653</v>
      </c>
      <c r="C3">
        <v>0.42952719129915912</v>
      </c>
      <c r="D3">
        <v>0.41906489241397132</v>
      </c>
      <c r="E3">
        <v>0.40864549645307463</v>
      </c>
      <c r="F3">
        <v>0.39826770725181065</v>
      </c>
      <c r="G3">
        <v>0.38793021560280577</v>
      </c>
      <c r="H3">
        <v>0.37763169792903056</v>
      </c>
      <c r="I3">
        <v>0.36737081626761892</v>
      </c>
      <c r="J3">
        <v>0.35714621738174912</v>
      </c>
      <c r="K3">
        <v>0.34695653246737179</v>
      </c>
      <c r="L3">
        <v>0.33680037833563248</v>
      </c>
      <c r="M3">
        <v>0.32667635803706618</v>
      </c>
      <c r="N3">
        <v>0.31658306329166769</v>
      </c>
      <c r="O3">
        <v>0.30651907835668663</v>
      </c>
      <c r="P3">
        <v>0.29648298507989523</v>
      </c>
      <c r="Q3">
        <v>0.28647337139378853</v>
      </c>
      <c r="R3">
        <v>0.27648884294764764</v>
      </c>
      <c r="S3">
        <v>0.26652803955141363</v>
      </c>
      <c r="T3">
        <v>0.25658965915453258</v>
      </c>
      <c r="U3">
        <v>0.24667249063456795</v>
      </c>
      <c r="V3">
        <v>0.23677546068854616</v>
      </c>
      <c r="W3">
        <v>0.22689770044962318</v>
      </c>
      <c r="X3">
        <v>0.2170386392351466</v>
      </c>
      <c r="Y3">
        <v>0.20719814000306505</v>
      </c>
      <c r="Z3">
        <v>0.19737669553074311</v>
      </c>
      <c r="AA3">
        <v>0.18757571508206602</v>
      </c>
      <c r="AB3">
        <v>0.17779795271715815</v>
      </c>
      <c r="AC3">
        <v>0.16804815595004269</v>
      </c>
      <c r="AD3">
        <v>0.1583340692484885</v>
      </c>
      <c r="AE3">
        <v>0.14866802559917869</v>
      </c>
      <c r="AF3">
        <v>0.13906954329586893</v>
      </c>
      <c r="AG3">
        <v>0.12956969701759452</v>
      </c>
      <c r="AH3">
        <v>0.12021872122126956</v>
      </c>
      <c r="AI3">
        <v>0.11109960785666824</v>
      </c>
      <c r="AJ3">
        <v>0.10235264969495565</v>
      </c>
      <c r="AK3">
        <v>9.4218123213406779E-2</v>
      </c>
      <c r="AL3">
        <v>8.7100276032276852E-2</v>
      </c>
      <c r="AM3">
        <v>8.1624221571392902E-2</v>
      </c>
      <c r="AN3">
        <v>7.8570700607134017E-2</v>
      </c>
      <c r="AO3">
        <v>7.8516803021764114E-2</v>
      </c>
      <c r="AP3">
        <v>8.1405416326554819E-2</v>
      </c>
      <c r="AQ3">
        <v>8.6742237065937408E-2</v>
      </c>
      <c r="AR3">
        <v>9.3845194097160758E-2</v>
      </c>
      <c r="AS3">
        <v>0.10205066766425032</v>
      </c>
      <c r="AT3">
        <v>0.11088183456627947</v>
      </c>
      <c r="AU3">
        <v>0.12004068510291327</v>
      </c>
      <c r="AV3">
        <v>0.12935017470165061</v>
      </c>
      <c r="AW3">
        <v>0.13870633577781924</v>
      </c>
      <c r="AX3">
        <v>0.14804791919070784</v>
      </c>
      <c r="AY3">
        <v>0.15733865824604126</v>
      </c>
      <c r="AZ3">
        <v>0.16655710312492875</v>
      </c>
      <c r="BA3">
        <v>0.17569075490311975</v>
      </c>
      <c r="BB3">
        <v>0.18473262193594908</v>
      </c>
      <c r="BC3">
        <v>0.19367915276200762</v>
      </c>
      <c r="BD3">
        <v>0.20252896892557498</v>
      </c>
      <c r="BE3">
        <v>0.21128207285088746</v>
      </c>
      <c r="BF3">
        <v>0.21993934265056636</v>
      </c>
      <c r="BG3">
        <v>0.22850220626444603</v>
      </c>
      <c r="BH3">
        <v>0.23697242685075257</v>
      </c>
      <c r="BI3">
        <v>0.24535196127639905</v>
      </c>
      <c r="BJ3">
        <v>0.25364286878121534</v>
      </c>
      <c r="BK3">
        <v>0.26184724632871431</v>
      </c>
      <c r="BL3">
        <v>0.26996718621683186</v>
      </c>
      <c r="BM3">
        <v>0.27800475283052045</v>
      </c>
      <c r="BN3">
        <v>0.28596196121542122</v>
      </c>
      <c r="BO3">
        <v>0.29384076894351885</v>
      </c>
      <c r="BP3">
        <v>0.30164306786943373</v>
      </c>
      <c r="BQ3">
        <v>0.30937068290565206</v>
      </c>
      <c r="BR3">
        <v>0.31702537027499561</v>
      </c>
      <c r="BS3">
        <v>0.32460881706450828</v>
      </c>
      <c r="BT3">
        <v>0.33212264377536421</v>
      </c>
      <c r="BU3">
        <v>0.33956840604425503</v>
      </c>
      <c r="BV3">
        <v>0.3469475970182852</v>
      </c>
      <c r="BW3">
        <v>0.35426165044182373</v>
      </c>
      <c r="BX3">
        <v>0.36151194201291542</v>
      </c>
      <c r="BY3">
        <v>0.36869979311524564</v>
      </c>
      <c r="BZ3">
        <v>0.37582647486251997</v>
      </c>
      <c r="CA3">
        <v>0.38289320665491383</v>
      </c>
      <c r="CB3">
        <v>0.38990116580047623</v>
      </c>
      <c r="CC3">
        <v>0.39685148028559908</v>
      </c>
      <c r="CD3">
        <v>0.40374523819901342</v>
      </c>
      <c r="CE3">
        <v>0.41058349182260967</v>
      </c>
      <c r="CF3">
        <v>0.41736725239739469</v>
      </c>
      <c r="CG3">
        <v>0.42409749231325367</v>
      </c>
      <c r="CH3">
        <v>0.43077515800419808</v>
      </c>
      <c r="CI3">
        <v>0.43740115992522832</v>
      </c>
      <c r="CJ3">
        <v>0.44397637597353823</v>
      </c>
      <c r="CK3">
        <v>0.45050165811505788</v>
      </c>
      <c r="CL3">
        <v>0.45697783210983745</v>
      </c>
      <c r="CM3">
        <v>0.46340569522964381</v>
      </c>
      <c r="CN3">
        <v>0.46978602015045517</v>
      </c>
      <c r="CO3">
        <v>0.47611955597412808</v>
      </c>
      <c r="CP3">
        <v>0.48240703129012097</v>
      </c>
      <c r="CQ3">
        <v>0.48864915085835364</v>
      </c>
      <c r="CR3">
        <v>0.4948465990094742</v>
      </c>
      <c r="CS3">
        <v>0.50100004209145321</v>
      </c>
      <c r="CT3">
        <v>0.50711012830958657</v>
      </c>
      <c r="CU3">
        <v>0.51317748776323635</v>
      </c>
      <c r="CV3">
        <v>0.51920272780364296</v>
      </c>
      <c r="CW3" t="e">
        <v>#N/A</v>
      </c>
      <c r="CX3" t="e">
        <v>#N/A</v>
      </c>
      <c r="CY3" t="e">
        <v>#N/A</v>
      </c>
      <c r="CZ3" t="e">
        <v>#N/A</v>
      </c>
      <c r="DA3" t="e">
        <v>#N/A</v>
      </c>
      <c r="DB3" t="e">
        <v>#N/A</v>
      </c>
      <c r="DC3" t="e">
        <v>#N/A</v>
      </c>
      <c r="DD3" t="e">
        <v>#N/A</v>
      </c>
      <c r="DE3" t="e">
        <v>#N/A</v>
      </c>
      <c r="DF3" t="e">
        <v>#N/A</v>
      </c>
      <c r="DG3" t="e">
        <v>#N/A</v>
      </c>
      <c r="DH3" t="e">
        <v>#N/A</v>
      </c>
      <c r="DI3" t="e">
        <v>#N/A</v>
      </c>
      <c r="DJ3" t="e">
        <v>#N/A</v>
      </c>
      <c r="DK3" t="e">
        <v>#N/A</v>
      </c>
      <c r="DL3" t="e">
        <v>#N/A</v>
      </c>
      <c r="DM3" t="e">
        <v>#N/A</v>
      </c>
      <c r="DN3" t="e">
        <v>#N/A</v>
      </c>
      <c r="DO3" t="e">
        <v>#N/A</v>
      </c>
      <c r="DP3" t="e">
        <v>#N/A</v>
      </c>
      <c r="DQ3" t="e">
        <v>#N/A</v>
      </c>
      <c r="DR3" t="e">
        <v>#N/A</v>
      </c>
      <c r="DS3" t="e">
        <v>#N/A</v>
      </c>
      <c r="DT3" t="e">
        <v>#N/A</v>
      </c>
      <c r="DU3" t="e">
        <v>#N/A</v>
      </c>
      <c r="DV3" t="e">
        <v>#N/A</v>
      </c>
      <c r="DW3" t="e">
        <v>#N/A</v>
      </c>
      <c r="DX3" t="e">
        <v>#N/A</v>
      </c>
      <c r="DY3" t="e">
        <v>#N/A</v>
      </c>
      <c r="DZ3" t="e">
        <v>#N/A</v>
      </c>
      <c r="EA3" t="e">
        <v>#N/A</v>
      </c>
      <c r="EB3" t="e">
        <v>#N/A</v>
      </c>
      <c r="EC3" t="e">
        <v>#N/A</v>
      </c>
      <c r="ED3" t="e">
        <v>#N/A</v>
      </c>
      <c r="EE3" t="e">
        <v>#N/A</v>
      </c>
      <c r="EF3" t="e">
        <v>#N/A</v>
      </c>
      <c r="EG3" t="e">
        <v>#N/A</v>
      </c>
      <c r="EH3" t="e">
        <v>#N/A</v>
      </c>
      <c r="EI3" t="e">
        <v>#N/A</v>
      </c>
      <c r="EJ3" t="e">
        <v>#N/A</v>
      </c>
      <c r="EK3" t="e">
        <v>#N/A</v>
      </c>
      <c r="EL3" t="e">
        <v>#N/A</v>
      </c>
      <c r="EM3" t="e">
        <v>#N/A</v>
      </c>
      <c r="EN3" t="e">
        <v>#N/A</v>
      </c>
      <c r="EO3" t="e">
        <v>#N/A</v>
      </c>
      <c r="EP3" t="e">
        <v>#N/A</v>
      </c>
      <c r="EQ3" t="e">
        <v>#N/A</v>
      </c>
      <c r="ER3" t="e">
        <v>#N/A</v>
      </c>
      <c r="ES3" t="e">
        <v>#N/A</v>
      </c>
      <c r="ET3" t="e">
        <v>#N/A</v>
      </c>
      <c r="EU3" t="e">
        <v>#N/A</v>
      </c>
      <c r="EV3" t="e">
        <v>#N/A</v>
      </c>
      <c r="EW3" t="e">
        <v>#N/A</v>
      </c>
      <c r="EX3" t="e">
        <v>#N/A</v>
      </c>
      <c r="EY3" t="e">
        <v>#N/A</v>
      </c>
    </row>
    <row r="4" spans="1:155">
      <c r="A4">
        <v>0.34426528671159007</v>
      </c>
      <c r="B4">
        <v>0.33707205401814327</v>
      </c>
      <c r="C4">
        <v>0.32988785255410091</v>
      </c>
      <c r="D4">
        <v>0.32271163704635353</v>
      </c>
      <c r="E4">
        <v>0.31554234685510996</v>
      </c>
      <c r="F4">
        <v>0.30837890659561834</v>
      </c>
      <c r="G4">
        <v>0.3012202276133335</v>
      </c>
      <c r="H4">
        <v>0.29406520960245197</v>
      </c>
      <c r="I4">
        <v>0.28691274422916097</v>
      </c>
      <c r="J4">
        <v>0.27976171888548457</v>
      </c>
      <c r="K4">
        <v>0.27261102265418663</v>
      </c>
      <c r="L4">
        <v>0.26545955465180415</v>
      </c>
      <c r="M4">
        <v>0.258306234818304</v>
      </c>
      <c r="N4">
        <v>0.25115001849464902</v>
      </c>
      <c r="O4">
        <v>0.2439899166245702</v>
      </c>
      <c r="P4">
        <v>0.23682502136530298</v>
      </c>
      <c r="Q4">
        <v>0.22965454172807614</v>
      </c>
      <c r="R4">
        <v>0.22247785020993568</v>
      </c>
      <c r="S4">
        <v>0.21529454547810145</v>
      </c>
      <c r="T4">
        <v>0.20810453673017126</v>
      </c>
      <c r="U4">
        <v>0.20090815677129267</v>
      </c>
      <c r="V4">
        <v>0.19370631535540164</v>
      </c>
      <c r="W4">
        <v>0.18650070756854337</v>
      </c>
      <c r="X4">
        <v>0.17929409775310173</v>
      </c>
      <c r="Y4">
        <v>0.17209070961639483</v>
      </c>
      <c r="Z4">
        <v>0.16489676334514888</v>
      </c>
      <c r="AA4">
        <v>0.15772121740539713</v>
      </c>
      <c r="AB4">
        <v>0.1505767956813924</v>
      </c>
      <c r="AC4">
        <v>0.14348140548062774</v>
      </c>
      <c r="AD4">
        <v>0.13646008123226819</v>
      </c>
      <c r="AE4">
        <v>0.1295476062801702</v>
      </c>
      <c r="AF4">
        <v>0.12279194546093758</v>
      </c>
      <c r="AG4">
        <v>0.11625850235734402</v>
      </c>
      <c r="AH4">
        <v>0.1100349155618167</v>
      </c>
      <c r="AI4">
        <v>0.10423556812130007</v>
      </c>
      <c r="AJ4">
        <v>9.9004449799149449E-2</v>
      </c>
      <c r="AK4">
        <v>9.4515617519297823E-2</v>
      </c>
      <c r="AL4">
        <v>9.097430667326295E-2</v>
      </c>
      <c r="AM4">
        <v>8.8626086675210575E-2</v>
      </c>
      <c r="AN4">
        <v>8.7758673396542378E-2</v>
      </c>
      <c r="AO4">
        <v>8.8566569253970995E-2</v>
      </c>
      <c r="AP4">
        <v>9.0882148712932528E-2</v>
      </c>
      <c r="AQ4">
        <v>9.4517635425871091E-2</v>
      </c>
      <c r="AR4">
        <v>9.922421337460012E-2</v>
      </c>
      <c r="AS4">
        <v>0.10468449423053172</v>
      </c>
      <c r="AT4">
        <v>0.11065787556995281</v>
      </c>
      <c r="AU4">
        <v>0.11697550439288362</v>
      </c>
      <c r="AV4">
        <v>0.12351699659934973</v>
      </c>
      <c r="AW4">
        <v>0.13019538764851615</v>
      </c>
      <c r="AX4">
        <v>0.13694767276964362</v>
      </c>
      <c r="AY4">
        <v>0.14372832212739803</v>
      </c>
      <c r="AZ4">
        <v>0.1505045911641292</v>
      </c>
      <c r="BA4">
        <v>0.15725307357493609</v>
      </c>
      <c r="BB4">
        <v>0.16395717167651119</v>
      </c>
      <c r="BC4">
        <v>0.17060524708630562</v>
      </c>
      <c r="BD4">
        <v>0.17718927456397632</v>
      </c>
      <c r="BE4">
        <v>0.1837038639122123</v>
      </c>
      <c r="BF4">
        <v>0.19014554823534482</v>
      </c>
      <c r="BG4">
        <v>0.19651226597079161</v>
      </c>
      <c r="BH4">
        <v>0.20280298191218743</v>
      </c>
      <c r="BI4">
        <v>0.2090174089507183</v>
      </c>
      <c r="BJ4">
        <v>0.2151558043219558</v>
      </c>
      <c r="BK4">
        <v>0.22121881798688051</v>
      </c>
      <c r="BL4">
        <v>0.22720737968541152</v>
      </c>
      <c r="BM4">
        <v>0.23312261748780899</v>
      </c>
      <c r="BN4">
        <v>0.23896579317931324</v>
      </c>
      <c r="BO4">
        <v>0.24473825819426656</v>
      </c>
      <c r="BP4">
        <v>0.25044141721897634</v>
      </c>
      <c r="BQ4">
        <v>0.25607670341152133</v>
      </c>
      <c r="BR4">
        <v>0.26164555892261021</v>
      </c>
      <c r="BS4">
        <v>0.26714942050545992</v>
      </c>
      <c r="BT4">
        <v>0.27258970962905521</v>
      </c>
      <c r="BU4">
        <v>0.27796782420976646</v>
      </c>
      <c r="BV4">
        <v>0.28328513418461904</v>
      </c>
      <c r="BW4">
        <v>0.28854297732164652</v>
      </c>
      <c r="BX4">
        <v>0.29374265671120187</v>
      </c>
      <c r="BY4">
        <v>0.29888543940943674</v>
      </c>
      <c r="BZ4">
        <v>0.30397255581429039</v>
      </c>
      <c r="CA4">
        <v>0.30900519881715349</v>
      </c>
      <c r="CB4">
        <v>0.31398452656677756</v>
      </c>
      <c r="CC4">
        <v>0.31891165852039244</v>
      </c>
      <c r="CD4">
        <v>0.32378767913839396</v>
      </c>
      <c r="CE4">
        <v>0.32861363995042159</v>
      </c>
      <c r="CF4">
        <v>0.33339055812672475</v>
      </c>
      <c r="CG4">
        <v>0.33811941566554155</v>
      </c>
      <c r="CH4">
        <v>0.34280116705438779</v>
      </c>
      <c r="CI4">
        <v>0.34743673438914191</v>
      </c>
      <c r="CJ4">
        <v>0.35202700994384134</v>
      </c>
      <c r="CK4">
        <v>0.35657285904699071</v>
      </c>
      <c r="CL4">
        <v>0.36107511978704065</v>
      </c>
      <c r="CM4">
        <v>0.36553460349636002</v>
      </c>
      <c r="CN4">
        <v>0.3699520974885892</v>
      </c>
      <c r="CO4">
        <v>0.37432836411590337</v>
      </c>
      <c r="CP4">
        <v>0.37866414364562834</v>
      </c>
      <c r="CQ4">
        <v>0.38296015352079132</v>
      </c>
      <c r="CR4">
        <v>0.38721709008233945</v>
      </c>
      <c r="CS4">
        <v>0.39143562969323692</v>
      </c>
      <c r="CT4">
        <v>0.39561642913705053</v>
      </c>
      <c r="CU4">
        <v>0.39976012750980155</v>
      </c>
      <c r="CV4">
        <v>0.40386734203721131</v>
      </c>
      <c r="CW4" t="e">
        <v>#N/A</v>
      </c>
      <c r="CX4" t="e">
        <v>#N/A</v>
      </c>
      <c r="CY4" t="e">
        <v>#N/A</v>
      </c>
      <c r="CZ4" t="e">
        <v>#N/A</v>
      </c>
      <c r="DA4" t="e">
        <v>#N/A</v>
      </c>
      <c r="DB4" t="e">
        <v>#N/A</v>
      </c>
      <c r="DC4" t="e">
        <v>#N/A</v>
      </c>
      <c r="DD4" t="e">
        <v>#N/A</v>
      </c>
      <c r="DE4" t="e">
        <v>#N/A</v>
      </c>
      <c r="DF4" t="e">
        <v>#N/A</v>
      </c>
      <c r="DG4" t="e">
        <v>#N/A</v>
      </c>
      <c r="DH4" t="e">
        <v>#N/A</v>
      </c>
      <c r="DI4" t="e">
        <v>#N/A</v>
      </c>
      <c r="DJ4" t="e">
        <v>#N/A</v>
      </c>
      <c r="DK4" t="e">
        <v>#N/A</v>
      </c>
      <c r="DL4" t="e">
        <v>#N/A</v>
      </c>
      <c r="DM4" t="e">
        <v>#N/A</v>
      </c>
      <c r="DN4" t="e">
        <v>#N/A</v>
      </c>
      <c r="DO4" t="e">
        <v>#N/A</v>
      </c>
      <c r="DP4" t="e">
        <v>#N/A</v>
      </c>
      <c r="DQ4" t="e">
        <v>#N/A</v>
      </c>
      <c r="DR4" t="e">
        <v>#N/A</v>
      </c>
      <c r="DS4" t="e">
        <v>#N/A</v>
      </c>
      <c r="DT4" t="e">
        <v>#N/A</v>
      </c>
      <c r="DU4" t="e">
        <v>#N/A</v>
      </c>
      <c r="DV4" t="e">
        <v>#N/A</v>
      </c>
      <c r="DW4" t="e">
        <v>#N/A</v>
      </c>
      <c r="DX4" t="e">
        <v>#N/A</v>
      </c>
      <c r="DY4" t="e">
        <v>#N/A</v>
      </c>
      <c r="DZ4" t="e">
        <v>#N/A</v>
      </c>
      <c r="EA4" t="e">
        <v>#N/A</v>
      </c>
      <c r="EB4" t="e">
        <v>#N/A</v>
      </c>
      <c r="EC4" t="e">
        <v>#N/A</v>
      </c>
      <c r="ED4" t="e">
        <v>#N/A</v>
      </c>
      <c r="EE4" t="e">
        <v>#N/A</v>
      </c>
      <c r="EF4" t="e">
        <v>#N/A</v>
      </c>
      <c r="EG4" t="e">
        <v>#N/A</v>
      </c>
      <c r="EH4" t="e">
        <v>#N/A</v>
      </c>
      <c r="EI4" t="e">
        <v>#N/A</v>
      </c>
      <c r="EJ4" t="e">
        <v>#N/A</v>
      </c>
      <c r="EK4" t="e">
        <v>#N/A</v>
      </c>
      <c r="EL4" t="e">
        <v>#N/A</v>
      </c>
      <c r="EM4" t="e">
        <v>#N/A</v>
      </c>
      <c r="EN4" t="e">
        <v>#N/A</v>
      </c>
      <c r="EO4" t="e">
        <v>#N/A</v>
      </c>
      <c r="EP4" t="e">
        <v>#N/A</v>
      </c>
      <c r="EQ4" t="e">
        <v>#N/A</v>
      </c>
      <c r="ER4" t="e">
        <v>#N/A</v>
      </c>
      <c r="ES4" t="e">
        <v>#N/A</v>
      </c>
      <c r="ET4" t="e">
        <v>#N/A</v>
      </c>
      <c r="EU4" t="e">
        <v>#N/A</v>
      </c>
      <c r="EV4" t="e">
        <v>#N/A</v>
      </c>
      <c r="EW4" t="e">
        <v>#N/A</v>
      </c>
      <c r="EX4" t="e">
        <v>#N/A</v>
      </c>
      <c r="EY4" t="e">
        <v>#N/A</v>
      </c>
    </row>
    <row r="5" spans="1:155">
      <c r="A5">
        <v>0.27459292761001164</v>
      </c>
      <c r="B5">
        <v>0.26859215206686965</v>
      </c>
      <c r="C5">
        <v>0.26261044660159127</v>
      </c>
      <c r="D5">
        <v>0.25664718912225076</v>
      </c>
      <c r="E5">
        <v>0.250701772112354</v>
      </c>
      <c r="F5">
        <v>0.24477360618543945</v>
      </c>
      <c r="G5">
        <v>0.23886212471942483</v>
      </c>
      <c r="H5">
        <v>0.23296678926650655</v>
      </c>
      <c r="I5">
        <v>0.22708709707907856</v>
      </c>
      <c r="J5">
        <v>0.22122258953351934</v>
      </c>
      <c r="K5">
        <v>0.21537286338398487</v>
      </c>
      <c r="L5">
        <v>0.20953758473070619</v>
      </c>
      <c r="M5">
        <v>0.2037165065410676</v>
      </c>
      <c r="N5">
        <v>0.19790949047672191</v>
      </c>
      <c r="O5">
        <v>0.19211653534853446</v>
      </c>
      <c r="P5">
        <v>0.18633781194262775</v>
      </c>
      <c r="Q5">
        <v>0.18057370868962519</v>
      </c>
      <c r="R5">
        <v>0.17482488934897816</v>
      </c>
      <c r="S5">
        <v>0.16909236751149662</v>
      </c>
      <c r="T5">
        <v>0.16337760296247564</v>
      </c>
      <c r="U5">
        <v>0.15768262682132839</v>
      </c>
      <c r="V5">
        <v>0.15201020519088718</v>
      </c>
      <c r="W5">
        <v>0.14636405445568421</v>
      </c>
      <c r="X5">
        <v>0.14074912531916833</v>
      </c>
      <c r="Y5">
        <v>0.13517198051982987</v>
      </c>
      <c r="Z5">
        <v>0.12964129831085533</v>
      </c>
      <c r="AA5">
        <v>0.12416854570304023</v>
      </c>
      <c r="AB5">
        <v>0.11876888001219442</v>
      </c>
      <c r="AC5">
        <v>0.11346235222838413</v>
      </c>
      <c r="AD5">
        <v>0.10827550013714488</v>
      </c>
      <c r="AE5">
        <v>0.10324342016405931</v>
      </c>
      <c r="AF5">
        <v>9.841237238118726E-2</v>
      </c>
      <c r="AG5">
        <v>9.3842848178003757E-2</v>
      </c>
      <c r="AH5">
        <v>8.9612723015486201E-2</v>
      </c>
      <c r="AI5">
        <v>8.5819475464962103E-2</v>
      </c>
      <c r="AJ5">
        <v>8.2579339614752154E-2</v>
      </c>
      <c r="AK5">
        <v>8.0019824952656207E-2</v>
      </c>
      <c r="AL5">
        <v>7.8261509181757741E-2</v>
      </c>
      <c r="AM5">
        <v>7.7389057662222635E-2</v>
      </c>
      <c r="AN5">
        <v>7.7426305738063375E-2</v>
      </c>
      <c r="AO5">
        <v>7.8353143731467789E-2</v>
      </c>
      <c r="AP5">
        <v>8.0145350416111663E-2</v>
      </c>
      <c r="AQ5">
        <v>8.2708705846933434E-2</v>
      </c>
      <c r="AR5">
        <v>8.5917948478421102E-2</v>
      </c>
      <c r="AS5">
        <v>8.9660132224593347E-2</v>
      </c>
      <c r="AT5">
        <v>9.3825847625114547E-2</v>
      </c>
      <c r="AU5">
        <v>9.8315012317682263E-2</v>
      </c>
      <c r="AV5">
        <v>0.10304267921790787</v>
      </c>
      <c r="AW5">
        <v>0.1079403709709571</v>
      </c>
      <c r="AX5">
        <v>0.11295460673584526</v>
      </c>
      <c r="AY5">
        <v>0.11804438531743273</v>
      </c>
      <c r="AZ5">
        <v>0.12317860012130115</v>
      </c>
      <c r="BA5">
        <v>0.12833378509731314</v>
      </c>
      <c r="BB5">
        <v>0.1334922942566362</v>
      </c>
      <c r="BC5">
        <v>0.13864088699127855</v>
      </c>
      <c r="BD5">
        <v>0.14376965098146074</v>
      </c>
      <c r="BE5">
        <v>0.14887119074870944</v>
      </c>
      <c r="BF5">
        <v>0.15394001841295715</v>
      </c>
      <c r="BG5">
        <v>0.15897209635033624</v>
      </c>
      <c r="BH5">
        <v>0.16396449371977201</v>
      </c>
      <c r="BI5">
        <v>0.16891512645726753</v>
      </c>
      <c r="BJ5">
        <v>0.17382256068889099</v>
      </c>
      <c r="BK5">
        <v>0.17868586312302448</v>
      </c>
      <c r="BL5">
        <v>0.18350448597360119</v>
      </c>
      <c r="BM5">
        <v>0.18827817964867896</v>
      </c>
      <c r="BN5">
        <v>0.19300692310057921</v>
      </c>
      <c r="BO5">
        <v>0.1976908728490358</v>
      </c>
      <c r="BP5">
        <v>0.20233032058766873</v>
      </c>
      <c r="BQ5">
        <v>0.2069256613393391</v>
      </c>
      <c r="BR5">
        <v>0.21147736813471524</v>
      </c>
      <c r="BS5">
        <v>0.21598597274192893</v>
      </c>
      <c r="BT5">
        <v>0.22045204936300389</v>
      </c>
      <c r="BU5">
        <v>0.224876202493589</v>
      </c>
      <c r="BV5">
        <v>0.22925905744113484</v>
      </c>
      <c r="BW5">
        <v>0.23360125250482386</v>
      </c>
      <c r="BX5">
        <v>0.23790343287294852</v>
      </c>
      <c r="BY5">
        <v>0.24216624597648587</v>
      </c>
      <c r="BZ5">
        <v>0.24639033690681239</v>
      </c>
      <c r="CA5">
        <v>0.25057634702843323</v>
      </c>
      <c r="CB5">
        <v>0.25472491104885892</v>
      </c>
      <c r="CC5">
        <v>0.25883665457435112</v>
      </c>
      <c r="CD5">
        <v>0.26291219316226822</v>
      </c>
      <c r="CE5">
        <v>0.26695213202333695</v>
      </c>
      <c r="CF5">
        <v>0.27095706512928602</v>
      </c>
      <c r="CG5">
        <v>0.27492757334290902</v>
      </c>
      <c r="CH5">
        <v>0.27886422604643385</v>
      </c>
      <c r="CI5">
        <v>0.28276757955745074</v>
      </c>
      <c r="CJ5">
        <v>0.28663817808859499</v>
      </c>
      <c r="CK5">
        <v>0.29047655308841597</v>
      </c>
      <c r="CL5">
        <v>0.29428322297276238</v>
      </c>
      <c r="CM5">
        <v>0.2980586944830268</v>
      </c>
      <c r="CN5">
        <v>0.3018034625456727</v>
      </c>
      <c r="CO5">
        <v>0.30551800874405366</v>
      </c>
      <c r="CP5">
        <v>0.30920280476582801</v>
      </c>
      <c r="CQ5">
        <v>0.31285830912601209</v>
      </c>
      <c r="CR5">
        <v>0.31648497095904915</v>
      </c>
      <c r="CS5">
        <v>0.32008322715735438</v>
      </c>
      <c r="CT5">
        <v>0.3236535042486412</v>
      </c>
      <c r="CU5">
        <v>0.32719621977007218</v>
      </c>
      <c r="CV5">
        <v>0.33071177963977355</v>
      </c>
      <c r="CW5" t="e">
        <v>#N/A</v>
      </c>
      <c r="CX5" t="e">
        <v>#N/A</v>
      </c>
      <c r="CY5" t="e">
        <v>#N/A</v>
      </c>
      <c r="CZ5" t="e">
        <v>#N/A</v>
      </c>
      <c r="DA5" t="e">
        <v>#N/A</v>
      </c>
      <c r="DB5" t="e">
        <v>#N/A</v>
      </c>
      <c r="DC5" t="e">
        <v>#N/A</v>
      </c>
      <c r="DD5" t="e">
        <v>#N/A</v>
      </c>
      <c r="DE5" t="e">
        <v>#N/A</v>
      </c>
      <c r="DF5" t="e">
        <v>#N/A</v>
      </c>
      <c r="DG5" t="e">
        <v>#N/A</v>
      </c>
      <c r="DH5" t="e">
        <v>#N/A</v>
      </c>
      <c r="DI5" t="e">
        <v>#N/A</v>
      </c>
      <c r="DJ5" t="e">
        <v>#N/A</v>
      </c>
      <c r="DK5" t="e">
        <v>#N/A</v>
      </c>
      <c r="DL5" t="e">
        <v>#N/A</v>
      </c>
      <c r="DM5" t="e">
        <v>#N/A</v>
      </c>
      <c r="DN5" t="e">
        <v>#N/A</v>
      </c>
      <c r="DO5" t="e">
        <v>#N/A</v>
      </c>
      <c r="DP5" t="e">
        <v>#N/A</v>
      </c>
      <c r="DQ5" t="e">
        <v>#N/A</v>
      </c>
      <c r="DR5" t="e">
        <v>#N/A</v>
      </c>
      <c r="DS5" t="e">
        <v>#N/A</v>
      </c>
      <c r="DT5" t="e">
        <v>#N/A</v>
      </c>
      <c r="DU5" t="e">
        <v>#N/A</v>
      </c>
      <c r="DV5" t="e">
        <v>#N/A</v>
      </c>
      <c r="DW5" t="e">
        <v>#N/A</v>
      </c>
      <c r="DX5" t="e">
        <v>#N/A</v>
      </c>
      <c r="DY5" t="e">
        <v>#N/A</v>
      </c>
      <c r="DZ5" t="e">
        <v>#N/A</v>
      </c>
      <c r="EA5" t="e">
        <v>#N/A</v>
      </c>
      <c r="EB5" t="e">
        <v>#N/A</v>
      </c>
      <c r="EC5" t="e">
        <v>#N/A</v>
      </c>
      <c r="ED5" t="e">
        <v>#N/A</v>
      </c>
      <c r="EE5" t="e">
        <v>#N/A</v>
      </c>
      <c r="EF5" t="e">
        <v>#N/A</v>
      </c>
      <c r="EG5" t="e">
        <v>#N/A</v>
      </c>
      <c r="EH5" t="e">
        <v>#N/A</v>
      </c>
      <c r="EI5" t="e">
        <v>#N/A</v>
      </c>
      <c r="EJ5" t="e">
        <v>#N/A</v>
      </c>
      <c r="EK5" t="e">
        <v>#N/A</v>
      </c>
      <c r="EL5" t="e">
        <v>#N/A</v>
      </c>
      <c r="EM5" t="e">
        <v>#N/A</v>
      </c>
      <c r="EN5" t="e">
        <v>#N/A</v>
      </c>
      <c r="EO5" t="e">
        <v>#N/A</v>
      </c>
      <c r="EP5" t="e">
        <v>#N/A</v>
      </c>
      <c r="EQ5" t="e">
        <v>#N/A</v>
      </c>
      <c r="ER5" t="e">
        <v>#N/A</v>
      </c>
      <c r="ES5" t="e">
        <v>#N/A</v>
      </c>
      <c r="ET5" t="e">
        <v>#N/A</v>
      </c>
      <c r="EU5" t="e">
        <v>#N/A</v>
      </c>
      <c r="EV5" t="e">
        <v>#N/A</v>
      </c>
      <c r="EW5" t="e">
        <v>#N/A</v>
      </c>
      <c r="EX5" t="e">
        <v>#N/A</v>
      </c>
      <c r="EY5" t="e">
        <v>#N/A</v>
      </c>
    </row>
    <row r="6" spans="1:155">
      <c r="A6">
        <v>0.2403104398062802</v>
      </c>
      <c r="B6">
        <v>0.23420075791544562</v>
      </c>
      <c r="C6">
        <v>0.22813585398121319</v>
      </c>
      <c r="D6">
        <v>0.22211553876309312</v>
      </c>
      <c r="E6">
        <v>0.21613967308461607</v>
      </c>
      <c r="F6">
        <v>0.2102081737346799</v>
      </c>
      <c r="G6">
        <v>0.20432102061312829</v>
      </c>
      <c r="H6">
        <v>0.19847826487644998</v>
      </c>
      <c r="I6">
        <v>0.19268003927462504</v>
      </c>
      <c r="J6">
        <v>0.18692656957391637</v>
      </c>
      <c r="K6">
        <v>0.18121818888244257</v>
      </c>
      <c r="L6">
        <v>0.17555535470124445</v>
      </c>
      <c r="M6">
        <v>0.16993866948522363</v>
      </c>
      <c r="N6">
        <v>0.16436890527911238</v>
      </c>
      <c r="O6">
        <v>0.15884703441518247</v>
      </c>
      <c r="P6">
        <v>0.15337426611914093</v>
      </c>
      <c r="Q6">
        <v>0.14795209226764613</v>
      </c>
      <c r="R6">
        <v>0.14258234356844079</v>
      </c>
      <c r="S6">
        <v>0.137267259295348</v>
      </c>
      <c r="T6">
        <v>0.13200957457135315</v>
      </c>
      <c r="U6">
        <v>0.12681262962729972</v>
      </c>
      <c r="V6">
        <v>0.12168050768015765</v>
      </c>
      <c r="W6">
        <v>0.11661820984989026</v>
      </c>
      <c r="X6">
        <v>0.11163187718931998</v>
      </c>
      <c r="Y6">
        <v>0.10672907450033378</v>
      </c>
      <c r="Z6">
        <v>0.10191915295201139</v>
      </c>
      <c r="AA6">
        <v>9.7213713276773736E-2</v>
      </c>
      <c r="AB6">
        <v>9.2627195840956508E-2</v>
      </c>
      <c r="AC6">
        <v>8.8177625920210376E-2</v>
      </c>
      <c r="AD6">
        <v>8.388754056935617E-2</v>
      </c>
      <c r="AE6">
        <v>7.9785111747691206E-2</v>
      </c>
      <c r="AF6">
        <v>7.5905447975562632E-2</v>
      </c>
      <c r="AG6">
        <v>7.2291988921025549E-2</v>
      </c>
      <c r="AH6">
        <v>6.8997784032775566E-2</v>
      </c>
      <c r="AI6">
        <v>6.6086244275720213E-2</v>
      </c>
      <c r="AJ6">
        <v>6.3630649162440309E-2</v>
      </c>
      <c r="AK6">
        <v>6.1711219601741758E-2</v>
      </c>
      <c r="AL6">
        <v>6.0407776873008315E-2</v>
      </c>
      <c r="AM6">
        <v>5.9785115738409687E-2</v>
      </c>
      <c r="AN6">
        <v>5.9871229339171571E-2</v>
      </c>
      <c r="AO6">
        <v>6.065145357202413E-2</v>
      </c>
      <c r="AP6">
        <v>6.2100777812412078E-2</v>
      </c>
      <c r="AQ6">
        <v>6.4148480025195923E-2</v>
      </c>
      <c r="AR6">
        <v>6.6709147436802854E-2</v>
      </c>
      <c r="AS6">
        <v>6.9702226183642288E-2</v>
      </c>
      <c r="AT6">
        <v>7.3046235420900107E-2</v>
      </c>
      <c r="AU6">
        <v>7.6667643671292876E-2</v>
      </c>
      <c r="AV6">
        <v>8.0504977645372539E-2</v>
      </c>
      <c r="AW6">
        <v>8.4508692501812768E-2</v>
      </c>
      <c r="AX6">
        <v>8.8639517441716179E-2</v>
      </c>
      <c r="AY6">
        <v>9.2866536160637128E-2</v>
      </c>
      <c r="AZ6">
        <v>9.7165447802950722E-2</v>
      </c>
      <c r="BA6">
        <v>0.1015171262469395</v>
      </c>
      <c r="BB6">
        <v>0.10590647386175725</v>
      </c>
      <c r="BC6">
        <v>0.11032152766364711</v>
      </c>
      <c r="BD6">
        <v>0.1147527684897932</v>
      </c>
      <c r="BE6">
        <v>0.1191925893196628</v>
      </c>
      <c r="BF6">
        <v>0.12363488639734081</v>
      </c>
      <c r="BG6">
        <v>0.12807474304322569</v>
      </c>
      <c r="BH6">
        <v>0.13250818603934522</v>
      </c>
      <c r="BI6">
        <v>0.13693199511962123</v>
      </c>
      <c r="BJ6">
        <v>0.14134355479760904</v>
      </c>
      <c r="BK6">
        <v>0.14574073786320288</v>
      </c>
      <c r="BL6">
        <v>0.15012181292160234</v>
      </c>
      <c r="BM6">
        <v>0.15448537192944828</v>
      </c>
      <c r="BN6">
        <v>0.15883027076516212</v>
      </c>
      <c r="BO6">
        <v>0.16315558334954769</v>
      </c>
      <c r="BP6">
        <v>0.16746056315116478</v>
      </c>
      <c r="BQ6">
        <v>0.17174461280563921</v>
      </c>
      <c r="BR6">
        <v>0.17600725858423222</v>
      </c>
      <c r="BS6">
        <v>0.18024813090280606</v>
      </c>
      <c r="BT6">
        <v>0.18446694627680513</v>
      </c>
      <c r="BU6">
        <v>0.18866349438840524</v>
      </c>
      <c r="BV6">
        <v>0.19283762593297424</v>
      </c>
      <c r="BW6">
        <v>0.19698924310865781</v>
      </c>
      <c r="BX6">
        <v>0.20111829191610828</v>
      </c>
      <c r="BY6">
        <v>0.20522475534650983</v>
      </c>
      <c r="BZ6">
        <v>0.20930864664357576</v>
      </c>
      <c r="CA6">
        <v>0.21337000661892588</v>
      </c>
      <c r="CB6">
        <v>0.21740889781390649</v>
      </c>
      <c r="CC6">
        <v>0.22142540200426766</v>
      </c>
      <c r="CD6">
        <v>0.2254196162740543</v>
      </c>
      <c r="CE6">
        <v>0.22939165188808339</v>
      </c>
      <c r="CF6">
        <v>0.23334163138303007</v>
      </c>
      <c r="CG6">
        <v>0.23726968655541944</v>
      </c>
      <c r="CH6">
        <v>0.241175957640827</v>
      </c>
      <c r="CI6">
        <v>0.24506059100258915</v>
      </c>
      <c r="CJ6">
        <v>0.2489237391952891</v>
      </c>
      <c r="CK6">
        <v>0.25276555845519083</v>
      </c>
      <c r="CL6">
        <v>0.25658620881809791</v>
      </c>
      <c r="CM6">
        <v>0.26038585398620839</v>
      </c>
      <c r="CN6">
        <v>0.26416465911677667</v>
      </c>
      <c r="CO6">
        <v>0.26792279102728095</v>
      </c>
      <c r="CP6">
        <v>0.27166041853564649</v>
      </c>
      <c r="CQ6">
        <v>0.2753777098825303</v>
      </c>
      <c r="CR6">
        <v>0.27907483573021014</v>
      </c>
      <c r="CS6">
        <v>0.28275196483073212</v>
      </c>
      <c r="CT6">
        <v>0.28640926675139217</v>
      </c>
      <c r="CU6">
        <v>0.29004691067576904</v>
      </c>
      <c r="CV6">
        <v>0.29366506537382364</v>
      </c>
      <c r="CW6" t="e">
        <v>#N/A</v>
      </c>
      <c r="CX6" t="e">
        <v>#N/A</v>
      </c>
      <c r="CY6" t="e">
        <v>#N/A</v>
      </c>
      <c r="CZ6" t="e">
        <v>#N/A</v>
      </c>
      <c r="DA6" t="e">
        <v>#N/A</v>
      </c>
      <c r="DB6" t="e">
        <v>#N/A</v>
      </c>
      <c r="DC6" t="e">
        <v>#N/A</v>
      </c>
      <c r="DD6" t="e">
        <v>#N/A</v>
      </c>
      <c r="DE6" t="e">
        <v>#N/A</v>
      </c>
      <c r="DF6" t="e">
        <v>#N/A</v>
      </c>
      <c r="DG6" t="e">
        <v>#N/A</v>
      </c>
      <c r="DH6" t="e">
        <v>#N/A</v>
      </c>
      <c r="DI6" t="e">
        <v>#N/A</v>
      </c>
      <c r="DJ6" t="e">
        <v>#N/A</v>
      </c>
      <c r="DK6" t="e">
        <v>#N/A</v>
      </c>
      <c r="DL6" t="e">
        <v>#N/A</v>
      </c>
      <c r="DM6" t="e">
        <v>#N/A</v>
      </c>
      <c r="DN6" t="e">
        <v>#N/A</v>
      </c>
      <c r="DO6" t="e">
        <v>#N/A</v>
      </c>
      <c r="DP6" t="e">
        <v>#N/A</v>
      </c>
      <c r="DQ6" t="e">
        <v>#N/A</v>
      </c>
      <c r="DR6" t="e">
        <v>#N/A</v>
      </c>
      <c r="DS6" t="e">
        <v>#N/A</v>
      </c>
      <c r="DT6" t="e">
        <v>#N/A</v>
      </c>
      <c r="DU6" t="e">
        <v>#N/A</v>
      </c>
      <c r="DV6" t="e">
        <v>#N/A</v>
      </c>
      <c r="DW6" t="e">
        <v>#N/A</v>
      </c>
      <c r="DX6" t="e">
        <v>#N/A</v>
      </c>
      <c r="DY6" t="e">
        <v>#N/A</v>
      </c>
      <c r="DZ6" t="e">
        <v>#N/A</v>
      </c>
      <c r="EA6" t="e">
        <v>#N/A</v>
      </c>
      <c r="EB6" t="e">
        <v>#N/A</v>
      </c>
      <c r="EC6" t="e">
        <v>#N/A</v>
      </c>
      <c r="ED6" t="e">
        <v>#N/A</v>
      </c>
      <c r="EE6" t="e">
        <v>#N/A</v>
      </c>
      <c r="EF6" t="e">
        <v>#N/A</v>
      </c>
      <c r="EG6" t="e">
        <v>#N/A</v>
      </c>
      <c r="EH6" t="e">
        <v>#N/A</v>
      </c>
      <c r="EI6" t="e">
        <v>#N/A</v>
      </c>
      <c r="EJ6" t="e">
        <v>#N/A</v>
      </c>
      <c r="EK6" t="e">
        <v>#N/A</v>
      </c>
      <c r="EL6" t="e">
        <v>#N/A</v>
      </c>
      <c r="EM6" t="e">
        <v>#N/A</v>
      </c>
      <c r="EN6" t="e">
        <v>#N/A</v>
      </c>
      <c r="EO6" t="e">
        <v>#N/A</v>
      </c>
      <c r="EP6" t="e">
        <v>#N/A</v>
      </c>
      <c r="EQ6" t="e">
        <v>#N/A</v>
      </c>
      <c r="ER6" t="e">
        <v>#N/A</v>
      </c>
      <c r="ES6" t="e">
        <v>#N/A</v>
      </c>
      <c r="ET6" t="e">
        <v>#N/A</v>
      </c>
      <c r="EU6" t="e">
        <v>#N/A</v>
      </c>
      <c r="EV6" t="e">
        <v>#N/A</v>
      </c>
      <c r="EW6" t="e">
        <v>#N/A</v>
      </c>
      <c r="EX6" t="e">
        <v>#N/A</v>
      </c>
      <c r="EY6" t="e">
        <v>#N/A</v>
      </c>
    </row>
    <row r="7" spans="1:155">
      <c r="A7">
        <v>0.23562500836605879</v>
      </c>
      <c r="B7">
        <v>0.228878312181576</v>
      </c>
      <c r="C7">
        <v>0.22218928124909304</v>
      </c>
      <c r="D7">
        <v>0.21555789882995524</v>
      </c>
      <c r="E7">
        <v>0.20898422023606894</v>
      </c>
      <c r="F7">
        <v>0.20246838091817312</v>
      </c>
      <c r="G7">
        <v>0.19601060599316103</v>
      </c>
      <c r="H7">
        <v>0.18961122117135801</v>
      </c>
      <c r="I7">
        <v>0.18327066617554427</v>
      </c>
      <c r="J7">
        <v>0.17698950975184277</v>
      </c>
      <c r="K7">
        <v>0.17076846795569689</v>
      </c>
      <c r="L7">
        <v>0.16460842582964677</v>
      </c>
      <c r="M7">
        <v>0.15851046313654907</v>
      </c>
      <c r="N7">
        <v>0.15247588487529604</v>
      </c>
      <c r="O7">
        <v>0.14650625857188185</v>
      </c>
      <c r="P7">
        <v>0.14060345852324529</v>
      </c>
      <c r="Q7">
        <v>0.1347697197587964</v>
      </c>
      <c r="R7">
        <v>0.12900770359184233</v>
      </c>
      <c r="S7">
        <v>0.123320577380045</v>
      </c>
      <c r="T7">
        <v>0.11771211256749925</v>
      </c>
      <c r="U7">
        <v>0.11218680482769086</v>
      </c>
      <c r="V7">
        <v>0.10675002232652694</v>
      </c>
      <c r="W7">
        <v>0.10140818904249761</v>
      </c>
      <c r="X7">
        <v>9.6169010996941889E-2</v>
      </c>
      <c r="Y7">
        <v>9.1041756122195783E-2</v>
      </c>
      <c r="Z7">
        <v>8.6037598740457841E-2</v>
      </c>
      <c r="AA7">
        <v>8.1170040336908111E-2</v>
      </c>
      <c r="AB7">
        <v>7.6455417362751354E-2</v>
      </c>
      <c r="AC7">
        <v>7.1913500339887568E-2</v>
      </c>
      <c r="AD7">
        <v>6.7568174686775576E-2</v>
      </c>
      <c r="AE7">
        <v>6.3448167055006735E-2</v>
      </c>
      <c r="AF7">
        <v>5.9587733526505565E-2</v>
      </c>
      <c r="AG7">
        <v>5.6027155701776347E-2</v>
      </c>
      <c r="AH7">
        <v>5.2812807445035831E-2</v>
      </c>
      <c r="AI7">
        <v>4.9996505795025861E-2</v>
      </c>
      <c r="AJ7">
        <v>4.76339473727454E-2</v>
      </c>
      <c r="AK7">
        <v>4.5782367093410326E-2</v>
      </c>
      <c r="AL7">
        <v>4.4497949045810323E-2</v>
      </c>
      <c r="AM7">
        <v>4.3832757811548037E-2</v>
      </c>
      <c r="AN7">
        <v>4.3826769730049064E-2</v>
      </c>
      <c r="AO7">
        <v>4.4485952994133555E-2</v>
      </c>
      <c r="AP7">
        <v>4.5765590247946131E-2</v>
      </c>
      <c r="AQ7">
        <v>4.7607156954682484E-2</v>
      </c>
      <c r="AR7">
        <v>4.9942021909399975E-2</v>
      </c>
      <c r="AS7">
        <v>5.2691405931145345E-2</v>
      </c>
      <c r="AT7">
        <v>5.5782404941412206E-2</v>
      </c>
      <c r="AU7">
        <v>5.9152890199459865E-2</v>
      </c>
      <c r="AV7">
        <v>6.2751179803369653E-2</v>
      </c>
      <c r="AW7">
        <v>6.6534638582715036E-2</v>
      </c>
      <c r="AX7">
        <v>7.046823880273223E-2</v>
      </c>
      <c r="AY7">
        <v>7.4523270017980398E-2</v>
      </c>
      <c r="AZ7">
        <v>7.8676219728876562E-2</v>
      </c>
      <c r="BA7">
        <v>8.2907822727674968E-2</v>
      </c>
      <c r="BB7">
        <v>8.72022671282532E-2</v>
      </c>
      <c r="BC7">
        <v>9.1546541770926831E-2</v>
      </c>
      <c r="BD7">
        <v>9.5929904965917162E-2</v>
      </c>
      <c r="BE7">
        <v>0.10034345574605955</v>
      </c>
      <c r="BF7">
        <v>0.10477978979264256</v>
      </c>
      <c r="BG7">
        <v>0.10923272230830436</v>
      </c>
      <c r="BH7">
        <v>0.11369706702221183</v>
      </c>
      <c r="BI7">
        <v>0.11816845756574355</v>
      </c>
      <c r="BJ7">
        <v>0.12264320441474255</v>
      </c>
      <c r="BK7">
        <v>0.12711817904350575</v>
      </c>
      <c r="BL7">
        <v>0.13159071957403498</v>
      </c>
      <c r="BM7">
        <v>0.13605855508416909</v>
      </c>
      <c r="BN7">
        <v>0.14051974239039883</v>
      </c>
      <c r="BO7">
        <v>0.14497261513193993</v>
      </c>
      <c r="BP7">
        <v>0.14941574129557378</v>
      </c>
      <c r="BQ7">
        <v>0.15384788849549477</v>
      </c>
      <c r="BR7">
        <v>0.15826799410905401</v>
      </c>
      <c r="BS7">
        <v>0.16267514194391688</v>
      </c>
      <c r="BT7">
        <v>0.16706854066765839</v>
      </c>
      <c r="BU7">
        <v>0.17144750782480875</v>
      </c>
      <c r="BV7">
        <v>0.1758114543133831</v>
      </c>
      <c r="BW7">
        <v>0.1801598721923936</v>
      </c>
      <c r="BX7">
        <v>0.1844923247864326</v>
      </c>
      <c r="BY7">
        <v>0.18880843740448602</v>
      </c>
      <c r="BZ7">
        <v>0.19310788870975515</v>
      </c>
      <c r="CA7">
        <v>0.1973904060046742</v>
      </c>
      <c r="CB7">
        <v>0.20165575760831975</v>
      </c>
      <c r="CC7">
        <v>0.20590374925031971</v>
      </c>
      <c r="CD7">
        <v>0.21013421846582261</v>
      </c>
      <c r="CE7">
        <v>0.21434703236332933</v>
      </c>
      <c r="CF7">
        <v>0.21854208315711079</v>
      </c>
      <c r="CG7">
        <v>0.22271928567547725</v>
      </c>
      <c r="CH7">
        <v>0.22687857554595181</v>
      </c>
      <c r="CI7">
        <v>0.23101990565588415</v>
      </c>
      <c r="CJ7">
        <v>0.23514324547086318</v>
      </c>
      <c r="CK7">
        <v>0.23924857772331462</v>
      </c>
      <c r="CL7">
        <v>0.2433358987572701</v>
      </c>
      <c r="CM7">
        <v>0.24740521676604482</v>
      </c>
      <c r="CN7">
        <v>0.25145654873032669</v>
      </c>
      <c r="CO7">
        <v>0.25548992186858083</v>
      </c>
      <c r="CP7">
        <v>0.25950537133125351</v>
      </c>
      <c r="CQ7">
        <v>0.26350293892400428</v>
      </c>
      <c r="CR7">
        <v>0.26748267467258208</v>
      </c>
      <c r="CS7">
        <v>0.27144463243524442</v>
      </c>
      <c r="CT7">
        <v>0.27538887270319706</v>
      </c>
      <c r="CU7">
        <v>0.27931545984304429</v>
      </c>
      <c r="CV7">
        <v>0.28322446333649687</v>
      </c>
      <c r="CW7" t="e">
        <v>#N/A</v>
      </c>
      <c r="CX7" t="e">
        <v>#N/A</v>
      </c>
      <c r="CY7" t="e">
        <v>#N/A</v>
      </c>
      <c r="CZ7" t="e">
        <v>#N/A</v>
      </c>
      <c r="DA7" t="e">
        <v>#N/A</v>
      </c>
      <c r="DB7" t="e">
        <v>#N/A</v>
      </c>
      <c r="DC7" t="e">
        <v>#N/A</v>
      </c>
      <c r="DD7" t="e">
        <v>#N/A</v>
      </c>
      <c r="DE7" t="e">
        <v>#N/A</v>
      </c>
      <c r="DF7" t="e">
        <v>#N/A</v>
      </c>
      <c r="DG7" t="e">
        <v>#N/A</v>
      </c>
      <c r="DH7" t="e">
        <v>#N/A</v>
      </c>
      <c r="DI7" t="e">
        <v>#N/A</v>
      </c>
      <c r="DJ7" t="e">
        <v>#N/A</v>
      </c>
      <c r="DK7" t="e">
        <v>#N/A</v>
      </c>
      <c r="DL7" t="e">
        <v>#N/A</v>
      </c>
      <c r="DM7" t="e">
        <v>#N/A</v>
      </c>
      <c r="DN7" t="e">
        <v>#N/A</v>
      </c>
      <c r="DO7" t="e">
        <v>#N/A</v>
      </c>
      <c r="DP7" t="e">
        <v>#N/A</v>
      </c>
      <c r="DQ7" t="e">
        <v>#N/A</v>
      </c>
      <c r="DR7" t="e">
        <v>#N/A</v>
      </c>
      <c r="DS7" t="e">
        <v>#N/A</v>
      </c>
      <c r="DT7" t="e">
        <v>#N/A</v>
      </c>
      <c r="DU7" t="e">
        <v>#N/A</v>
      </c>
      <c r="DV7" t="e">
        <v>#N/A</v>
      </c>
      <c r="DW7" t="e">
        <v>#N/A</v>
      </c>
      <c r="DX7" t="e">
        <v>#N/A</v>
      </c>
      <c r="DY7" t="e">
        <v>#N/A</v>
      </c>
      <c r="DZ7" t="e">
        <v>#N/A</v>
      </c>
      <c r="EA7" t="e">
        <v>#N/A</v>
      </c>
      <c r="EB7" t="e">
        <v>#N/A</v>
      </c>
      <c r="EC7" t="e">
        <v>#N/A</v>
      </c>
      <c r="ED7" t="e">
        <v>#N/A</v>
      </c>
      <c r="EE7" t="e">
        <v>#N/A</v>
      </c>
      <c r="EF7" t="e">
        <v>#N/A</v>
      </c>
      <c r="EG7" t="e">
        <v>#N/A</v>
      </c>
      <c r="EH7" t="e">
        <v>#N/A</v>
      </c>
      <c r="EI7" t="e">
        <v>#N/A</v>
      </c>
      <c r="EJ7" t="e">
        <v>#N/A</v>
      </c>
      <c r="EK7" t="e">
        <v>#N/A</v>
      </c>
      <c r="EL7" t="e">
        <v>#N/A</v>
      </c>
      <c r="EM7" t="e">
        <v>#N/A</v>
      </c>
      <c r="EN7" t="e">
        <v>#N/A</v>
      </c>
      <c r="EO7" t="e">
        <v>#N/A</v>
      </c>
      <c r="EP7" t="e">
        <v>#N/A</v>
      </c>
      <c r="EQ7" t="e">
        <v>#N/A</v>
      </c>
      <c r="ER7" t="e">
        <v>#N/A</v>
      </c>
      <c r="ES7" t="e">
        <v>#N/A</v>
      </c>
      <c r="ET7" t="e">
        <v>#N/A</v>
      </c>
      <c r="EU7" t="e">
        <v>#N/A</v>
      </c>
      <c r="EV7" t="e">
        <v>#N/A</v>
      </c>
      <c r="EW7" t="e">
        <v>#N/A</v>
      </c>
      <c r="EX7" t="e">
        <v>#N/A</v>
      </c>
      <c r="EY7" t="e">
        <v>#N/A</v>
      </c>
    </row>
    <row r="8" spans="1:155">
      <c r="A8">
        <v>0.24012232485939453</v>
      </c>
      <c r="B8">
        <v>0.23292575424334691</v>
      </c>
      <c r="C8">
        <v>0.22579024559611111</v>
      </c>
      <c r="D8">
        <v>0.21871571734914777</v>
      </c>
      <c r="E8">
        <v>0.21170215859822558</v>
      </c>
      <c r="F8">
        <v>0.20474963713622291</v>
      </c>
      <c r="G8">
        <v>0.19785830874703597</v>
      </c>
      <c r="H8">
        <v>0.19102842797650385</v>
      </c>
      <c r="I8">
        <v>0.18426036131800677</v>
      </c>
      <c r="J8">
        <v>0.1775546021638468</v>
      </c>
      <c r="K8">
        <v>0.17091178886302782</v>
      </c>
      <c r="L8">
        <v>0.16433272644573682</v>
      </c>
      <c r="M8">
        <v>0.15781841225795845</v>
      </c>
      <c r="N8">
        <v>0.15137006669860692</v>
      </c>
      <c r="O8">
        <v>0.14498917078484028</v>
      </c>
      <c r="P8">
        <v>0.13867751104752429</v>
      </c>
      <c r="Q8">
        <v>0.13243723447428227</v>
      </c>
      <c r="R8">
        <v>0.1262709156724991</v>
      </c>
      <c r="S8">
        <v>0.12018163910802127</v>
      </c>
      <c r="T8">
        <v>0.11417310081968605</v>
      </c>
      <c r="U8">
        <v>0.10824973411455129</v>
      </c>
      <c r="V8">
        <v>0.10241686592411206</v>
      </c>
      <c r="W8">
        <v>9.6680912133418354E-2</v>
      </c>
      <c r="X8">
        <v>9.1049621347111268E-2</v>
      </c>
      <c r="Y8">
        <v>8.5532380454180074E-2</v>
      </c>
      <c r="Z8">
        <v>8.0140596786224164E-2</v>
      </c>
      <c r="AA8">
        <v>7.4888173841805794E-2</v>
      </c>
      <c r="AB8">
        <v>6.9792099019301806E-2</v>
      </c>
      <c r="AC8">
        <v>6.4873157924356245E-2</v>
      </c>
      <c r="AD8">
        <v>6.0156778565329978E-2</v>
      </c>
      <c r="AE8">
        <v>5.5673982324161306E-2</v>
      </c>
      <c r="AF8">
        <v>5.1462364255779831E-2</v>
      </c>
      <c r="AG8">
        <v>4.7566927900322353E-2</v>
      </c>
      <c r="AH8">
        <v>4.4040445453829645E-2</v>
      </c>
      <c r="AI8">
        <v>4.0942810575947695E-2</v>
      </c>
      <c r="AJ8">
        <v>3.8338673995156822E-2</v>
      </c>
      <c r="AK8">
        <v>3.6292724616272455E-2</v>
      </c>
      <c r="AL8">
        <v>3.4862704523343765E-2</v>
      </c>
      <c r="AM8">
        <v>3.4091843147479733E-2</v>
      </c>
      <c r="AN8">
        <v>3.4003268749453315E-2</v>
      </c>
      <c r="AO8">
        <v>3.4593013959195951E-2</v>
      </c>
      <c r="AP8">
        <v>3.5819674454339458E-2</v>
      </c>
      <c r="AQ8">
        <v>3.7627262177830662E-2</v>
      </c>
      <c r="AR8">
        <v>3.9947591371110001E-2</v>
      </c>
      <c r="AS8">
        <v>4.2705130326762229E-2</v>
      </c>
      <c r="AT8">
        <v>4.5829180253390299E-2</v>
      </c>
      <c r="AU8">
        <v>4.925684082958625E-2</v>
      </c>
      <c r="AV8">
        <v>5.2933748353805321E-2</v>
      </c>
      <c r="AW8">
        <v>5.6813966665499975E-2</v>
      </c>
      <c r="AX8">
        <v>6.0859294411207257E-2</v>
      </c>
      <c r="AY8">
        <v>6.5038276262506425E-2</v>
      </c>
      <c r="AZ8">
        <v>6.9325144777160994E-2</v>
      </c>
      <c r="BA8">
        <v>7.3698827943395565E-2</v>
      </c>
      <c r="BB8">
        <v>7.8142081088153195E-2</v>
      </c>
      <c r="BC8">
        <v>8.2640758988864513E-2</v>
      </c>
      <c r="BD8">
        <v>8.7183219284275665E-2</v>
      </c>
      <c r="BE8">
        <v>9.1759840951724098E-2</v>
      </c>
      <c r="BF8">
        <v>9.6362639023440749E-2</v>
      </c>
      <c r="BG8">
        <v>0.10098495600141175</v>
      </c>
      <c r="BH8">
        <v>0.10562121668258238</v>
      </c>
      <c r="BI8">
        <v>0.11026673145966021</v>
      </c>
      <c r="BJ8">
        <v>0.11491753925629648</v>
      </c>
      <c r="BK8">
        <v>0.11957028120354932</v>
      </c>
      <c r="BL8">
        <v>0.12422209802717507</v>
      </c>
      <c r="BM8">
        <v>0.12887054817000834</v>
      </c>
      <c r="BN8">
        <v>0.13351353977688174</v>
      </c>
      <c r="BO8">
        <v>0.13814927564605634</v>
      </c>
      <c r="BP8">
        <v>0.14277620809591504</v>
      </c>
      <c r="BQ8">
        <v>0.14739300157624616</v>
      </c>
      <c r="BR8">
        <v>0.15199850109115851</v>
      </c>
      <c r="BS8">
        <v>0.15659170694853258</v>
      </c>
      <c r="BT8">
        <v>0.16117175234260561</v>
      </c>
      <c r="BU8">
        <v>0.16573788598858288</v>
      </c>
      <c r="BV8">
        <v>0.17028945595056297</v>
      </c>
      <c r="BW8">
        <v>0.17482589660549733</v>
      </c>
      <c r="BX8">
        <v>0.17934671819458467</v>
      </c>
      <c r="BY8">
        <v>0.1838514969171984</v>
      </c>
      <c r="BZ8">
        <v>0.18833986624456753</v>
      </c>
      <c r="CA8">
        <v>0.19281151117901682</v>
      </c>
      <c r="CB8">
        <v>0.19726616091971733</v>
      </c>
      <c r="CC8">
        <v>0.20170358452827897</v>
      </c>
      <c r="CD8">
        <v>0.206123585722436</v>
      </c>
      <c r="CE8">
        <v>0.21052599948793507</v>
      </c>
      <c r="CF8">
        <v>0.21491068823785414</v>
      </c>
      <c r="CG8">
        <v>0.21927753872681108</v>
      </c>
      <c r="CH8">
        <v>0.22362646019329327</v>
      </c>
      <c r="CI8">
        <v>0.22795738093844234</v>
      </c>
      <c r="CJ8">
        <v>0.23227024694122517</v>
      </c>
      <c r="CK8">
        <v>0.23656501902299082</v>
      </c>
      <c r="CL8">
        <v>0.24084167304884185</v>
      </c>
      <c r="CM8">
        <v>0.24510019744598074</v>
      </c>
      <c r="CN8">
        <v>0.24934059082110455</v>
      </c>
      <c r="CO8">
        <v>0.25356286310080439</v>
      </c>
      <c r="CP8">
        <v>0.25776703273713358</v>
      </c>
      <c r="CQ8">
        <v>0.26195312628385525</v>
      </c>
      <c r="CR8">
        <v>0.26612117876456376</v>
      </c>
      <c r="CS8">
        <v>0.2702712303036498</v>
      </c>
      <c r="CT8">
        <v>0.27440332803516548</v>
      </c>
      <c r="CU8">
        <v>0.27851752405433949</v>
      </c>
      <c r="CV8">
        <v>0.28261387552541195</v>
      </c>
      <c r="CW8" t="e">
        <v>#N/A</v>
      </c>
      <c r="CX8" t="e">
        <v>#N/A</v>
      </c>
      <c r="CY8" t="e">
        <v>#N/A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t="e">
        <v>#N/A</v>
      </c>
      <c r="DH8" t="e">
        <v>#N/A</v>
      </c>
      <c r="DI8" t="e">
        <v>#N/A</v>
      </c>
      <c r="DJ8" t="e">
        <v>#N/A</v>
      </c>
      <c r="DK8" t="e">
        <v>#N/A</v>
      </c>
      <c r="DL8" t="e">
        <v>#N/A</v>
      </c>
      <c r="DM8" t="e">
        <v>#N/A</v>
      </c>
      <c r="DN8" t="e">
        <v>#N/A</v>
      </c>
      <c r="DO8" t="e">
        <v>#N/A</v>
      </c>
      <c r="DP8" t="e">
        <v>#N/A</v>
      </c>
      <c r="DQ8" t="e">
        <v>#N/A</v>
      </c>
      <c r="DR8" t="e">
        <v>#N/A</v>
      </c>
      <c r="DS8" t="e">
        <v>#N/A</v>
      </c>
      <c r="DT8" t="e">
        <v>#N/A</v>
      </c>
      <c r="DU8" t="e">
        <v>#N/A</v>
      </c>
      <c r="DV8" t="e">
        <v>#N/A</v>
      </c>
      <c r="DW8" t="e">
        <v>#N/A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  <c r="EG8" t="e">
        <v>#N/A</v>
      </c>
      <c r="EH8" t="e">
        <v>#N/A</v>
      </c>
      <c r="EI8" t="e">
        <v>#N/A</v>
      </c>
      <c r="EJ8" t="e">
        <v>#N/A</v>
      </c>
      <c r="EK8" t="e">
        <v>#N/A</v>
      </c>
      <c r="EL8" t="e">
        <v>#N/A</v>
      </c>
      <c r="EM8" t="e">
        <v>#N/A</v>
      </c>
      <c r="EN8" t="e">
        <v>#N/A</v>
      </c>
      <c r="EO8" t="e">
        <v>#N/A</v>
      </c>
      <c r="EP8" t="e">
        <v>#N/A</v>
      </c>
      <c r="EQ8" t="e">
        <v>#N/A</v>
      </c>
      <c r="ER8" t="e">
        <v>#N/A</v>
      </c>
      <c r="ES8" t="e">
        <v>#N/A</v>
      </c>
      <c r="ET8" t="e">
        <v>#N/A</v>
      </c>
      <c r="EU8" t="e">
        <v>#N/A</v>
      </c>
      <c r="EV8" t="e">
        <v>#N/A</v>
      </c>
      <c r="EW8" t="e">
        <v>#N/A</v>
      </c>
      <c r="EX8" t="e">
        <v>#N/A</v>
      </c>
      <c r="EY8" t="e">
        <v>#N/A</v>
      </c>
    </row>
    <row r="9" spans="1:155">
      <c r="A9">
        <v>0.24401074910002096</v>
      </c>
      <c r="B9">
        <v>0.23681928425916471</v>
      </c>
      <c r="C9">
        <v>0.22968750203126898</v>
      </c>
      <c r="D9">
        <v>0.22261528811211359</v>
      </c>
      <c r="E9">
        <v>0.21560259579161814</v>
      </c>
      <c r="F9">
        <v>0.20864945383232222</v>
      </c>
      <c r="G9">
        <v>0.20175597533112125</v>
      </c>
      <c r="H9">
        <v>0.19492236814511849</v>
      </c>
      <c r="I9">
        <v>0.1881489475751052</v>
      </c>
      <c r="J9">
        <v>0.18143615089574297</v>
      </c>
      <c r="K9">
        <v>0.17478455480216587</v>
      </c>
      <c r="L9">
        <v>0.16819489647014721</v>
      </c>
      <c r="M9">
        <v>0.16166809842167279</v>
      </c>
      <c r="N9">
        <v>0.15520529846981446</v>
      </c>
      <c r="O9">
        <v>0.14880788623903279</v>
      </c>
      <c r="P9">
        <v>0.14247754696897902</v>
      </c>
      <c r="Q9">
        <v>0.13621631521544375</v>
      </c>
      <c r="R9">
        <v>0.13002664059597341</v>
      </c>
      <c r="S9">
        <v>0.12391146852012218</v>
      </c>
      <c r="T9">
        <v>0.11787434024307995</v>
      </c>
      <c r="U9">
        <v>0.11191951699784043</v>
      </c>
      <c r="V9">
        <v>0.10605213485145278</v>
      </c>
      <c r="W9">
        <v>0.10027839913754184</v>
      </c>
      <c r="X9">
        <v>9.4605828350251428E-2</v>
      </c>
      <c r="Y9">
        <v>8.9043561937240334E-2</v>
      </c>
      <c r="Z9">
        <v>8.3602748552377426E-2</v>
      </c>
      <c r="AA9">
        <v>7.8297034472572635E-2</v>
      </c>
      <c r="AB9">
        <v>7.3143175475270453E-2</v>
      </c>
      <c r="AC9">
        <v>6.8161794063075751E-2</v>
      </c>
      <c r="AD9">
        <v>6.3378296499005018E-2</v>
      </c>
      <c r="AE9">
        <v>5.8823941440851513E-2</v>
      </c>
      <c r="AF9">
        <v>5.4536999478227412E-2</v>
      </c>
      <c r="AG9">
        <v>5.0563836681065157E-2</v>
      </c>
      <c r="AH9">
        <v>4.6959566327634691E-2</v>
      </c>
      <c r="AI9">
        <v>4.3787619603364511E-2</v>
      </c>
      <c r="AJ9">
        <v>4.11172339537332E-2</v>
      </c>
      <c r="AK9">
        <v>3.9017696148320229E-2</v>
      </c>
      <c r="AL9">
        <v>3.7548864915993817E-2</v>
      </c>
      <c r="AM9">
        <v>3.6750054931078704E-2</v>
      </c>
      <c r="AN9">
        <v>3.6633534794638163E-2</v>
      </c>
      <c r="AO9">
        <v>3.7187480700981705E-2</v>
      </c>
      <c r="AP9">
        <v>3.837797397805693E-2</v>
      </c>
      <c r="AQ9">
        <v>4.0150469422400421E-2</v>
      </c>
      <c r="AR9">
        <v>4.2436594817397984E-2</v>
      </c>
      <c r="AS9">
        <v>4.5164940852810004E-2</v>
      </c>
      <c r="AT9">
        <v>4.8266703243802923E-2</v>
      </c>
      <c r="AU9">
        <v>5.1678417914513226E-2</v>
      </c>
      <c r="AV9">
        <v>5.534409658891197E-2</v>
      </c>
      <c r="AW9">
        <v>5.921605232368813E-2</v>
      </c>
      <c r="AX9">
        <v>6.3254604158814204E-2</v>
      </c>
      <c r="AY9">
        <v>6.7427183575920202E-2</v>
      </c>
      <c r="AZ9">
        <v>7.1707244168608353E-2</v>
      </c>
      <c r="BA9">
        <v>7.6073198924871979E-2</v>
      </c>
      <c r="BB9">
        <v>8.0507482194321772E-2</v>
      </c>
      <c r="BC9">
        <v>8.4995764394566006E-2</v>
      </c>
      <c r="BD9">
        <v>8.9526312139832573E-2</v>
      </c>
      <c r="BE9">
        <v>9.408947568279237E-2</v>
      </c>
      <c r="BF9">
        <v>9.8677281774020104E-2</v>
      </c>
      <c r="BG9">
        <v>0.10328311043196696</v>
      </c>
      <c r="BH9">
        <v>0.10790143937523552</v>
      </c>
      <c r="BI9">
        <v>0.11252764080864644</v>
      </c>
      <c r="BJ9">
        <v>0.11715781956478967</v>
      </c>
      <c r="BK9">
        <v>0.12178868409379125</v>
      </c>
      <c r="BL9">
        <v>0.1264174417458801</v>
      </c>
      <c r="BM9">
        <v>0.13104171581426724</v>
      </c>
      <c r="BN9">
        <v>0.13565947683017637</v>
      </c>
      <c r="BO9">
        <v>0.14026898695523635</v>
      </c>
      <c r="BP9">
        <v>0.14486875496896376</v>
      </c>
      <c r="BQ9">
        <v>0.14945749845194553</v>
      </c>
      <c r="BR9">
        <v>0.15403411272218323</v>
      </c>
      <c r="BS9">
        <v>0.15859764510352831</v>
      </c>
      <c r="BT9">
        <v>0.16314727330010578</v>
      </c>
      <c r="BU9">
        <v>0.16768228752819067</v>
      </c>
      <c r="BV9">
        <v>0.17220207501929588</v>
      </c>
      <c r="BW9">
        <v>0.1767061070102636</v>
      </c>
      <c r="BX9">
        <v>0.18119392827039199</v>
      </c>
      <c r="BY9">
        <v>0.18566514733252193</v>
      </c>
      <c r="BZ9">
        <v>0.19011942851547098</v>
      </c>
      <c r="CA9">
        <v>0.19455648533048855</v>
      </c>
      <c r="CB9">
        <v>0.19897607425547945</v>
      </c>
      <c r="CC9">
        <v>0.20337798966201989</v>
      </c>
      <c r="CD9">
        <v>0.20776205984614579</v>
      </c>
      <c r="CE9">
        <v>0.21212814216579592</v>
      </c>
      <c r="CF9">
        <v>0.21647612082975642</v>
      </c>
      <c r="CG9">
        <v>0.22080590288308413</v>
      </c>
      <c r="CH9">
        <v>0.2251174166259757</v>
      </c>
      <c r="CI9">
        <v>0.22941060882920328</v>
      </c>
      <c r="CJ9">
        <v>0.23368544256443899</v>
      </c>
      <c r="CK9">
        <v>0.23794189528816365</v>
      </c>
      <c r="CL9">
        <v>0.24217995851450971</v>
      </c>
      <c r="CM9">
        <v>0.24639963508219401</v>
      </c>
      <c r="CN9">
        <v>0.25060093804108902</v>
      </c>
      <c r="CO9">
        <v>0.25478389057074829</v>
      </c>
      <c r="CP9">
        <v>0.25894852370281551</v>
      </c>
      <c r="CQ9">
        <v>0.26309487651759056</v>
      </c>
      <c r="CR9">
        <v>0.26722299512699538</v>
      </c>
      <c r="CS9">
        <v>0.27133293105155282</v>
      </c>
      <c r="CT9">
        <v>0.2754247414968965</v>
      </c>
      <c r="CU9">
        <v>0.27949848919356396</v>
      </c>
      <c r="CV9">
        <v>0.28355424005866764</v>
      </c>
      <c r="CW9" t="e">
        <v>#N/A</v>
      </c>
      <c r="CX9" t="e">
        <v>#N/A</v>
      </c>
      <c r="CY9" t="e">
        <v>#N/A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t="e">
        <v>#N/A</v>
      </c>
      <c r="DH9" t="e">
        <v>#N/A</v>
      </c>
      <c r="DI9" t="e">
        <v>#N/A</v>
      </c>
      <c r="DJ9" t="e">
        <v>#N/A</v>
      </c>
      <c r="DK9" t="e">
        <v>#N/A</v>
      </c>
      <c r="DL9" t="e">
        <v>#N/A</v>
      </c>
      <c r="DM9" t="e">
        <v>#N/A</v>
      </c>
      <c r="DN9" t="e">
        <v>#N/A</v>
      </c>
      <c r="DO9" t="e">
        <v>#N/A</v>
      </c>
      <c r="DP9" t="e">
        <v>#N/A</v>
      </c>
      <c r="DQ9" t="e">
        <v>#N/A</v>
      </c>
      <c r="DR9" t="e">
        <v>#N/A</v>
      </c>
      <c r="DS9" t="e">
        <v>#N/A</v>
      </c>
      <c r="DT9" t="e">
        <v>#N/A</v>
      </c>
      <c r="DU9" t="e">
        <v>#N/A</v>
      </c>
      <c r="DV9" t="e">
        <v>#N/A</v>
      </c>
      <c r="DW9" t="e">
        <v>#N/A</v>
      </c>
      <c r="DX9" t="e">
        <v>#N/A</v>
      </c>
      <c r="DY9" t="e">
        <v>#N/A</v>
      </c>
      <c r="DZ9" t="e">
        <v>#N/A</v>
      </c>
      <c r="EA9" t="e">
        <v>#N/A</v>
      </c>
      <c r="EB9" t="e">
        <v>#N/A</v>
      </c>
      <c r="EC9" t="e">
        <v>#N/A</v>
      </c>
      <c r="ED9" t="e">
        <v>#N/A</v>
      </c>
      <c r="EE9" t="e">
        <v>#N/A</v>
      </c>
      <c r="EF9" t="e">
        <v>#N/A</v>
      </c>
      <c r="EG9" t="e">
        <v>#N/A</v>
      </c>
      <c r="EH9" t="e">
        <v>#N/A</v>
      </c>
      <c r="EI9" t="e">
        <v>#N/A</v>
      </c>
      <c r="EJ9" t="e">
        <v>#N/A</v>
      </c>
      <c r="EK9" t="e">
        <v>#N/A</v>
      </c>
      <c r="EL9" t="e">
        <v>#N/A</v>
      </c>
      <c r="EM9" t="e">
        <v>#N/A</v>
      </c>
      <c r="EN9" t="e">
        <v>#N/A</v>
      </c>
      <c r="EO9" t="e">
        <v>#N/A</v>
      </c>
      <c r="EP9" t="e">
        <v>#N/A</v>
      </c>
      <c r="EQ9" t="e">
        <v>#N/A</v>
      </c>
      <c r="ER9" t="e">
        <v>#N/A</v>
      </c>
      <c r="ES9" t="e">
        <v>#N/A</v>
      </c>
      <c r="ET9" t="e">
        <v>#N/A</v>
      </c>
      <c r="EU9" t="e">
        <v>#N/A</v>
      </c>
      <c r="EV9" t="e">
        <v>#N/A</v>
      </c>
      <c r="EW9" t="e">
        <v>#N/A</v>
      </c>
      <c r="EX9" t="e">
        <v>#N/A</v>
      </c>
      <c r="EY9" t="e">
        <v>#N/A</v>
      </c>
    </row>
    <row r="10" spans="1:155">
      <c r="A10">
        <v>0.24508729371064772</v>
      </c>
      <c r="B10">
        <v>0.23832267485880437</v>
      </c>
      <c r="C10">
        <v>0.23161180372965842</v>
      </c>
      <c r="D10">
        <v>0.22495455375662832</v>
      </c>
      <c r="E10">
        <v>0.21835086048274499</v>
      </c>
      <c r="F10">
        <v>0.21180072900908947</v>
      </c>
      <c r="G10">
        <v>0.20530424216076448</v>
      </c>
      <c r="H10">
        <v>0.19886157021772671</v>
      </c>
      <c r="I10">
        <v>0.19247298266093751</v>
      </c>
      <c r="J10">
        <v>0.18613886174170979</v>
      </c>
      <c r="K10">
        <v>0.1798597186320266</v>
      </c>
      <c r="L10">
        <v>0.17363621296842224</v>
      </c>
      <c r="M10">
        <v>0.16746917591317007</v>
      </c>
      <c r="N10">
        <v>0.16135963782243493</v>
      </c>
      <c r="O10">
        <v>0.15530886213190831</v>
      </c>
      <c r="P10">
        <v>0.14931838571136227</v>
      </c>
      <c r="Q10">
        <v>0.14339006846995195</v>
      </c>
      <c r="R10">
        <v>0.13752615396474549</v>
      </c>
      <c r="S10">
        <v>0.13172934372125297</v>
      </c>
      <c r="T10">
        <v>0.12600288927348796</v>
      </c>
      <c r="U10">
        <v>0.12035070637523262</v>
      </c>
      <c r="V10">
        <v>0.11477751730671215</v>
      </c>
      <c r="W10">
        <v>0.10928902988452797</v>
      </c>
      <c r="X10">
        <v>0.10389216216532678</v>
      </c>
      <c r="Y10">
        <v>9.8595327040309738E-2</v>
      </c>
      <c r="Z10">
        <v>9.3408793068219143E-2</v>
      </c>
      <c r="AA10">
        <v>8.8345141927744855E-2</v>
      </c>
      <c r="AB10">
        <v>8.3419848601547511E-2</v>
      </c>
      <c r="AC10">
        <v>7.8652012082423575E-2</v>
      </c>
      <c r="AD10">
        <v>7.4065263619027766E-2</v>
      </c>
      <c r="AE10">
        <v>6.9688866125784232E-2</v>
      </c>
      <c r="AF10">
        <v>6.5558980203584236E-2</v>
      </c>
      <c r="AG10">
        <v>6.1719980294792275E-2</v>
      </c>
      <c r="AH10">
        <v>5.82255233654764E-2</v>
      </c>
      <c r="AI10">
        <v>5.5138761238822026E-2</v>
      </c>
      <c r="AJ10">
        <v>5.2530661349060648E-2</v>
      </c>
      <c r="AK10">
        <v>5.047505192815159E-2</v>
      </c>
      <c r="AL10">
        <v>4.903928401034522E-2</v>
      </c>
      <c r="AM10">
        <v>4.8271282431520721E-2</v>
      </c>
      <c r="AN10">
        <v>4.8188229374448076E-2</v>
      </c>
      <c r="AO10">
        <v>4.8777583693262072E-2</v>
      </c>
      <c r="AP10">
        <v>5.0007554961653607E-2</v>
      </c>
      <c r="AQ10">
        <v>5.181681798005458E-2</v>
      </c>
      <c r="AR10">
        <v>5.4129397095206269E-2</v>
      </c>
      <c r="AS10">
        <v>5.6869920334902728E-2</v>
      </c>
      <c r="AT10">
        <v>5.996585228854099E-2</v>
      </c>
      <c r="AU10">
        <v>6.3351422303013716E-2</v>
      </c>
      <c r="AV10">
        <v>6.6970032762702747E-2</v>
      </c>
      <c r="AW10">
        <v>7.0774627023471454E-2</v>
      </c>
      <c r="AX10">
        <v>7.4726863855266307E-2</v>
      </c>
      <c r="AY10">
        <v>7.8795829694790528E-2</v>
      </c>
      <c r="AZ10">
        <v>8.2956702214653649E-2</v>
      </c>
      <c r="BA10">
        <v>8.718955083589823E-2</v>
      </c>
      <c r="BB10">
        <v>9.1478332903363435E-2</v>
      </c>
      <c r="BC10">
        <v>9.5810084366638751E-2</v>
      </c>
      <c r="BD10">
        <v>0.1001742785974029</v>
      </c>
      <c r="BE10">
        <v>0.10456232408365992</v>
      </c>
      <c r="BF10">
        <v>0.10896717221902702</v>
      </c>
      <c r="BG10">
        <v>0.1133830106077789</v>
      </c>
      <c r="BH10">
        <v>0.11780502294439285</v>
      </c>
      <c r="BI10">
        <v>0.12222920029297142</v>
      </c>
      <c r="BJ10">
        <v>0.12665219142939754</v>
      </c>
      <c r="BK10">
        <v>0.13107118493867226</v>
      </c>
      <c r="BL10">
        <v>0.13548381344543625</v>
      </c>
      <c r="BM10">
        <v>0.13988807857703139</v>
      </c>
      <c r="BN10">
        <v>0.1442822887244733</v>
      </c>
      <c r="BO10">
        <v>0.14866500894634654</v>
      </c>
      <c r="BP10">
        <v>0.15303502080464118</v>
      </c>
      <c r="BQ10">
        <v>0.15739128812042066</v>
      </c>
      <c r="BR10">
        <v>0.16173292970451839</v>
      </c>
      <c r="BS10">
        <v>0.1660591958908619</v>
      </c>
      <c r="BT10">
        <v>0.17036944993689027</v>
      </c>
      <c r="BU10">
        <v>0.17466315159511517</v>
      </c>
      <c r="BV10">
        <v>0.17893984386203807</v>
      </c>
      <c r="BW10">
        <v>0.18319914140541912</v>
      </c>
      <c r="BX10">
        <v>0.18744072114895635</v>
      </c>
      <c r="BY10">
        <v>0.19166431376161733</v>
      </c>
      <c r="BZ10">
        <v>0.19586969704129417</v>
      </c>
      <c r="CA10">
        <v>0.20005668943998609</v>
      </c>
      <c r="CB10">
        <v>0.20422514541181799</v>
      </c>
      <c r="CC10">
        <v>0.20837495023874866</v>
      </c>
      <c r="CD10">
        <v>0.21250601773662031</v>
      </c>
      <c r="CE10">
        <v>0.21661828440599798</v>
      </c>
      <c r="CF10">
        <v>0.22071170919044139</v>
      </c>
      <c r="CG10">
        <v>0.22478626886336256</v>
      </c>
      <c r="CH10">
        <v>0.22884195703631915</v>
      </c>
      <c r="CI10">
        <v>0.23287878225395547</v>
      </c>
      <c r="CJ10">
        <v>0.23689676530503245</v>
      </c>
      <c r="CK10">
        <v>0.24089593842686427</v>
      </c>
      <c r="CL10">
        <v>0.24487634462677391</v>
      </c>
      <c r="CM10">
        <v>0.24883803482768163</v>
      </c>
      <c r="CN10">
        <v>0.25278106831398495</v>
      </c>
      <c r="CO10">
        <v>0.25670551142050707</v>
      </c>
      <c r="CP10">
        <v>0.26061143604157744</v>
      </c>
      <c r="CQ10">
        <v>0.26449892031505023</v>
      </c>
      <c r="CR10">
        <v>0.26836804667515302</v>
      </c>
      <c r="CS10">
        <v>0.27221890177404801</v>
      </c>
      <c r="CT10">
        <v>0.27605157542973696</v>
      </c>
      <c r="CU10">
        <v>0.27986616224337246</v>
      </c>
      <c r="CV10">
        <v>0.28366275709610483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v>#N/A</v>
      </c>
      <c r="DI10" t="e">
        <v>#N/A</v>
      </c>
      <c r="DJ10" t="e">
        <v>#N/A</v>
      </c>
      <c r="DK10" t="e">
        <v>#N/A</v>
      </c>
      <c r="DL10" t="e">
        <v>#N/A</v>
      </c>
      <c r="DM10" t="e">
        <v>#N/A</v>
      </c>
      <c r="DN10" t="e">
        <v>#N/A</v>
      </c>
      <c r="DO10" t="e">
        <v>#N/A</v>
      </c>
      <c r="DP10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v>#N/A</v>
      </c>
      <c r="EB10" t="e">
        <v>#N/A</v>
      </c>
      <c r="EC10" t="e">
        <v>#N/A</v>
      </c>
      <c r="ED10" t="e">
        <v>#N/A</v>
      </c>
      <c r="EE10" t="e">
        <v>#N/A</v>
      </c>
      <c r="EF10" t="e">
        <v>#N/A</v>
      </c>
      <c r="EG10" t="e">
        <v>#N/A</v>
      </c>
      <c r="EH10" t="e">
        <v>#N/A</v>
      </c>
      <c r="EI10" t="e">
        <v>#N/A</v>
      </c>
      <c r="EJ10" t="e">
        <v>#N/A</v>
      </c>
      <c r="EK10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t="e">
        <v>#N/A</v>
      </c>
      <c r="EU10" t="e">
        <v>#N/A</v>
      </c>
      <c r="EV10" t="e">
        <v>#N/A</v>
      </c>
      <c r="EW10" t="e">
        <v>#N/A</v>
      </c>
      <c r="EX10" t="e">
        <v>#N/A</v>
      </c>
      <c r="EY10" t="e">
        <v>#N/A</v>
      </c>
    </row>
    <row r="11" spans="1:155">
      <c r="A11">
        <v>0.24315963878737615</v>
      </c>
      <c r="B11">
        <v>0.23685045181902456</v>
      </c>
      <c r="C11">
        <v>0.2305878980250706</v>
      </c>
      <c r="D11">
        <v>0.22437180507911539</v>
      </c>
      <c r="E11">
        <v>0.21820205489876898</v>
      </c>
      <c r="F11">
        <v>0.21207859050559441</v>
      </c>
      <c r="G11">
        <v>0.20600142350638065</v>
      </c>
      <c r="H11">
        <v>0.19997064302040338</v>
      </c>
      <c r="I11">
        <v>0.1939864265577739</v>
      </c>
      <c r="J11">
        <v>0.18804905264860158</v>
      </c>
      <c r="K11">
        <v>0.18215891583480792</v>
      </c>
      <c r="L11">
        <v>0.17631654503866184</v>
      </c>
      <c r="M11">
        <v>0.1705226251581928</v>
      </c>
      <c r="N11">
        <v>0.1647780232310129</v>
      </c>
      <c r="O11">
        <v>0.15908382049922026</v>
      </c>
      <c r="P11">
        <v>0.15344135072230283</v>
      </c>
      <c r="Q11">
        <v>0.14785224750905046</v>
      </c>
      <c r="R11">
        <v>0.14231850231240623</v>
      </c>
      <c r="S11">
        <v>0.13684253569692173</v>
      </c>
      <c r="T11">
        <v>0.13142728588406094</v>
      </c>
      <c r="U11">
        <v>0.12607631890555016</v>
      </c>
      <c r="V11">
        <v>0.12079396605663861</v>
      </c>
      <c r="W11">
        <v>0.11558549707681266</v>
      </c>
      <c r="X11">
        <v>0.11045733775060743</v>
      </c>
      <c r="Y11">
        <v>0.10541734564649469</v>
      </c>
      <c r="Z11">
        <v>0.1004751598996064</v>
      </c>
      <c r="AA11">
        <v>9.5642644885888431E-2</v>
      </c>
      <c r="AB11">
        <v>9.093445409461251E-2</v>
      </c>
      <c r="AC11">
        <v>8.636874340231801E-2</v>
      </c>
      <c r="AD11">
        <v>8.196806638612128E-2</v>
      </c>
      <c r="AE11">
        <v>7.776047842428481E-2</v>
      </c>
      <c r="AF11">
        <v>7.3780853059242008E-2</v>
      </c>
      <c r="AG11">
        <v>7.0072343375741017E-2</v>
      </c>
      <c r="AH11">
        <v>6.6687762032303921E-2</v>
      </c>
      <c r="AI11">
        <v>6.3690339711849134E-2</v>
      </c>
      <c r="AJ11">
        <v>6.1152814346426783E-2</v>
      </c>
      <c r="AK11">
        <v>5.9153212386749816E-2</v>
      </c>
      <c r="AL11">
        <v>5.77654944488964E-2</v>
      </c>
      <c r="AM11">
        <v>5.7044603446821857E-2</v>
      </c>
      <c r="AN11">
        <v>5.7010727023791737E-2</v>
      </c>
      <c r="AO11">
        <v>5.7649705182215065E-2</v>
      </c>
      <c r="AP11">
        <v>5.8932246660321826E-2</v>
      </c>
      <c r="AQ11">
        <v>6.079116644394239E-2</v>
      </c>
      <c r="AR11">
        <v>6.3143873078798485E-2</v>
      </c>
      <c r="AS11">
        <v>6.5911775604723499E-2</v>
      </c>
      <c r="AT11">
        <v>6.9018974652292397E-2</v>
      </c>
      <c r="AU11">
        <v>7.2397367727727674E-2</v>
      </c>
      <c r="AV11">
        <v>7.5989464132763598E-2</v>
      </c>
      <c r="AW11">
        <v>7.9748428386663822E-2</v>
      </c>
      <c r="AX11">
        <v>8.3636813786383254E-2</v>
      </c>
      <c r="AY11">
        <v>8.7624933751235007E-2</v>
      </c>
      <c r="AZ11">
        <v>9.1689307962143682E-2</v>
      </c>
      <c r="BA11">
        <v>9.5811339066162252E-2</v>
      </c>
      <c r="BB11">
        <v>9.997624594554301E-2</v>
      </c>
      <c r="BC11">
        <v>0.10417222712956858</v>
      </c>
      <c r="BD11">
        <v>0.10838981199590465</v>
      </c>
      <c r="BE11">
        <v>0.11262136114286522</v>
      </c>
      <c r="BF11">
        <v>0.11686068133297434</v>
      </c>
      <c r="BG11">
        <v>0.12110272817037215</v>
      </c>
      <c r="BH11">
        <v>0.12534337517337785</v>
      </c>
      <c r="BI11">
        <v>0.12957923410172234</v>
      </c>
      <c r="BJ11">
        <v>0.13380751318688211</v>
      </c>
      <c r="BK11">
        <v>0.13802590669449075</v>
      </c>
      <c r="BL11">
        <v>0.14223250526412085</v>
      </c>
      <c r="BM11">
        <v>0.14642572653536087</v>
      </c>
      <c r="BN11">
        <v>0.15060425765605384</v>
      </c>
      <c r="BO11">
        <v>0.15476700934883572</v>
      </c>
      <c r="BP11">
        <v>0.15891307949090011</v>
      </c>
      <c r="BQ11">
        <v>0.16304172185588492</v>
      </c>
      <c r="BR11">
        <v>0.1671523218156169</v>
      </c>
      <c r="BS11">
        <v>0.17124437502636836</v>
      </c>
      <c r="BT11">
        <v>0.1753174712654392</v>
      </c>
      <c r="BU11">
        <v>0.17937127954423845</v>
      </c>
      <c r="BV11">
        <v>0.18340553670564452</v>
      </c>
      <c r="BW11">
        <v>0.1874200373597476</v>
      </c>
      <c r="BX11">
        <v>0.19141462550306812</v>
      </c>
      <c r="BY11">
        <v>0.19538918724847681</v>
      </c>
      <c r="BZ11">
        <v>0.19934364548654357</v>
      </c>
      <c r="CA11">
        <v>0.20327795381982464</v>
      </c>
      <c r="CB11">
        <v>0.20719209321392221</v>
      </c>
      <c r="CC11">
        <v>0.21108606710737751</v>
      </c>
      <c r="CD11">
        <v>0.21495990041616567</v>
      </c>
      <c r="CE11">
        <v>0.21881363335488924</v>
      </c>
      <c r="CF11">
        <v>0.22264732268010479</v>
      </c>
      <c r="CG11">
        <v>0.22646103682323115</v>
      </c>
      <c r="CH11">
        <v>0.23025485565538281</v>
      </c>
      <c r="CI11">
        <v>0.23402886909182113</v>
      </c>
      <c r="CJ11">
        <v>0.23778317444044855</v>
      </c>
      <c r="CK11">
        <v>0.24151787640154831</v>
      </c>
      <c r="CL11">
        <v>0.24523308628842777</v>
      </c>
      <c r="CM11">
        <v>0.24892891924315816</v>
      </c>
      <c r="CN11">
        <v>0.25260549573415619</v>
      </c>
      <c r="CO11">
        <v>0.25626293985276655</v>
      </c>
      <c r="CP11">
        <v>0.25990137798605567</v>
      </c>
      <c r="CQ11">
        <v>0.26352094030019879</v>
      </c>
      <c r="CR11">
        <v>0.26712175800189003</v>
      </c>
      <c r="CS11">
        <v>0.27070396454746021</v>
      </c>
      <c r="CT11">
        <v>0.27426769379032845</v>
      </c>
      <c r="CU11">
        <v>0.27781308257403126</v>
      </c>
      <c r="CV11">
        <v>0.28134026527803019</v>
      </c>
      <c r="CW11" t="e">
        <v>#N/A</v>
      </c>
      <c r="CX11" t="e">
        <v>#N/A</v>
      </c>
      <c r="CY11" t="e">
        <v>#N/A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t="e">
        <v>#N/A</v>
      </c>
      <c r="DH11" t="e">
        <v>#N/A</v>
      </c>
      <c r="DI11" t="e">
        <v>#N/A</v>
      </c>
      <c r="DJ11" t="e">
        <v>#N/A</v>
      </c>
      <c r="DK11" t="e">
        <v>#N/A</v>
      </c>
      <c r="DL11" t="e">
        <v>#N/A</v>
      </c>
      <c r="DM11" t="e">
        <v>#N/A</v>
      </c>
      <c r="DN11" t="e">
        <v>#N/A</v>
      </c>
      <c r="DO11" t="e">
        <v>#N/A</v>
      </c>
      <c r="DP1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 t="e">
        <v>#N/A</v>
      </c>
      <c r="DV11" t="e">
        <v>#N/A</v>
      </c>
      <c r="DW11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  <c r="EG11" t="e">
        <v>#N/A</v>
      </c>
      <c r="EH11" t="e">
        <v>#N/A</v>
      </c>
      <c r="EI11" t="e">
        <v>#N/A</v>
      </c>
      <c r="EJ11" t="e">
        <v>#N/A</v>
      </c>
      <c r="EK11" t="e">
        <v>#N/A</v>
      </c>
      <c r="EL11" t="e">
        <v>#N/A</v>
      </c>
      <c r="EM11" t="e">
        <v>#N/A</v>
      </c>
      <c r="EN11" t="e">
        <v>#N/A</v>
      </c>
      <c r="EO11" t="e">
        <v>#N/A</v>
      </c>
      <c r="EP11" t="e">
        <v>#N/A</v>
      </c>
      <c r="EQ11" t="e">
        <v>#N/A</v>
      </c>
      <c r="ER11" t="e">
        <v>#N/A</v>
      </c>
      <c r="ES11" t="e">
        <v>#N/A</v>
      </c>
      <c r="ET11" t="e">
        <v>#N/A</v>
      </c>
      <c r="EU11" t="e">
        <v>#N/A</v>
      </c>
      <c r="EV11" t="e">
        <v>#N/A</v>
      </c>
      <c r="EW11" t="e">
        <v>#N/A</v>
      </c>
      <c r="EX11" t="e">
        <v>#N/A</v>
      </c>
      <c r="EY11" t="e">
        <v>#N/A</v>
      </c>
    </row>
    <row r="12" spans="1:155">
      <c r="A12">
        <v>0.23909699416313779</v>
      </c>
      <c r="B12">
        <v>0.23319331451462047</v>
      </c>
      <c r="C12">
        <v>0.22732948362668179</v>
      </c>
      <c r="D12">
        <v>0.2215052937917158</v>
      </c>
      <c r="E12">
        <v>0.2157205867831746</v>
      </c>
      <c r="F12">
        <v>0.20997526072348507</v>
      </c>
      <c r="G12">
        <v>0.20426927752908733</v>
      </c>
      <c r="H12">
        <v>0.19860267192506345</v>
      </c>
      <c r="I12">
        <v>0.19297556245082567</v>
      </c>
      <c r="J12">
        <v>0.18738816432513083</v>
      </c>
      <c r="K12">
        <v>0.18184080485245507</v>
      </c>
      <c r="L12">
        <v>0.17633394226573826</v>
      </c>
      <c r="M12">
        <v>0.1708681881716923</v>
      </c>
      <c r="N12">
        <v>0.16544433473176134</v>
      </c>
      <c r="O12">
        <v>0.16006338814811968</v>
      </c>
      <c r="P12">
        <v>0.15472660882348535</v>
      </c>
      <c r="Q12">
        <v>0.14943556112678832</v>
      </c>
      <c r="R12">
        <v>0.14419217444761817</v>
      </c>
      <c r="S12">
        <v>0.13899881830367028</v>
      </c>
      <c r="T12">
        <v>0.13385839562402654</v>
      </c>
      <c r="U12">
        <v>0.12877445853012581</v>
      </c>
      <c r="V12">
        <v>0.12375135229544761</v>
      </c>
      <c r="W12">
        <v>0.11879439557797426</v>
      </c>
      <c r="X12">
        <v>0.11391010490618682</v>
      </c>
      <c r="Y12">
        <v>0.10910647578138592</v>
      </c>
      <c r="Z12">
        <v>0.10439333372370528</v>
      </c>
      <c r="AA12">
        <v>9.9782770988010416E-2</v>
      </c>
      <c r="AB12">
        <v>9.5289688857242136E-2</v>
      </c>
      <c r="AC12">
        <v>9.093246561730009E-2</v>
      </c>
      <c r="AD12">
        <v>8.6733772105301976E-2</v>
      </c>
      <c r="AE12">
        <v>8.2721552084907377E-2</v>
      </c>
      <c r="AF12">
        <v>7.8930171215872397E-2</v>
      </c>
      <c r="AG12">
        <v>7.5401692415467653E-2</v>
      </c>
      <c r="AH12">
        <v>7.2187121540155483E-2</v>
      </c>
      <c r="AI12">
        <v>6.9347208858702686E-2</v>
      </c>
      <c r="AJ12">
        <v>6.6951903462661611E-2</v>
      </c>
      <c r="AK12">
        <v>6.5076846507679226E-2</v>
      </c>
      <c r="AL12">
        <v>6.379472388622151E-2</v>
      </c>
      <c r="AM12">
        <v>6.3160116030725855E-2</v>
      </c>
      <c r="AN12">
        <v>6.3192021700170409E-2</v>
      </c>
      <c r="AO12">
        <v>6.3874517300142611E-2</v>
      </c>
      <c r="AP12">
        <v>6.51814534104561E-2</v>
      </c>
      <c r="AQ12">
        <v>6.7045223202810922E-2</v>
      </c>
      <c r="AR12">
        <v>6.9383268266834788E-2</v>
      </c>
      <c r="AS12">
        <v>7.2119164464296795E-2</v>
      </c>
      <c r="AT12">
        <v>7.5178535974307639E-2</v>
      </c>
      <c r="AU12">
        <v>7.8494651681012301E-2</v>
      </c>
      <c r="AV12">
        <v>8.201145077557434E-2</v>
      </c>
      <c r="AW12">
        <v>8.5683484842988725E-2</v>
      </c>
      <c r="AX12">
        <v>8.9474542883626329E-2</v>
      </c>
      <c r="AY12">
        <v>9.3355980588438622E-2</v>
      </c>
      <c r="AZ12">
        <v>9.7305174395185837E-2</v>
      </c>
      <c r="BA12">
        <v>0.10130422846910848</v>
      </c>
      <c r="BB12">
        <v>0.10533894291747592</v>
      </c>
      <c r="BC12">
        <v>0.10939800806933707</v>
      </c>
      <c r="BD12">
        <v>0.11347237974804893</v>
      </c>
      <c r="BE12">
        <v>0.11755479733971728</v>
      </c>
      <c r="BF12">
        <v>0.12163941086188339</v>
      </c>
      <c r="BG12">
        <v>0.12572149207434524</v>
      </c>
      <c r="BH12">
        <v>0.1297972089333162</v>
      </c>
      <c r="BI12">
        <v>0.1338634496669249</v>
      </c>
      <c r="BJ12">
        <v>0.13791768316315023</v>
      </c>
      <c r="BK12">
        <v>0.14195785042159256</v>
      </c>
      <c r="BL12">
        <v>0.14598227583366505</v>
      </c>
      <c r="BM12">
        <v>0.14998959871238082</v>
      </c>
      <c r="BN12">
        <v>0.1539787163992446</v>
      </c>
      <c r="BO12">
        <v>0.15794873904546664</v>
      </c>
      <c r="BP12">
        <v>0.16189895353189471</v>
      </c>
      <c r="BQ12">
        <v>0.16582879278792234</v>
      </c>
      <c r="BR12">
        <v>0.16973781197030177</v>
      </c>
      <c r="BS12">
        <v>0.17362566753953565</v>
      </c>
      <c r="BT12">
        <v>0.17749210160986512</v>
      </c>
      <c r="BU12">
        <v>0.18133692746131383</v>
      </c>
      <c r="BV12">
        <v>0.18516001851738109</v>
      </c>
      <c r="BW12">
        <v>0.18896129884120993</v>
      </c>
      <c r="BX12">
        <v>0.19274073492960697</v>
      </c>
      <c r="BY12">
        <v>0.19649832895288291</v>
      </c>
      <c r="BZ12">
        <v>0.20023411384847117</v>
      </c>
      <c r="CA12">
        <v>0.20394814740662562</v>
      </c>
      <c r="CB12">
        <v>0.20764050939637277</v>
      </c>
      <c r="CC12">
        <v>0.21131129688410311</v>
      </c>
      <c r="CD12">
        <v>0.21496062375745234</v>
      </c>
      <c r="CE12">
        <v>0.21858861444237984</v>
      </c>
      <c r="CF12">
        <v>0.22219540581512981</v>
      </c>
      <c r="CG12">
        <v>0.22578114222282633</v>
      </c>
      <c r="CH12">
        <v>0.22934597573125282</v>
      </c>
      <c r="CI12">
        <v>0.23289006483234084</v>
      </c>
      <c r="CJ12">
        <v>0.23641357198622781</v>
      </c>
      <c r="CK12">
        <v>0.23991666399216841</v>
      </c>
      <c r="CL12">
        <v>0.24339951117124817</v>
      </c>
      <c r="CM12">
        <v>0.24686228463241744</v>
      </c>
      <c r="CN12">
        <v>0.25030515834326716</v>
      </c>
      <c r="CO12">
        <v>0.25372830738614721</v>
      </c>
      <c r="CP12">
        <v>0.25713190651949336</v>
      </c>
      <c r="CQ12">
        <v>0.26051613225764297</v>
      </c>
      <c r="CR12">
        <v>0.26388115965279391</v>
      </c>
      <c r="CS12">
        <v>0.26722716429014531</v>
      </c>
      <c r="CT12">
        <v>0.27055432015635172</v>
      </c>
      <c r="CU12">
        <v>0.2738628023399951</v>
      </c>
      <c r="CV12">
        <v>0.27715278166103413</v>
      </c>
      <c r="CW12" t="e">
        <v>#N/A</v>
      </c>
      <c r="CX12" t="e">
        <v>#N/A</v>
      </c>
      <c r="CY12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e">
        <v>#N/A</v>
      </c>
      <c r="DI12" t="e">
        <v>#N/A</v>
      </c>
      <c r="DJ12" t="e">
        <v>#N/A</v>
      </c>
      <c r="DK12" t="e">
        <v>#N/A</v>
      </c>
      <c r="DL12" t="e">
        <v>#N/A</v>
      </c>
      <c r="DM12" t="e">
        <v>#N/A</v>
      </c>
      <c r="DN12" t="e">
        <v>#N/A</v>
      </c>
      <c r="DO12" t="e">
        <v>#N/A</v>
      </c>
      <c r="DP12" t="e">
        <v>#N/A</v>
      </c>
      <c r="DQ12" t="e">
        <v>#N/A</v>
      </c>
      <c r="DR12" t="e">
        <v>#N/A</v>
      </c>
      <c r="DS12" t="e">
        <v>#N/A</v>
      </c>
      <c r="DT12" t="e">
        <v>#N/A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v>#N/A</v>
      </c>
      <c r="EB12" t="e">
        <v>#N/A</v>
      </c>
      <c r="EC12" t="e">
        <v>#N/A</v>
      </c>
      <c r="ED12" t="e">
        <v>#N/A</v>
      </c>
      <c r="EE12" t="e">
        <v>#N/A</v>
      </c>
      <c r="EF12" t="e">
        <v>#N/A</v>
      </c>
      <c r="EG12" t="e">
        <v>#N/A</v>
      </c>
      <c r="EH12" t="e">
        <v>#N/A</v>
      </c>
      <c r="EI12" t="e">
        <v>#N/A</v>
      </c>
      <c r="EJ12" t="e">
        <v>#N/A</v>
      </c>
      <c r="EK12" t="e">
        <v>#N/A</v>
      </c>
      <c r="EL12" t="e">
        <v>#N/A</v>
      </c>
      <c r="EM12" t="e">
        <v>#N/A</v>
      </c>
      <c r="EN12" t="e">
        <v>#N/A</v>
      </c>
      <c r="EO12" t="e">
        <v>#N/A</v>
      </c>
      <c r="EP12" t="e">
        <v>#N/A</v>
      </c>
      <c r="EQ12" t="e">
        <v>#N/A</v>
      </c>
      <c r="ER12" t="e">
        <v>#N/A</v>
      </c>
      <c r="ES12" t="e">
        <v>#N/A</v>
      </c>
      <c r="ET12" t="e">
        <v>#N/A</v>
      </c>
      <c r="EU12" t="e">
        <v>#N/A</v>
      </c>
      <c r="EV12" t="e">
        <v>#N/A</v>
      </c>
      <c r="EW12" t="e">
        <v>#N/A</v>
      </c>
      <c r="EX12" t="e">
        <v>#N/A</v>
      </c>
      <c r="EY12" t="e">
        <v>#N/A</v>
      </c>
    </row>
    <row r="13" spans="1:155">
      <c r="A13">
        <v>0.23364185883928165</v>
      </c>
      <c r="B13">
        <v>0.22808670001601072</v>
      </c>
      <c r="C13">
        <v>0.22256563114289393</v>
      </c>
      <c r="D13">
        <v>0.21707843910330982</v>
      </c>
      <c r="E13">
        <v>0.21162495949191085</v>
      </c>
      <c r="F13">
        <v>0.20620508393649312</v>
      </c>
      <c r="G13">
        <v>0.20081876813907373</v>
      </c>
      <c r="H13">
        <v>0.19546604162516845</v>
      </c>
      <c r="I13">
        <v>0.19014701965866312</v>
      </c>
      <c r="J13">
        <v>0.18486191724249693</v>
      </c>
      <c r="K13">
        <v>0.17961106594480822</v>
      </c>
      <c r="L13">
        <v>0.17439493448876237</v>
      </c>
      <c r="M13">
        <v>0.1692141533838952</v>
      </c>
      <c r="N13">
        <v>0.16406954475209476</v>
      </c>
      <c r="O13">
        <v>0.15896215913725309</v>
      </c>
      <c r="P13">
        <v>0.15389331965446468</v>
      </c>
      <c r="Q13">
        <v>0.14886467663043393</v>
      </c>
      <c r="R13">
        <v>0.14387827469365161</v>
      </c>
      <c r="S13">
        <v>0.13893663480735377</v>
      </c>
      <c r="T13">
        <v>0.13404285603376034</v>
      </c>
      <c r="U13">
        <v>0.12920074091157682</v>
      </c>
      <c r="V13">
        <v>0.12441495026557256</v>
      </c>
      <c r="W13">
        <v>0.11969119491280403</v>
      </c>
      <c r="X13">
        <v>0.11503647128033381</v>
      </c>
      <c r="Y13">
        <v>0.11045935131381431</v>
      </c>
      <c r="Z13">
        <v>0.10597033634048579</v>
      </c>
      <c r="AA13">
        <v>0.10158228468090823</v>
      </c>
      <c r="AB13">
        <v>9.7310923437399707E-2</v>
      </c>
      <c r="AC13">
        <v>9.3175450282780264E-2</v>
      </c>
      <c r="AD13">
        <v>8.9199227838508879E-2</v>
      </c>
      <c r="AE13">
        <v>8.5410565072822936E-2</v>
      </c>
      <c r="AF13">
        <v>8.1843570087123521E-2</v>
      </c>
      <c r="AG13">
        <v>7.853903313420682E-2</v>
      </c>
      <c r="AH13">
        <v>7.5545235364625651E-2</v>
      </c>
      <c r="AI13">
        <v>7.2918408022548162E-2</v>
      </c>
      <c r="AJ13">
        <v>7.0722181496673142E-2</v>
      </c>
      <c r="AK13">
        <v>6.9024678788120825E-2</v>
      </c>
      <c r="AL13">
        <v>6.7891136417232323E-2</v>
      </c>
      <c r="AM13">
        <v>6.7370222251839543E-2</v>
      </c>
      <c r="AN13">
        <v>6.7477294402401855E-2</v>
      </c>
      <c r="AO13">
        <v>6.8195273656796007E-2</v>
      </c>
      <c r="AP13">
        <v>6.9500553896536518E-2</v>
      </c>
      <c r="AQ13">
        <v>7.1329404806506944E-2</v>
      </c>
      <c r="AR13">
        <v>7.360465504543405E-2</v>
      </c>
      <c r="AS13">
        <v>7.6255843262820588E-2</v>
      </c>
      <c r="AT13">
        <v>7.9213839044048523E-2</v>
      </c>
      <c r="AU13">
        <v>8.2416302377131059E-2</v>
      </c>
      <c r="AV13">
        <v>8.5810624264905697E-2</v>
      </c>
      <c r="AW13">
        <v>8.9353883535861045E-2</v>
      </c>
      <c r="AX13">
        <v>9.301160073690011E-2</v>
      </c>
      <c r="AY13">
        <v>9.6756246850992461E-2</v>
      </c>
      <c r="AZ13">
        <v>0.10056587295742833</v>
      </c>
      <c r="BA13">
        <v>0.10442296228750696</v>
      </c>
      <c r="BB13">
        <v>0.10831350737588694</v>
      </c>
      <c r="BC13">
        <v>0.11222628050814204</v>
      </c>
      <c r="BD13">
        <v>0.11615225967421026</v>
      </c>
      <c r="BE13">
        <v>0.12008417894734202</v>
      </c>
      <c r="BF13">
        <v>0.12401617486414843</v>
      </c>
      <c r="BG13">
        <v>0.12794350865813769</v>
      </c>
      <c r="BH13">
        <v>0.13186234635118335</v>
      </c>
      <c r="BI13">
        <v>0.13576958511898138</v>
      </c>
      <c r="BJ13">
        <v>0.13966271401523514</v>
      </c>
      <c r="BK13">
        <v>0.14353970484407419</v>
      </c>
      <c r="BL13">
        <v>0.14739892206707103</v>
      </c>
      <c r="BM13">
        <v>0.15123905287468786</v>
      </c>
      <c r="BN13">
        <v>0.15505904881471702</v>
      </c>
      <c r="BO13">
        <v>0.15885807928396975</v>
      </c>
      <c r="BP13">
        <v>0.16263549399735822</v>
      </c>
      <c r="BQ13">
        <v>0.16639079139969026</v>
      </c>
      <c r="BR13">
        <v>0.17012359375350891</v>
      </c>
      <c r="BS13">
        <v>0.17383362559272797</v>
      </c>
      <c r="BT13">
        <v>0.17752069725383898</v>
      </c>
      <c r="BU13">
        <v>0.18118469007638083</v>
      </c>
      <c r="BV13">
        <v>0.18482554469781162</v>
      </c>
      <c r="BW13">
        <v>0.18844325146102514</v>
      </c>
      <c r="BX13">
        <v>0.19203784175409497</v>
      </c>
      <c r="BY13">
        <v>0.19560938116256948</v>
      </c>
      <c r="BZ13">
        <v>0.19915796441324557</v>
      </c>
      <c r="CA13">
        <v>0.20268370933640206</v>
      </c>
      <c r="CB13">
        <v>0.20618675383102952</v>
      </c>
      <c r="CC13">
        <v>0.20966725132553538</v>
      </c>
      <c r="CD13">
        <v>0.21312537011556687</v>
      </c>
      <c r="CE13">
        <v>0.2165612871975825</v>
      </c>
      <c r="CF13">
        <v>0.21997519015608002</v>
      </c>
      <c r="CG13">
        <v>0.22336727209893453</v>
      </c>
      <c r="CH13">
        <v>0.22673773219731916</v>
      </c>
      <c r="CI13">
        <v>0.23008677411513159</v>
      </c>
      <c r="CJ13">
        <v>0.23341460385459425</v>
      </c>
      <c r="CK13">
        <v>0.23672143008036017</v>
      </c>
      <c r="CL13">
        <v>0.24000746333235201</v>
      </c>
      <c r="CM13">
        <v>0.24327291332434131</v>
      </c>
      <c r="CN13">
        <v>0.24651799105456232</v>
      </c>
      <c r="CO13">
        <v>0.24974290743163152</v>
      </c>
      <c r="CP13">
        <v>0.25294787137174546</v>
      </c>
      <c r="CQ13">
        <v>0.25613309228369457</v>
      </c>
      <c r="CR13">
        <v>0.2592987767145713</v>
      </c>
      <c r="CS13">
        <v>0.2624451305901227</v>
      </c>
      <c r="CT13">
        <v>0.26557235715403987</v>
      </c>
      <c r="CU13">
        <v>0.26868065927387463</v>
      </c>
      <c r="CV13">
        <v>0.2717702347596701</v>
      </c>
      <c r="CW13" t="e">
        <v>#N/A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t="e">
        <v>#N/A</v>
      </c>
      <c r="DH13" t="e">
        <v>#N/A</v>
      </c>
      <c r="DI13" t="e">
        <v>#N/A</v>
      </c>
      <c r="DJ13" t="e">
        <v>#N/A</v>
      </c>
      <c r="DK13" t="e">
        <v>#N/A</v>
      </c>
      <c r="DL13" t="e">
        <v>#N/A</v>
      </c>
      <c r="DM13" t="e">
        <v>#N/A</v>
      </c>
      <c r="DN13" t="e">
        <v>#N/A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  <c r="EG13" t="e">
        <v>#N/A</v>
      </c>
      <c r="EH13" t="e">
        <v>#N/A</v>
      </c>
      <c r="EI13" t="e">
        <v>#N/A</v>
      </c>
      <c r="EJ13" t="e">
        <v>#N/A</v>
      </c>
      <c r="EK13" t="e">
        <v>#N/A</v>
      </c>
      <c r="EL13" t="e">
        <v>#N/A</v>
      </c>
      <c r="EM13" t="e">
        <v>#N/A</v>
      </c>
      <c r="EN13" t="e">
        <v>#N/A</v>
      </c>
      <c r="EO13" t="e">
        <v>#N/A</v>
      </c>
      <c r="EP13" t="e">
        <v>#N/A</v>
      </c>
      <c r="EQ13" t="e">
        <v>#N/A</v>
      </c>
      <c r="ER13" t="e">
        <v>#N/A</v>
      </c>
      <c r="ES13" t="e">
        <v>#N/A</v>
      </c>
      <c r="ET13" t="e">
        <v>#N/A</v>
      </c>
      <c r="EU13" t="e">
        <v>#N/A</v>
      </c>
      <c r="EV13" t="e">
        <v>#N/A</v>
      </c>
      <c r="EW13" t="e">
        <v>#N/A</v>
      </c>
      <c r="EX13" t="e">
        <v>#N/A</v>
      </c>
      <c r="EY13" t="e">
        <v>#N/A</v>
      </c>
    </row>
    <row r="14" spans="1:155">
      <c r="A14">
        <v>0.22737549050394143</v>
      </c>
      <c r="B14">
        <v>0.22210884729195859</v>
      </c>
      <c r="C14">
        <v>0.21687204798902773</v>
      </c>
      <c r="D14">
        <v>0.21166490466988921</v>
      </c>
      <c r="E14">
        <v>0.20648728041066478</v>
      </c>
      <c r="F14">
        <v>0.20133909729619209</v>
      </c>
      <c r="G14">
        <v>0.19622034530698301</v>
      </c>
      <c r="H14">
        <v>0.19113109309227658</v>
      </c>
      <c r="I14">
        <v>0.18607150116612967</v>
      </c>
      <c r="J14">
        <v>0.18104183729725531</v>
      </c>
      <c r="K14">
        <v>0.17604249518652459</v>
      </c>
      <c r="L14">
        <v>0.17107401710213235</v>
      </c>
      <c r="M14">
        <v>0.16613712113755108</v>
      </c>
      <c r="N14">
        <v>0.16123273401071417</v>
      </c>
      <c r="O14">
        <v>0.15636203155715891</v>
      </c>
      <c r="P14">
        <v>0.1515264872243389</v>
      </c>
      <c r="Q14">
        <v>0.14672793182241045</v>
      </c>
      <c r="R14">
        <v>0.1419686267441323</v>
      </c>
      <c r="S14">
        <v>0.1372513529827967</v>
      </c>
      <c r="T14">
        <v>0.13257952111714461</v>
      </c>
      <c r="U14">
        <v>0.1279573057179737</v>
      </c>
      <c r="V14">
        <v>0.12338981011975078</v>
      </c>
      <c r="W14">
        <v>0.11888326814367053</v>
      </c>
      <c r="X14">
        <v>0.11444528891684856</v>
      </c>
      <c r="Y14">
        <v>0.11008515293809808</v>
      </c>
      <c r="Z14">
        <v>0.10581416558699054</v>
      </c>
      <c r="AA14">
        <v>0.10164607188559703</v>
      </c>
      <c r="AB14">
        <v>9.7597533676404169E-2</v>
      </c>
      <c r="AC14">
        <v>9.3688660378162494E-2</v>
      </c>
      <c r="AD14">
        <v>8.994357543620804E-2</v>
      </c>
      <c r="AE14">
        <v>8.6390985836345857E-2</v>
      </c>
      <c r="AF14">
        <v>8.3064709592942307E-2</v>
      </c>
      <c r="AG14">
        <v>8.0004101852624104E-2</v>
      </c>
      <c r="AH14">
        <v>7.7254297033976099E-2</v>
      </c>
      <c r="AI14">
        <v>7.4866104910015788E-2</v>
      </c>
      <c r="AJ14">
        <v>7.289516006282358E-2</v>
      </c>
      <c r="AK14">
        <v>7.1399391187426706E-2</v>
      </c>
      <c r="AL14">
        <v>7.0433103826131757E-2</v>
      </c>
      <c r="AM14">
        <v>7.0035850994468032E-2</v>
      </c>
      <c r="AN14">
        <v>7.0218285838591993E-2</v>
      </c>
      <c r="AO14">
        <v>7.0962968030359522E-2</v>
      </c>
      <c r="AP14">
        <v>7.2247649773735698E-2</v>
      </c>
      <c r="AQ14">
        <v>7.4015179466503142E-2</v>
      </c>
      <c r="AR14">
        <v>7.6197102800885111E-2</v>
      </c>
      <c r="AS14">
        <v>7.8730809795805837E-2</v>
      </c>
      <c r="AT14">
        <v>8.1554428017303587E-2</v>
      </c>
      <c r="AU14">
        <v>8.4611695785023144E-2</v>
      </c>
      <c r="AV14">
        <v>8.7854583447205162E-2</v>
      </c>
      <c r="AW14">
        <v>9.1243335229034592E-2</v>
      </c>
      <c r="AX14">
        <v>9.4745498025292488E-2</v>
      </c>
      <c r="AY14">
        <v>9.833473646448132E-2</v>
      </c>
      <c r="AZ14">
        <v>0.10198972687165106</v>
      </c>
      <c r="BA14">
        <v>0.10569321083084328</v>
      </c>
      <c r="BB14">
        <v>0.10943121549626515</v>
      </c>
      <c r="BC14">
        <v>0.11319242052257433</v>
      </c>
      <c r="BD14">
        <v>0.11696764653762592</v>
      </c>
      <c r="BE14">
        <v>0.12074944462915323</v>
      </c>
      <c r="BF14">
        <v>0.12453176600057528</v>
      </c>
      <c r="BG14">
        <v>0.12830969737063849</v>
      </c>
      <c r="BH14">
        <v>0.13207924774150478</v>
      </c>
      <c r="BI14">
        <v>0.13583717753559646</v>
      </c>
      <c r="BJ14">
        <v>0.13958085952681404</v>
      </c>
      <c r="BK14">
        <v>0.1433081690056158</v>
      </c>
      <c r="BL14">
        <v>0.1470173918623281</v>
      </c>
      <c r="BM14">
        <v>0.15070715278042757</v>
      </c>
      <c r="BN14">
        <v>0.15437635486220622</v>
      </c>
      <c r="BO14">
        <v>0.15802413135110674</v>
      </c>
      <c r="BP14">
        <v>0.16164980607614168</v>
      </c>
      <c r="BQ14">
        <v>0.16525286056472871</v>
      </c>
      <c r="BR14">
        <v>0.16883290748871194</v>
      </c>
      <c r="BS14">
        <v>0.17238966812739645</v>
      </c>
      <c r="BT14">
        <v>0.17592295459191434</v>
      </c>
      <c r="BU14">
        <v>0.17943265441331091</v>
      </c>
      <c r="BV14">
        <v>0.18291871773409679</v>
      </c>
      <c r="BW14">
        <v>0.1863811473188218</v>
      </c>
      <c r="BX14">
        <v>0.18981998915728271</v>
      </c>
      <c r="BY14">
        <v>0.1932353252978404</v>
      </c>
      <c r="BZ14">
        <v>0.19662726821902021</v>
      </c>
      <c r="CA14">
        <v>0.19999595467265838</v>
      </c>
      <c r="CB14">
        <v>0.20334154209235897</v>
      </c>
      <c r="CC14">
        <v>0.20666420409516084</v>
      </c>
      <c r="CD14">
        <v>0.20996412933286732</v>
      </c>
      <c r="CE14">
        <v>0.213241515542787</v>
      </c>
      <c r="CF14">
        <v>0.21649657090633057</v>
      </c>
      <c r="CG14">
        <v>0.21972950907362132</v>
      </c>
      <c r="CH14">
        <v>0.2229405497405994</v>
      </c>
      <c r="CI14">
        <v>0.22612991660402393</v>
      </c>
      <c r="CJ14">
        <v>0.22929783555122385</v>
      </c>
      <c r="CK14">
        <v>0.23244453473116269</v>
      </c>
      <c r="CL14">
        <v>0.23557024377141977</v>
      </c>
      <c r="CM14">
        <v>0.23867519106697221</v>
      </c>
      <c r="CN14">
        <v>0.24175960569713245</v>
      </c>
      <c r="CO14">
        <v>0.24482371651025459</v>
      </c>
      <c r="CP14">
        <v>0.24786774963419442</v>
      </c>
      <c r="CQ14">
        <v>0.25089193125317705</v>
      </c>
      <c r="CR14">
        <v>0.25389648419934707</v>
      </c>
      <c r="CS14">
        <v>0.25688163020327676</v>
      </c>
      <c r="CT14">
        <v>0.25984758808794239</v>
      </c>
      <c r="CU14">
        <v>0.26279457529523903</v>
      </c>
      <c r="CV14">
        <v>0.26572280434356665</v>
      </c>
      <c r="CW14" t="e">
        <v>#N/A</v>
      </c>
      <c r="CX14" t="e">
        <v>#N/A</v>
      </c>
      <c r="CY14" t="e">
        <v>#N/A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t="e">
        <v>#N/A</v>
      </c>
      <c r="DH14" t="e">
        <v>#N/A</v>
      </c>
      <c r="DI14" t="e">
        <v>#N/A</v>
      </c>
      <c r="DJ14" t="e">
        <v>#N/A</v>
      </c>
      <c r="DK14" t="e">
        <v>#N/A</v>
      </c>
      <c r="DL14" t="e">
        <v>#N/A</v>
      </c>
      <c r="DM14" t="e">
        <v>#N/A</v>
      </c>
      <c r="DN14" t="e">
        <v>#N/A</v>
      </c>
      <c r="DO14" t="e">
        <v>#N/A</v>
      </c>
      <c r="DP14" t="e">
        <v>#N/A</v>
      </c>
      <c r="DQ14" t="e">
        <v>#N/A</v>
      </c>
      <c r="DR14" t="e">
        <v>#N/A</v>
      </c>
      <c r="DS14" t="e">
        <v>#N/A</v>
      </c>
      <c r="DT14" t="e">
        <v>#N/A</v>
      </c>
      <c r="DU14" t="e">
        <v>#N/A</v>
      </c>
      <c r="DV14" t="e">
        <v>#N/A</v>
      </c>
      <c r="DW14" t="e">
        <v>#N/A</v>
      </c>
      <c r="DX14" t="e">
        <v>#N/A</v>
      </c>
      <c r="DY14" t="e">
        <v>#N/A</v>
      </c>
      <c r="DZ14" t="e">
        <v>#N/A</v>
      </c>
      <c r="EA14" t="e">
        <v>#N/A</v>
      </c>
      <c r="EB14" t="e">
        <v>#N/A</v>
      </c>
      <c r="EC14" t="e">
        <v>#N/A</v>
      </c>
      <c r="ED14" t="e">
        <v>#N/A</v>
      </c>
      <c r="EE14" t="e">
        <v>#N/A</v>
      </c>
      <c r="EF14" t="e">
        <v>#N/A</v>
      </c>
      <c r="EG14" t="e">
        <v>#N/A</v>
      </c>
      <c r="EH14" t="e">
        <v>#N/A</v>
      </c>
      <c r="EI14" t="e">
        <v>#N/A</v>
      </c>
      <c r="EJ14" t="e">
        <v>#N/A</v>
      </c>
      <c r="EK14" t="e">
        <v>#N/A</v>
      </c>
      <c r="EL14" t="e">
        <v>#N/A</v>
      </c>
      <c r="EM14" t="e">
        <v>#N/A</v>
      </c>
      <c r="EN14" t="e">
        <v>#N/A</v>
      </c>
      <c r="EO14" t="e">
        <v>#N/A</v>
      </c>
      <c r="EP14" t="e">
        <v>#N/A</v>
      </c>
      <c r="EQ14" t="e">
        <v>#N/A</v>
      </c>
      <c r="ER14" t="e">
        <v>#N/A</v>
      </c>
      <c r="ES14" t="e">
        <v>#N/A</v>
      </c>
      <c r="ET14" t="e">
        <v>#N/A</v>
      </c>
      <c r="EU14" t="e">
        <v>#N/A</v>
      </c>
      <c r="EV14" t="e">
        <v>#N/A</v>
      </c>
      <c r="EW14" t="e">
        <v>#N/A</v>
      </c>
      <c r="EX14" t="e">
        <v>#N/A</v>
      </c>
      <c r="EY14" t="e">
        <v>#N/A</v>
      </c>
    </row>
    <row r="15" spans="1:155">
      <c r="A15">
        <v>0.22072135112057403</v>
      </c>
      <c r="B15">
        <v>0.21568162803000543</v>
      </c>
      <c r="C15">
        <v>0.21066931102763062</v>
      </c>
      <c r="D15">
        <v>0.2056842600831586</v>
      </c>
      <c r="E15">
        <v>0.2007263902039591</v>
      </c>
      <c r="F15">
        <v>0.19579568018167132</v>
      </c>
      <c r="G15">
        <v>0.19089218235697153</v>
      </c>
      <c r="H15">
        <v>0.18601603439823503</v>
      </c>
      <c r="I15">
        <v>0.18116747369188274</v>
      </c>
      <c r="J15">
        <v>0.17634685408532635</v>
      </c>
      <c r="K15">
        <v>0.17155466622512822</v>
      </c>
      <c r="L15">
        <v>0.16679156203663711</v>
      </c>
      <c r="M15">
        <v>0.16205838426305028</v>
      </c>
      <c r="N15">
        <v>0.15735620180873031</v>
      </c>
      <c r="O15">
        <v>0.15268635327800636</v>
      </c>
      <c r="P15">
        <v>0.14805049896500719</v>
      </c>
      <c r="Q15">
        <v>0.14345068463691255</v>
      </c>
      <c r="R15">
        <v>0.13888941942036373</v>
      </c>
      <c r="S15">
        <v>0.13436976995886568</v>
      </c>
      <c r="T15">
        <v>0.12989547621549438</v>
      </c>
      <c r="U15">
        <v>0.12547109199459658</v>
      </c>
      <c r="V15">
        <v>0.12110215599572846</v>
      </c>
      <c r="W15">
        <v>0.11679539929958734</v>
      </c>
      <c r="X15">
        <v>0.11255899437566526</v>
      </c>
      <c r="Y15">
        <v>0.1084028520938926</v>
      </c>
      <c r="Z15">
        <v>0.10433896976577069</v>
      </c>
      <c r="AA15">
        <v>0.10038182940044704</v>
      </c>
      <c r="AB15">
        <v>9.6548839562167227E-2</v>
      </c>
      <c r="AC15">
        <v>9.2860800157288967E-2</v>
      </c>
      <c r="AD15">
        <v>8.9342354587773981E-2</v>
      </c>
      <c r="AE15">
        <v>8.6022371867410408E-2</v>
      </c>
      <c r="AF15">
        <v>8.2934182589604388E-2</v>
      </c>
      <c r="AG15">
        <v>8.0115579691044367E-2</v>
      </c>
      <c r="AH15">
        <v>7.7608496786582104E-2</v>
      </c>
      <c r="AI15">
        <v>7.5458271115568187E-2</v>
      </c>
      <c r="AJ15">
        <v>7.3712314805407408E-2</v>
      </c>
      <c r="AK15">
        <v>7.2417714021791729E-2</v>
      </c>
      <c r="AL15">
        <v>7.1616684514930265E-2</v>
      </c>
      <c r="AM15">
        <v>7.1338476675360835E-2</v>
      </c>
      <c r="AN15">
        <v>7.1588947691513735E-2</v>
      </c>
      <c r="AO15">
        <v>7.2351042009801733E-2</v>
      </c>
      <c r="AP15">
        <v>7.3602688647189829E-2</v>
      </c>
      <c r="AQ15">
        <v>7.5294613573206631E-2</v>
      </c>
      <c r="AR15">
        <v>7.7368585692799682E-2</v>
      </c>
      <c r="AS15">
        <v>7.9770275537272256E-2</v>
      </c>
      <c r="AT15">
        <v>8.244568458926238E-2</v>
      </c>
      <c r="AU15">
        <v>8.5345171412589294E-2</v>
      </c>
      <c r="AV15">
        <v>8.8425619463260524E-2</v>
      </c>
      <c r="AW15">
        <v>9.1650606703260362E-2</v>
      </c>
      <c r="AX15">
        <v>9.4989779355186307E-2</v>
      </c>
      <c r="AY15">
        <v>9.8418021548675044E-2</v>
      </c>
      <c r="AZ15">
        <v>0.10191463853386355</v>
      </c>
      <c r="BA15">
        <v>0.10546262249234314</v>
      </c>
      <c r="BB15">
        <v>0.10904801959200715</v>
      </c>
      <c r="BC15">
        <v>0.1126593942529025</v>
      </c>
      <c r="BD15">
        <v>0.1162873805037955</v>
      </c>
      <c r="BE15">
        <v>0.11992431090444627</v>
      </c>
      <c r="BF15">
        <v>0.12356391021303552</v>
      </c>
      <c r="BG15">
        <v>0.1272010447115163</v>
      </c>
      <c r="BH15">
        <v>0.1308315167502262</v>
      </c>
      <c r="BI15">
        <v>0.13445189750719999</v>
      </c>
      <c r="BJ15">
        <v>0.1380593892811493</v>
      </c>
      <c r="BK15">
        <v>0.14165171546190503</v>
      </c>
      <c r="BL15">
        <v>0.14522702773978277</v>
      </c>
      <c r="BM15">
        <v>0.14878383286652805</v>
      </c>
      <c r="BN15">
        <v>0.15232093077222447</v>
      </c>
      <c r="BO15">
        <v>0.15583736490809139</v>
      </c>
      <c r="BP15">
        <v>0.15933238086685089</v>
      </c>
      <c r="BQ15">
        <v>0.16280539248524969</v>
      </c>
      <c r="BR15">
        <v>0.16625595369759119</v>
      </c>
      <c r="BS15">
        <v>0.16968373519796684</v>
      </c>
      <c r="BT15">
        <v>0.1730885052601169</v>
      </c>
      <c r="BU15">
        <v>0.17647011389667591</v>
      </c>
      <c r="BV15">
        <v>0.17982847882327513</v>
      </c>
      <c r="BW15">
        <v>0.18316357507407707</v>
      </c>
      <c r="BX15">
        <v>0.18647542486345101</v>
      </c>
      <c r="BY15">
        <v>0.18976409002372194</v>
      </c>
      <c r="BZ15">
        <v>0.19302966574296052</v>
      </c>
      <c r="CA15">
        <v>0.19627227422810334</v>
      </c>
      <c r="CB15">
        <v>0.19949206051102644</v>
      </c>
      <c r="CC15">
        <v>0.20268918798352725</v>
      </c>
      <c r="CD15">
        <v>0.20586383650196258</v>
      </c>
      <c r="CE15">
        <v>0.20901619683249867</v>
      </c>
      <c r="CF15">
        <v>0.21214647127694164</v>
      </c>
      <c r="CG15">
        <v>0.21525486873514119</v>
      </c>
      <c r="CH15">
        <v>0.21834160531167762</v>
      </c>
      <c r="CI15">
        <v>0.22140690169356167</v>
      </c>
      <c r="CJ15">
        <v>0.22445098166754335</v>
      </c>
      <c r="CK15">
        <v>0.22747407182639087</v>
      </c>
      <c r="CL15">
        <v>0.23047640077956191</v>
      </c>
      <c r="CM15">
        <v>0.23345819644868862</v>
      </c>
      <c r="CN15">
        <v>0.2364196876346952</v>
      </c>
      <c r="CO15">
        <v>0.23936110351552517</v>
      </c>
      <c r="CP15">
        <v>0.24228267068460224</v>
      </c>
      <c r="CQ15">
        <v>0.24518461597624072</v>
      </c>
      <c r="CR15">
        <v>0.24806716316684799</v>
      </c>
      <c r="CS15">
        <v>0.25093053500186946</v>
      </c>
      <c r="CT15">
        <v>0.25377495178008797</v>
      </c>
      <c r="CU15">
        <v>0.25660063194527849</v>
      </c>
      <c r="CV15">
        <v>0.25940778981489448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t="e">
        <v>#N/A</v>
      </c>
      <c r="DH15" t="e">
        <v>#N/A</v>
      </c>
      <c r="DI15" t="e">
        <v>#N/A</v>
      </c>
      <c r="DJ15" t="e">
        <v>#N/A</v>
      </c>
      <c r="DK15" t="e">
        <v>#N/A</v>
      </c>
      <c r="DL15" t="e">
        <v>#N/A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t="e">
        <v>#N/A</v>
      </c>
      <c r="EJ15" t="e">
        <v>#N/A</v>
      </c>
      <c r="EK15" t="e">
        <v>#N/A</v>
      </c>
      <c r="EL15" t="e">
        <v>#N/A</v>
      </c>
      <c r="EM15" t="e">
        <v>#N/A</v>
      </c>
      <c r="EN15" t="e">
        <v>#N/A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</row>
    <row r="16" spans="1:155">
      <c r="A16">
        <v>0.2139697523037602</v>
      </c>
      <c r="B16">
        <v>0.20909380478360801</v>
      </c>
      <c r="C16">
        <v>0.20424478173648777</v>
      </c>
      <c r="D16">
        <v>0.19942260478033458</v>
      </c>
      <c r="E16">
        <v>0.19462725545081566</v>
      </c>
      <c r="F16">
        <v>0.18985878454775509</v>
      </c>
      <c r="G16">
        <v>0.18511732262737804</v>
      </c>
      <c r="H16">
        <v>0.18040309259905421</v>
      </c>
      <c r="I16">
        <v>0.17571642504768323</v>
      </c>
      <c r="J16">
        <v>0.17105777602308869</v>
      </c>
      <c r="K16">
        <v>0.1664277485511442</v>
      </c>
      <c r="L16">
        <v>0.16182711849882464</v>
      </c>
      <c r="M16">
        <v>0.15725686562303309</v>
      </c>
      <c r="N16">
        <v>0.15271821064593621</v>
      </c>
      <c r="O16">
        <v>0.14821266068894021</v>
      </c>
      <c r="P16">
        <v>0.1437420633895273</v>
      </c>
      <c r="Q16">
        <v>0.13930867297327237</v>
      </c>
      <c r="R16">
        <v>0.13491523061535041</v>
      </c>
      <c r="S16">
        <v>0.13056506110113134</v>
      </c>
      <c r="T16">
        <v>0.12626219109823128</v>
      </c>
      <c r="U16">
        <v>0.12201149183971996</v>
      </c>
      <c r="V16">
        <v>0.11781885169774464</v>
      </c>
      <c r="W16">
        <v>0.11369138383727301</v>
      </c>
      <c r="X16">
        <v>0.10963767328106207</v>
      </c>
      <c r="Y16">
        <v>0.10566806829809967</v>
      </c>
      <c r="Z16">
        <v>0.10179501685915451</v>
      </c>
      <c r="AA16">
        <v>9.8033444102378478E-2</v>
      </c>
      <c r="AB16">
        <v>9.4401158717174694E-2</v>
      </c>
      <c r="AC16">
        <v>9.0919259477484096E-2</v>
      </c>
      <c r="AD16">
        <v>8.7612493833423372E-2</v>
      </c>
      <c r="AE16">
        <v>8.4509492537935188E-2</v>
      </c>
      <c r="AF16">
        <v>8.1642777948757989E-2</v>
      </c>
      <c r="AG16">
        <v>7.9048426063166685E-2</v>
      </c>
      <c r="AH16">
        <v>7.6765273065044048E-2</v>
      </c>
      <c r="AI16">
        <v>7.4833601419824633E-2</v>
      </c>
      <c r="AJ16">
        <v>7.3293290189517996E-2</v>
      </c>
      <c r="AK16">
        <v>7.2181359974550899E-2</v>
      </c>
      <c r="AL16">
        <v>7.1528551355903996E-2</v>
      </c>
      <c r="AM16">
        <v>7.1354216467379675E-2</v>
      </c>
      <c r="AN16">
        <v>7.1659977084051946E-2</v>
      </c>
      <c r="AO16">
        <v>7.242974368635198E-2</v>
      </c>
      <c r="AP16">
        <v>7.3640847793456574E-2</v>
      </c>
      <c r="AQ16">
        <v>7.5252046617807072E-2</v>
      </c>
      <c r="AR16">
        <v>7.7215346438835597E-2</v>
      </c>
      <c r="AS16">
        <v>7.9484152288158666E-2</v>
      </c>
      <c r="AT16">
        <v>8.20119704934478E-2</v>
      </c>
      <c r="AU16">
        <v>8.4755500312865772E-2</v>
      </c>
      <c r="AV16">
        <v>8.7676311636309012E-2</v>
      </c>
      <c r="AW16">
        <v>9.0741160204104748E-2</v>
      </c>
      <c r="AX16">
        <v>9.3921712492680512E-2</v>
      </c>
      <c r="AY16">
        <v>9.7194057867161815E-2</v>
      </c>
      <c r="AZ16">
        <v>0.10053816101300225</v>
      </c>
      <c r="BA16">
        <v>0.10393732020138026</v>
      </c>
      <c r="BB16">
        <v>0.10737766572509794</v>
      </c>
      <c r="BC16">
        <v>0.11084771096851315</v>
      </c>
      <c r="BD16">
        <v>0.11433796030877939</v>
      </c>
      <c r="BE16">
        <v>0.11784057432786921</v>
      </c>
      <c r="BF16">
        <v>0.12134908637064783</v>
      </c>
      <c r="BG16">
        <v>0.12485816602271095</v>
      </c>
      <c r="BH16">
        <v>0.12836342227801428</v>
      </c>
      <c r="BI16">
        <v>0.13186124122591275</v>
      </c>
      <c r="BJ16">
        <v>0.13534865099732246</v>
      </c>
      <c r="BK16">
        <v>0.13882321292217198</v>
      </c>
      <c r="BL16">
        <v>0.14228292905409939</v>
      </c>
      <c r="BM16">
        <v>0.14572616856613846</v>
      </c>
      <c r="BN16">
        <v>0.14915160532838126</v>
      </c>
      <c r="BO16">
        <v>0.15255816762777155</v>
      </c>
      <c r="BP16">
        <v>0.15594499569849637</v>
      </c>
      <c r="BQ16">
        <v>0.15931140727923709</v>
      </c>
      <c r="BR16">
        <v>0.16265686841539029</v>
      </c>
      <c r="BS16">
        <v>0.16598096958364195</v>
      </c>
      <c r="BT16">
        <v>0.16928340552728569</v>
      </c>
      <c r="BU16">
        <v>0.17256395911753247</v>
      </c>
      <c r="BV16">
        <v>0.17582248634630171</v>
      </c>
      <c r="BW16">
        <v>0.17905890561121585</v>
      </c>
      <c r="BX16">
        <v>0.18227318704396206</v>
      </c>
      <c r="BY16">
        <v>0.18546534458406722</v>
      </c>
      <c r="BZ16">
        <v>0.18863542909708023</v>
      </c>
      <c r="CA16">
        <v>0.19178352203192209</v>
      </c>
      <c r="CB16">
        <v>0.19490973048446711</v>
      </c>
      <c r="CC16">
        <v>0.19801418293697987</v>
      </c>
      <c r="CD16">
        <v>0.20109702651376193</v>
      </c>
      <c r="CE16">
        <v>0.20415842188230277</v>
      </c>
      <c r="CF16">
        <v>0.20719854305791574</v>
      </c>
      <c r="CG16">
        <v>0.21021757266326127</v>
      </c>
      <c r="CH16">
        <v>0.21321570233684842</v>
      </c>
      <c r="CI16">
        <v>0.21619312966107659</v>
      </c>
      <c r="CJ16">
        <v>0.21915005695437539</v>
      </c>
      <c r="CK16">
        <v>0.22208669054023089</v>
      </c>
      <c r="CL16">
        <v>0.22500323998698199</v>
      </c>
      <c r="CM16">
        <v>0.22789991542911264</v>
      </c>
      <c r="CN16">
        <v>0.23077692861411978</v>
      </c>
      <c r="CO16">
        <v>0.23363449293796965</v>
      </c>
      <c r="CP16">
        <v>0.23647281993709229</v>
      </c>
      <c r="CQ16">
        <v>0.23929212209105966</v>
      </c>
      <c r="CR16">
        <v>0.24209260971900645</v>
      </c>
      <c r="CS16">
        <v>0.24487449266516648</v>
      </c>
      <c r="CT16">
        <v>0.24763797929318507</v>
      </c>
      <c r="CU16">
        <v>0.25038327610984012</v>
      </c>
      <c r="CV16">
        <v>0.25311058679118692</v>
      </c>
      <c r="CW16" t="e">
        <v>#N/A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t="e">
        <v>#N/A</v>
      </c>
      <c r="DH16" t="e">
        <v>#N/A</v>
      </c>
      <c r="DI16" t="e">
        <v>#N/A</v>
      </c>
      <c r="DJ16" t="e">
        <v>#N/A</v>
      </c>
      <c r="DK16" t="e">
        <v>#N/A</v>
      </c>
      <c r="DL16" t="e">
        <v>#N/A</v>
      </c>
      <c r="DM16" t="e">
        <v>#N/A</v>
      </c>
      <c r="DN16" t="e">
        <v>#N/A</v>
      </c>
      <c r="DO16" t="e">
        <v>#N/A</v>
      </c>
      <c r="DP16" t="e">
        <v>#N/A</v>
      </c>
      <c r="DQ16" t="e">
        <v>#N/A</v>
      </c>
      <c r="DR16" t="e">
        <v>#N/A</v>
      </c>
      <c r="DS16" t="e">
        <v>#N/A</v>
      </c>
      <c r="DT16" t="e">
        <v>#N/A</v>
      </c>
      <c r="DU16" t="e">
        <v>#N/A</v>
      </c>
      <c r="DV16" t="e">
        <v>#N/A</v>
      </c>
      <c r="DW16" t="e">
        <v>#N/A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e">
        <v>#N/A</v>
      </c>
      <c r="EF16" t="e">
        <v>#N/A</v>
      </c>
      <c r="EG16" t="e">
        <v>#N/A</v>
      </c>
      <c r="EH16" t="e">
        <v>#N/A</v>
      </c>
      <c r="EI16" t="e">
        <v>#N/A</v>
      </c>
      <c r="EJ16" t="e">
        <v>#N/A</v>
      </c>
      <c r="EK16" t="e">
        <v>#N/A</v>
      </c>
      <c r="EL16" t="e">
        <v>#N/A</v>
      </c>
      <c r="EM16" t="e">
        <v>#N/A</v>
      </c>
      <c r="EN16" t="e">
        <v>#N/A</v>
      </c>
      <c r="EO16" t="e">
        <v>#N/A</v>
      </c>
      <c r="EP16" t="e">
        <v>#N/A</v>
      </c>
      <c r="EQ16" t="e">
        <v>#N/A</v>
      </c>
      <c r="ER16" t="e">
        <v>#N/A</v>
      </c>
      <c r="ES16" t="e">
        <v>#N/A</v>
      </c>
      <c r="ET16" t="e">
        <v>#N/A</v>
      </c>
      <c r="EU16" t="e">
        <v>#N/A</v>
      </c>
      <c r="EV16" t="e">
        <v>#N/A</v>
      </c>
      <c r="EW16" t="e">
        <v>#N/A</v>
      </c>
      <c r="EX16" t="e">
        <v>#N/A</v>
      </c>
      <c r="EY16" t="e">
        <v>#N/A</v>
      </c>
    </row>
    <row r="17" spans="1:155">
      <c r="A17">
        <v>0.2073077742402348</v>
      </c>
      <c r="B17">
        <v>0.20253018648615248</v>
      </c>
      <c r="C17">
        <v>0.19778104095176305</v>
      </c>
      <c r="D17">
        <v>0.19306032940518866</v>
      </c>
      <c r="E17">
        <v>0.18836810879276644</v>
      </c>
      <c r="F17">
        <v>0.18370451091240089</v>
      </c>
      <c r="G17">
        <v>0.17906975349779436</v>
      </c>
      <c r="H17">
        <v>0.17446415327274373</v>
      </c>
      <c r="I17">
        <v>0.16988814192984986</v>
      </c>
      <c r="J17">
        <v>0.16534228448373367</v>
      </c>
      <c r="K17">
        <v>0.1608273014792494</v>
      </c>
      <c r="L17">
        <v>0.15634409550028849</v>
      </c>
      <c r="M17">
        <v>0.15189378293470412</v>
      </c>
      <c r="N17">
        <v>0.14747773170573134</v>
      </c>
      <c r="O17">
        <v>0.14309760733488761</v>
      </c>
      <c r="P17">
        <v>0.13875542757234821</v>
      </c>
      <c r="Q17">
        <v>0.13445362877871145</v>
      </c>
      <c r="R17">
        <v>0.13019514631340426</v>
      </c>
      <c r="S17">
        <v>0.12598351068921468</v>
      </c>
      <c r="T17">
        <v>0.12182296468278656</v>
      </c>
      <c r="U17">
        <v>0.11771860374578735</v>
      </c>
      <c r="V17">
        <v>0.11367654482510145</v>
      </c>
      <c r="W17">
        <v>0.10970412803599752</v>
      </c>
      <c r="X17">
        <v>0.10581015486084568</v>
      </c>
      <c r="Y17">
        <v>0.10200516635614193</v>
      </c>
      <c r="Z17">
        <v>9.8301760769331087E-2</v>
      </c>
      <c r="AA17">
        <v>9.4714944356270758E-2</v>
      </c>
      <c r="AB17">
        <v>9.1262500348423523E-2</v>
      </c>
      <c r="AC17">
        <v>8.7965343217556669E-2</v>
      </c>
      <c r="AD17">
        <v>8.4847803640064348E-2</v>
      </c>
      <c r="AE17">
        <v>8.1937758151222603E-2</v>
      </c>
      <c r="AF17">
        <v>7.9266484713020127E-2</v>
      </c>
      <c r="AG17">
        <v>7.6868100931697617E-2</v>
      </c>
      <c r="AH17">
        <v>7.4778450283000522E-2</v>
      </c>
      <c r="AI17">
        <v>7.3033369507109452E-2</v>
      </c>
      <c r="AJ17">
        <v>7.1666412571839783E-2</v>
      </c>
      <c r="AK17">
        <v>7.0706267659225747E-2</v>
      </c>
      <c r="AL17">
        <v>7.0174139101254321E-2</v>
      </c>
      <c r="AM17">
        <v>7.008113200114037E-2</v>
      </c>
      <c r="AN17">
        <v>7.0425621762701077E-2</v>
      </c>
      <c r="AO17">
        <v>7.1192844046001111E-2</v>
      </c>
      <c r="AP17">
        <v>7.2359390079658248E-2</v>
      </c>
      <c r="AQ17">
        <v>7.3891267319665374E-2</v>
      </c>
      <c r="AR17">
        <v>7.5749528433201069E-2</v>
      </c>
      <c r="AS17">
        <v>7.7894152927995286E-2</v>
      </c>
      <c r="AT17">
        <v>8.0285125848451142E-2</v>
      </c>
      <c r="AU17">
        <v>8.2884657127782049E-2</v>
      </c>
      <c r="AV17">
        <v>8.5658418819641161E-2</v>
      </c>
      <c r="AW17">
        <v>8.8575996654514252E-2</v>
      </c>
      <c r="AX17">
        <v>9.1610918557450988E-2</v>
      </c>
      <c r="AY17">
        <v>9.4740451412109405E-2</v>
      </c>
      <c r="AZ17">
        <v>9.7945271745966775E-2</v>
      </c>
      <c r="BA17">
        <v>0.10120907834977086</v>
      </c>
      <c r="BB17">
        <v>0.10451819607477875</v>
      </c>
      <c r="BC17">
        <v>0.10786119769987088</v>
      </c>
      <c r="BD17">
        <v>0.11122855937366374</v>
      </c>
      <c r="BE17">
        <v>0.11461235761474585</v>
      </c>
      <c r="BF17">
        <v>0.11800600729981084</v>
      </c>
      <c r="BG17">
        <v>0.12140403943654485</v>
      </c>
      <c r="BH17">
        <v>0.12480191402858871</v>
      </c>
      <c r="BI17">
        <v>0.12819586418584972</v>
      </c>
      <c r="BJ17">
        <v>0.13158276537412925</v>
      </c>
      <c r="BK17">
        <v>0.13496002934074616</v>
      </c>
      <c r="BL17">
        <v>0.1383255134368615</v>
      </c>
      <c r="BM17">
        <v>0.14167744795247364</v>
      </c>
      <c r="BN17">
        <v>0.14501437436759296</v>
      </c>
      <c r="BO17">
        <v>0.14833509534890932</v>
      </c>
      <c r="BP17">
        <v>0.15163863208577305</v>
      </c>
      <c r="BQ17">
        <v>0.15492419002085689</v>
      </c>
      <c r="BR17">
        <v>0.15819112914520717</v>
      </c>
      <c r="BS17">
        <v>0.16143894009836823</v>
      </c>
      <c r="BT17">
        <v>0.16466722342042889</v>
      </c>
      <c r="BU17">
        <v>0.1678756734127631</v>
      </c>
      <c r="BV17">
        <v>0.17106406249944081</v>
      </c>
      <c r="BW17">
        <v>0.1742322303518119</v>
      </c>
      <c r="BX17">
        <v>0.17738007286963572</v>
      </c>
      <c r="BY17">
        <v>0.18050753401059941</v>
      </c>
      <c r="BZ17">
        <v>0.18361459850244052</v>
      </c>
      <c r="CA17">
        <v>0.18670128538767519</v>
      </c>
      <c r="CB17">
        <v>0.18976764269049801</v>
      </c>
      <c r="CC17">
        <v>0.19281374313570224</v>
      </c>
      <c r="CD17">
        <v>0.19583968077089473</v>
      </c>
      <c r="CE17">
        <v>0.19884556632730496</v>
      </c>
      <c r="CF17">
        <v>0.20183152617781042</v>
      </c>
      <c r="CG17">
        <v>0.20479769783179794</v>
      </c>
      <c r="CH17">
        <v>0.20774423014191701</v>
      </c>
      <c r="CI17">
        <v>0.21067127981421052</v>
      </c>
      <c r="CJ17">
        <v>0.21357901047146435</v>
      </c>
      <c r="CK17">
        <v>0.21646759141198804</v>
      </c>
      <c r="CL17">
        <v>0.21933719698689069</v>
      </c>
      <c r="CM17">
        <v>0.22218800380544521</v>
      </c>
      <c r="CN17">
        <v>0.2250201914404929</v>
      </c>
      <c r="CO17">
        <v>0.22783394270907134</v>
      </c>
      <c r="CP17">
        <v>0.23062943989933912</v>
      </c>
      <c r="CQ17">
        <v>0.23340686735729044</v>
      </c>
      <c r="CR17">
        <v>0.23616640862931762</v>
      </c>
      <c r="CS17">
        <v>0.23890824778621825</v>
      </c>
      <c r="CT17">
        <v>0.24163256873410374</v>
      </c>
      <c r="CU17">
        <v>0.2443395540293134</v>
      </c>
      <c r="CV17">
        <v>0.24702938503272687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t="e">
        <v>#N/A</v>
      </c>
      <c r="DH17" t="e">
        <v>#N/A</v>
      </c>
      <c r="DI17" t="e">
        <v>#N/A</v>
      </c>
      <c r="DJ17" t="e">
        <v>#N/A</v>
      </c>
      <c r="DK17" t="e">
        <v>#N/A</v>
      </c>
      <c r="DL17" t="e">
        <v>#N/A</v>
      </c>
      <c r="DM17" t="e">
        <v>#N/A</v>
      </c>
      <c r="DN17" t="e">
        <v>#N/A</v>
      </c>
      <c r="DO17" t="e">
        <v>#N/A</v>
      </c>
      <c r="DP17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I17" t="e">
        <v>#N/A</v>
      </c>
      <c r="EJ17" t="e">
        <v>#N/A</v>
      </c>
      <c r="EK17" t="e">
        <v>#N/A</v>
      </c>
      <c r="EL17" t="e">
        <v>#N/A</v>
      </c>
      <c r="EM17" t="e">
        <v>#N/A</v>
      </c>
      <c r="EN17" t="e">
        <v>#N/A</v>
      </c>
      <c r="EO17" t="e">
        <v>#N/A</v>
      </c>
      <c r="EP17" t="e">
        <v>#N/A</v>
      </c>
      <c r="EQ17" t="e">
        <v>#N/A</v>
      </c>
      <c r="ER17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t="e">
        <v>#N/A</v>
      </c>
    </row>
    <row r="18" spans="1:155">
      <c r="A18">
        <v>0.20094394033545537</v>
      </c>
      <c r="B18">
        <v>0.19619708160416557</v>
      </c>
      <c r="C18">
        <v>0.19148204477841768</v>
      </c>
      <c r="D18">
        <v>0.18679889952415171</v>
      </c>
      <c r="E18">
        <v>0.18214778612351978</v>
      </c>
      <c r="F18">
        <v>0.17752892540044624</v>
      </c>
      <c r="G18">
        <v>0.17294263005576976</v>
      </c>
      <c r="H18">
        <v>0.16838931802782334</v>
      </c>
      <c r="I18">
        <v>0.16386952869190907</v>
      </c>
      <c r="J18">
        <v>0.15938394138515599</v>
      </c>
      <c r="K18">
        <v>0.15493339773264075</v>
      </c>
      <c r="L18">
        <v>0.15051892816672718</v>
      </c>
      <c r="M18">
        <v>0.14614178353453502</v>
      </c>
      <c r="N18">
        <v>0.14180347246608033</v>
      </c>
      <c r="O18">
        <v>0.13750580675234692</v>
      </c>
      <c r="P18">
        <v>0.13325095489900241</v>
      </c>
      <c r="Q18">
        <v>0.12904150683265347</v>
      </c>
      <c r="R18">
        <v>0.12488055180015618</v>
      </c>
      <c r="S18">
        <v>0.12077177108320392</v>
      </c>
      <c r="T18">
        <v>0.1167195501800026</v>
      </c>
      <c r="U18">
        <v>0.11272911242357755</v>
      </c>
      <c r="V18">
        <v>0.10880667866081947</v>
      </c>
      <c r="W18">
        <v>0.10495965655963742</v>
      </c>
      <c r="X18">
        <v>0.10119686243728873</v>
      </c>
      <c r="Y18">
        <v>9.7528778219139745E-2</v>
      </c>
      <c r="Z18">
        <v>9.3967841755519782E-2</v>
      </c>
      <c r="AA18">
        <v>9.0528763477059612E-2</v>
      </c>
      <c r="AB18">
        <v>8.7228853612560373E-2</v>
      </c>
      <c r="AC18">
        <v>8.4088326907024988E-2</v>
      </c>
      <c r="AD18">
        <v>8.1130530207273566E-2</v>
      </c>
      <c r="AE18">
        <v>7.8382006692762365E-2</v>
      </c>
      <c r="AF18">
        <v>7.5872275074700207E-2</v>
      </c>
      <c r="AG18">
        <v>7.3633172080640935E-2</v>
      </c>
      <c r="AH18">
        <v>7.169760695510892E-2</v>
      </c>
      <c r="AI18">
        <v>7.0097645268574121E-2</v>
      </c>
      <c r="AJ18">
        <v>6.8862021016634106E-2</v>
      </c>
      <c r="AK18">
        <v>6.8013472373248215E-2</v>
      </c>
      <c r="AL18">
        <v>6.7566592124945077E-2</v>
      </c>
      <c r="AM18">
        <v>6.7526852154078082E-2</v>
      </c>
      <c r="AN18">
        <v>6.7890639288126706E-2</v>
      </c>
      <c r="AO18">
        <v>6.8644620687648664E-2</v>
      </c>
      <c r="AP18">
        <v>6.9765174236543964E-2</v>
      </c>
      <c r="AQ18">
        <v>7.1223995398528361E-2</v>
      </c>
      <c r="AR18">
        <v>7.2989008067196465E-2</v>
      </c>
      <c r="AS18">
        <v>7.5025207187397469E-2</v>
      </c>
      <c r="AT18">
        <v>7.7297576758078607E-2</v>
      </c>
      <c r="AU18">
        <v>7.9772628446791699E-2</v>
      </c>
      <c r="AV18">
        <v>8.24193163600941E-2</v>
      </c>
      <c r="AW18">
        <v>8.5209590246355993E-2</v>
      </c>
      <c r="AX18">
        <v>8.8118635417084742E-2</v>
      </c>
      <c r="AY18">
        <v>9.1124861991692133E-2</v>
      </c>
      <c r="AZ18">
        <v>9.4209722091950748E-2</v>
      </c>
      <c r="BA18">
        <v>9.7357427341073804E-2</v>
      </c>
      <c r="BB18">
        <v>0.10055462680591803</v>
      </c>
      <c r="BC18">
        <v>0.10379008131433647</v>
      </c>
      <c r="BD18">
        <v>0.10705435669173785</v>
      </c>
      <c r="BE18">
        <v>0.11033954798224078</v>
      </c>
      <c r="BF18">
        <v>0.11363903757376692</v>
      </c>
      <c r="BG18">
        <v>0.11694728764706366</v>
      </c>
      <c r="BH18">
        <v>0.12025966406540764</v>
      </c>
      <c r="BI18">
        <v>0.12357228865248711</v>
      </c>
      <c r="BJ18">
        <v>0.12688191449026143</v>
      </c>
      <c r="BK18">
        <v>0.1301858243005555</v>
      </c>
      <c r="BL18">
        <v>0.1334817432460382</v>
      </c>
      <c r="BM18">
        <v>0.13676776849560843</v>
      </c>
      <c r="BN18">
        <v>0.1400423093866088</v>
      </c>
      <c r="BO18">
        <v>0.14330403876619621</v>
      </c>
      <c r="BP18">
        <v>0.14655185098383594</v>
      </c>
      <c r="BQ18">
        <v>0.14978482850259753</v>
      </c>
      <c r="BR18">
        <v>0.15300221236791606</v>
      </c>
      <c r="BS18">
        <v>0.156203378693753</v>
      </c>
      <c r="BT18">
        <v>0.15938781791028675</v>
      </c>
      <c r="BU18">
        <v>0.16255511876746395</v>
      </c>
      <c r="BV18">
        <v>0.16570495251116441</v>
      </c>
      <c r="BW18">
        <v>0.16883706205368251</v>
      </c>
      <c r="BX18">
        <v>0.1719512507633856</v>
      </c>
      <c r="BY18">
        <v>0.17504737416957364</v>
      </c>
      <c r="BZ18">
        <v>0.17812533249334508</v>
      </c>
      <c r="CA18">
        <v>0.18118506410640811</v>
      </c>
      <c r="CB18">
        <v>0.18422653990475757</v>
      </c>
      <c r="CC18">
        <v>0.187249759102596</v>
      </c>
      <c r="CD18">
        <v>0.19025474521138083</v>
      </c>
      <c r="CE18">
        <v>0.19324154191313694</v>
      </c>
      <c r="CF18">
        <v>0.19621021120790863</v>
      </c>
      <c r="CG18">
        <v>0.1991608292657458</v>
      </c>
      <c r="CH18">
        <v>0.20209348616760561</v>
      </c>
      <c r="CI18">
        <v>0.20500828232687179</v>
      </c>
      <c r="CJ18">
        <v>0.20790532763690012</v>
      </c>
      <c r="CK18">
        <v>0.21078473983520735</v>
      </c>
      <c r="CL18">
        <v>0.21364664383880735</v>
      </c>
      <c r="CM18">
        <v>0.21649116902019555</v>
      </c>
      <c r="CN18">
        <v>0.21931844955028743</v>
      </c>
      <c r="CO18">
        <v>0.22212862468725356</v>
      </c>
      <c r="CP18">
        <v>0.22492183504055582</v>
      </c>
      <c r="CQ18">
        <v>0.22769822473094053</v>
      </c>
      <c r="CR18">
        <v>0.23045793885844248</v>
      </c>
      <c r="CS18">
        <v>0.23320112440349644</v>
      </c>
      <c r="CT18">
        <v>0.23592792984001862</v>
      </c>
      <c r="CU18">
        <v>0.23863850321769928</v>
      </c>
      <c r="CV18">
        <v>0.24133299329985422</v>
      </c>
      <c r="CW18" t="e">
        <v>#N/A</v>
      </c>
      <c r="CX18" t="e">
        <v>#N/A</v>
      </c>
      <c r="CY18" t="e">
        <v>#N/A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H18" t="e">
        <v>#N/A</v>
      </c>
      <c r="DI18" t="e">
        <v>#N/A</v>
      </c>
      <c r="DJ18" t="e">
        <v>#N/A</v>
      </c>
      <c r="DK18" t="e">
        <v>#N/A</v>
      </c>
      <c r="DL18" t="e">
        <v>#N/A</v>
      </c>
      <c r="DM18" t="e">
        <v>#N/A</v>
      </c>
      <c r="DN18" t="e">
        <v>#N/A</v>
      </c>
      <c r="DO18" t="e">
        <v>#N/A</v>
      </c>
      <c r="DP18" t="e">
        <v>#N/A</v>
      </c>
      <c r="DQ18" t="e">
        <v>#N/A</v>
      </c>
      <c r="DR18" t="e">
        <v>#N/A</v>
      </c>
      <c r="DS18" t="e">
        <v>#N/A</v>
      </c>
      <c r="DT18" t="e">
        <v>#N/A</v>
      </c>
      <c r="DU18" t="e">
        <v>#N/A</v>
      </c>
      <c r="DV18" t="e">
        <v>#N/A</v>
      </c>
      <c r="DW18" t="e">
        <v>#N/A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t="e">
        <v>#N/A</v>
      </c>
      <c r="ED18" t="e">
        <v>#N/A</v>
      </c>
      <c r="EE18" t="e">
        <v>#N/A</v>
      </c>
      <c r="EF18" t="e">
        <v>#N/A</v>
      </c>
      <c r="EG18" t="e">
        <v>#N/A</v>
      </c>
      <c r="EH18" t="e">
        <v>#N/A</v>
      </c>
      <c r="EI18" t="e">
        <v>#N/A</v>
      </c>
      <c r="EJ18" t="e">
        <v>#N/A</v>
      </c>
      <c r="EK18" t="e">
        <v>#N/A</v>
      </c>
      <c r="EL18" t="e">
        <v>#N/A</v>
      </c>
      <c r="EM18" t="e">
        <v>#N/A</v>
      </c>
      <c r="EN18" t="e">
        <v>#N/A</v>
      </c>
      <c r="EO18" t="e">
        <v>#N/A</v>
      </c>
      <c r="EP18" t="e">
        <v>#N/A</v>
      </c>
      <c r="EQ18" t="e">
        <v>#N/A</v>
      </c>
      <c r="ER18" t="e">
        <v>#N/A</v>
      </c>
      <c r="ES18" t="e">
        <v>#N/A</v>
      </c>
      <c r="ET18" t="e">
        <v>#N/A</v>
      </c>
      <c r="EU18" t="e">
        <v>#N/A</v>
      </c>
      <c r="EV18" t="e">
        <v>#N/A</v>
      </c>
      <c r="EW18" t="e">
        <v>#N/A</v>
      </c>
      <c r="EX18" t="e">
        <v>#N/A</v>
      </c>
      <c r="EY18" t="e">
        <v>#N/A</v>
      </c>
    </row>
    <row r="19" spans="1:155">
      <c r="A19">
        <v>0.19652069594540156</v>
      </c>
      <c r="B19">
        <v>0.19175737720826194</v>
      </c>
      <c r="C19">
        <v>0.18702934554099851</v>
      </c>
      <c r="D19">
        <v>0.1823367389256515</v>
      </c>
      <c r="E19">
        <v>0.17767977076692659</v>
      </c>
      <c r="F19">
        <v>0.17305873998898386</v>
      </c>
      <c r="G19">
        <v>0.16847404260099083</v>
      </c>
      <c r="H19">
        <v>0.16392618516334945</v>
      </c>
      <c r="I19">
        <v>0.15941580112165984</v>
      </c>
      <c r="J19">
        <v>0.15494366939023094</v>
      </c>
      <c r="K19">
        <v>0.15051073659348091</v>
      </c>
      <c r="L19">
        <v>0.14611814343671206</v>
      </c>
      <c r="M19">
        <v>0.14176725592939088</v>
      </c>
      <c r="N19">
        <v>0.13745970215698272</v>
      </c>
      <c r="O19">
        <v>0.13319741668367718</v>
      </c>
      <c r="P19">
        <v>0.12898269268911552</v>
      </c>
      <c r="Q19">
        <v>0.12481824463551554</v>
      </c>
      <c r="R19">
        <v>0.12070728326875109</v>
      </c>
      <c r="S19">
        <v>0.11665360434795596</v>
      </c>
      <c r="T19">
        <v>0.11266169535677219</v>
      </c>
      <c r="U19">
        <v>0.10873686174061008</v>
      </c>
      <c r="V19">
        <v>0.10488537667128461</v>
      </c>
      <c r="W19">
        <v>0.10111465728386554</v>
      </c>
      <c r="X19">
        <v>9.7433469443442E-2</v>
      </c>
      <c r="Y19">
        <v>9.3852162830582869E-2</v>
      </c>
      <c r="Z19">
        <v>9.0382933723731018E-2</v>
      </c>
      <c r="AA19">
        <v>8.7040108216429546E-2</v>
      </c>
      <c r="AB19">
        <v>8.3840430091373708E-2</v>
      </c>
      <c r="AC19">
        <v>8.0803322035041786E-2</v>
      </c>
      <c r="AD19">
        <v>7.7951068643468138E-2</v>
      </c>
      <c r="AE19">
        <v>7.5308840274454086E-2</v>
      </c>
      <c r="AF19">
        <v>7.2904442086464669E-2</v>
      </c>
      <c r="AG19">
        <v>7.076764038882162E-2</v>
      </c>
      <c r="AH19">
        <v>6.8928911508674195E-2</v>
      </c>
      <c r="AI19">
        <v>6.7417516613431483E-2</v>
      </c>
      <c r="AJ19">
        <v>6.6258990106754345E-2</v>
      </c>
      <c r="AK19">
        <v>6.5472480433391933E-2</v>
      </c>
      <c r="AL19">
        <v>6.506882787091739E-2</v>
      </c>
      <c r="AM19">
        <v>6.5050410640964965E-2</v>
      </c>
      <c r="AN19">
        <v>6.5412643461743553E-2</v>
      </c>
      <c r="AO19">
        <v>6.6143294092620916E-2</v>
      </c>
      <c r="AP19">
        <v>6.7218969113462743E-2</v>
      </c>
      <c r="AQ19">
        <v>6.8614972640675592E-2</v>
      </c>
      <c r="AR19">
        <v>7.0303461356226588E-2</v>
      </c>
      <c r="AS19">
        <v>7.2252639193207721E-2</v>
      </c>
      <c r="AT19">
        <v>7.4430730055060734E-2</v>
      </c>
      <c r="AU19">
        <v>7.6807088619599964E-2</v>
      </c>
      <c r="AV19">
        <v>7.9352923346664855E-2</v>
      </c>
      <c r="AW19">
        <v>8.2041900346400881E-2</v>
      </c>
      <c r="AX19">
        <v>8.485049245729534E-2</v>
      </c>
      <c r="AY19">
        <v>8.7758067001384346E-2</v>
      </c>
      <c r="AZ19">
        <v>9.0746779775680061E-2</v>
      </c>
      <c r="BA19">
        <v>9.3801350446054255E-2</v>
      </c>
      <c r="BB19">
        <v>9.6908784510296206E-2</v>
      </c>
      <c r="BC19">
        <v>0.10005808162619594</v>
      </c>
      <c r="BD19">
        <v>0.10323995552367936</v>
      </c>
      <c r="BE19">
        <v>0.10644657915863966</v>
      </c>
      <c r="BF19">
        <v>0.10967135946431272</v>
      </c>
      <c r="BG19">
        <v>0.11290874277872925</v>
      </c>
      <c r="BH19">
        <v>0.11615404900068885</v>
      </c>
      <c r="BI19">
        <v>0.11940333189247096</v>
      </c>
      <c r="BJ19">
        <v>0.122653260668781</v>
      </c>
      <c r="BK19">
        <v>0.12590102314096185</v>
      </c>
      <c r="BL19">
        <v>0.12914424239252362</v>
      </c>
      <c r="BM19">
        <v>0.13238090904412217</v>
      </c>
      <c r="BN19">
        <v>0.13560932373733561</v>
      </c>
      <c r="BO19">
        <v>0.13882805014033628</v>
      </c>
      <c r="BP19">
        <v>0.14203587404323939</v>
      </c>
      <c r="BQ19">
        <v>0.14523177107027166</v>
      </c>
      <c r="BR19">
        <v>0.1484148776675992</v>
      </c>
      <c r="BS19">
        <v>0.1515844681431304</v>
      </c>
      <c r="BT19">
        <v>0.15473993411681353</v>
      </c>
      <c r="BU19">
        <v>0.15788076891410249</v>
      </c>
      <c r="BV19">
        <v>0.16100655170112349</v>
      </c>
      <c r="BW19">
        <v>0.16411693671747082</v>
      </c>
      <c r="BX19">
        <v>0.16721164213858578</v>
      </c>
      <c r="BY19">
        <v>0.17029044169273982</v>
      </c>
      <c r="BZ19">
        <v>0.17335315710850147</v>
      </c>
      <c r="CA19">
        <v>0.17639965149717746</v>
      </c>
      <c r="CB19">
        <v>0.17942982362696719</v>
      </c>
      <c r="CC19">
        <v>0.1824436037056231</v>
      </c>
      <c r="CD19">
        <v>0.18544094890185764</v>
      </c>
      <c r="CE19">
        <v>0.18842183967465409</v>
      </c>
      <c r="CF19">
        <v>0.19138627719169354</v>
      </c>
      <c r="CG19">
        <v>0.1943342795223108</v>
      </c>
      <c r="CH19">
        <v>0.19726588102534728</v>
      </c>
      <c r="CI19">
        <v>0.20018112866164015</v>
      </c>
      <c r="CJ19">
        <v>0.20308008121749618</v>
      </c>
      <c r="CK19">
        <v>0.20596280731702982</v>
      </c>
      <c r="CL19">
        <v>0.20882938478298529</v>
      </c>
      <c r="CM19">
        <v>0.21167989791697303</v>
      </c>
      <c r="CN19">
        <v>0.21451443755288566</v>
      </c>
      <c r="CO19">
        <v>0.21733310130505762</v>
      </c>
      <c r="CP19">
        <v>0.22013598996370751</v>
      </c>
      <c r="CQ19">
        <v>0.22292320916297045</v>
      </c>
      <c r="CR19">
        <v>0.22569486721928511</v>
      </c>
      <c r="CS19">
        <v>0.22845107562932543</v>
      </c>
      <c r="CT19">
        <v>0.23119194887833355</v>
      </c>
      <c r="CU19">
        <v>0.23391760203617371</v>
      </c>
      <c r="CV19">
        <v>0.23662815259048703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 t="e">
        <v>#N/A</v>
      </c>
      <c r="DL19" t="e">
        <v>#N/A</v>
      </c>
      <c r="DM19" t="e">
        <v>#N/A</v>
      </c>
      <c r="DN19" t="e">
        <v>#N/A</v>
      </c>
      <c r="DO19" t="e">
        <v>#N/A</v>
      </c>
      <c r="DP19" t="e">
        <v>#N/A</v>
      </c>
      <c r="DQ19" t="e">
        <v>#N/A</v>
      </c>
      <c r="DR19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  <c r="EG19" t="e">
        <v>#N/A</v>
      </c>
      <c r="EH19" t="e">
        <v>#N/A</v>
      </c>
      <c r="EI19" t="e">
        <v>#N/A</v>
      </c>
      <c r="EJ19" t="e">
        <v>#N/A</v>
      </c>
      <c r="EK19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v>#N/A</v>
      </c>
      <c r="EU19" t="e">
        <v>#N/A</v>
      </c>
      <c r="EV19" t="e">
        <v>#N/A</v>
      </c>
      <c r="EW19" t="e">
        <v>#N/A</v>
      </c>
      <c r="EX19" t="e">
        <v>#N/A</v>
      </c>
      <c r="EY19" t="e">
        <v>#N/A</v>
      </c>
    </row>
    <row r="20" spans="1:155">
      <c r="A20">
        <v>0.19444145384144157</v>
      </c>
      <c r="B20">
        <v>0.18962692451713106</v>
      </c>
      <c r="C20">
        <v>0.1848506259425019</v>
      </c>
      <c r="D20">
        <v>0.18011274961177484</v>
      </c>
      <c r="E20">
        <v>0.17541356655271889</v>
      </c>
      <c r="F20">
        <v>0.17075343762262413</v>
      </c>
      <c r="G20">
        <v>0.16613282517233299</v>
      </c>
      <c r="H20">
        <v>0.16155230676454674</v>
      </c>
      <c r="I20">
        <v>0.15701259155375991</v>
      </c>
      <c r="J20">
        <v>0.15251453898060097</v>
      </c>
      <c r="K20">
        <v>0.14805918099800638</v>
      </c>
      <c r="L20">
        <v>0.14364774836264649</v>
      </c>
      <c r="M20">
        <v>0.13928170156856826</v>
      </c>
      <c r="N20">
        <v>0.13496276719389716</v>
      </c>
      <c r="O20">
        <v>0.13069298155659523</v>
      </c>
      <c r="P20">
        <v>0.12647474172656681</v>
      </c>
      <c r="Q20">
        <v>0.12231086657551442</v>
      </c>
      <c r="R20">
        <v>0.11820466935714416</v>
      </c>
      <c r="S20">
        <v>0.1141600432034678</v>
      </c>
      <c r="T20">
        <v>0.11018156323997057</v>
      </c>
      <c r="U20">
        <v>0.10627460657113809</v>
      </c>
      <c r="V20">
        <v>0.10244549364861233</v>
      </c>
      <c r="W20">
        <v>9.8701653233592132E-2</v>
      </c>
      <c r="X20">
        <v>9.5051812399528493E-2</v>
      </c>
      <c r="Y20">
        <v>9.1506212534196538E-2</v>
      </c>
      <c r="Z20">
        <v>8.8076847962960114E-2</v>
      </c>
      <c r="AA20">
        <v>8.4777719774751084E-2</v>
      </c>
      <c r="AB20">
        <v>8.1625089190887942E-2</v>
      </c>
      <c r="AC20">
        <v>7.863770131340457E-2</v>
      </c>
      <c r="AD20">
        <v>7.5836931563712975E-2</v>
      </c>
      <c r="AE20">
        <v>7.3246781146666259E-2</v>
      </c>
      <c r="AF20">
        <v>7.0893615906759744E-2</v>
      </c>
      <c r="AG20">
        <v>6.8805511569512381E-2</v>
      </c>
      <c r="AH20">
        <v>6.7011056945989494E-2</v>
      </c>
      <c r="AI20">
        <v>6.5537512312196913E-2</v>
      </c>
      <c r="AJ20">
        <v>6.4408387901946917E-2</v>
      </c>
      <c r="AK20">
        <v>6.3640860503382024E-2</v>
      </c>
      <c r="AL20">
        <v>6.3243951531120682E-2</v>
      </c>
      <c r="AM20">
        <v>6.3218660768609394E-2</v>
      </c>
      <c r="AN20">
        <v>6.3560058657595425E-2</v>
      </c>
      <c r="AO20">
        <v>6.4256645909873192E-2</v>
      </c>
      <c r="AP20">
        <v>6.5285503306092257E-2</v>
      </c>
      <c r="AQ20">
        <v>6.6623927264095689E-2</v>
      </c>
      <c r="AR20">
        <v>6.8246323992098332E-2</v>
      </c>
      <c r="AS20">
        <v>7.0122756309009771E-2</v>
      </c>
      <c r="AT20">
        <v>7.222336155247179E-2</v>
      </c>
      <c r="AU20">
        <v>7.4519228711085864E-2</v>
      </c>
      <c r="AV20">
        <v>7.6983020454226475E-2</v>
      </c>
      <c r="AW20">
        <v>7.9589587611947107E-2</v>
      </c>
      <c r="AX20">
        <v>8.2316354391068977E-2</v>
      </c>
      <c r="AY20">
        <v>8.5143440617445554E-2</v>
      </c>
      <c r="AZ20">
        <v>8.8053586174539372E-2</v>
      </c>
      <c r="BA20">
        <v>9.1031953160915988E-2</v>
      </c>
      <c r="BB20">
        <v>9.4065871966538608E-2</v>
      </c>
      <c r="BC20">
        <v>9.7144570792748713E-2</v>
      </c>
      <c r="BD20">
        <v>0.10025891426998544</v>
      </c>
      <c r="BE20">
        <v>0.10340116438301822</v>
      </c>
      <c r="BF20">
        <v>0.10656476867066979</v>
      </c>
      <c r="BG20">
        <v>0.10974417647245803</v>
      </c>
      <c r="BH20">
        <v>0.11293468208268222</v>
      </c>
      <c r="BI20">
        <v>0.11613229220172479</v>
      </c>
      <c r="BJ20">
        <v>0.11933361323690415</v>
      </c>
      <c r="BK20">
        <v>0.1225357588721296</v>
      </c>
      <c r="BL20">
        <v>0.12573627039753638</v>
      </c>
      <c r="BM20">
        <v>0.12893305154109919</v>
      </c>
      <c r="BN20">
        <v>0.13212431320370696</v>
      </c>
      <c r="BO20">
        <v>0.13530852806384217</v>
      </c>
      <c r="BP20">
        <v>0.13848439080802805</v>
      </c>
      <c r="BQ20">
        <v>0.14165078690490318</v>
      </c>
      <c r="BR20">
        <v>0.14480676416270236</v>
      </c>
      <c r="BS20">
        <v>0.14795151030352249</v>
      </c>
      <c r="BT20">
        <v>0.1510843327273351</v>
      </c>
      <c r="BU20">
        <v>0.15420464320776581</v>
      </c>
      <c r="BV20">
        <v>0.15731194210835947</v>
      </c>
      <c r="BW20">
        <v>0.16040580767113721</v>
      </c>
      <c r="BX20">
        <v>0.16348588502070857</v>
      </c>
      <c r="BY20">
        <v>0.16655187763667245</v>
      </c>
      <c r="BZ20">
        <v>0.1696035398437036</v>
      </c>
      <c r="CA20">
        <v>0.17264067004944814</v>
      </c>
      <c r="CB20">
        <v>0.17566310506134794</v>
      </c>
      <c r="CC20">
        <v>0.17867071577617286</v>
      </c>
      <c r="CD20">
        <v>0.18166340235069764</v>
      </c>
      <c r="CE20">
        <v>0.18464109087982805</v>
      </c>
      <c r="CF20">
        <v>0.18760373029038382</v>
      </c>
      <c r="CG20">
        <v>0.19055128876353922</v>
      </c>
      <c r="CH20">
        <v>0.19348375275672722</v>
      </c>
      <c r="CI20">
        <v>0.19640112338088941</v>
      </c>
      <c r="CJ20">
        <v>0.1993034155741133</v>
      </c>
      <c r="CK20">
        <v>0.20219065585145679</v>
      </c>
      <c r="CL20">
        <v>0.20506288164656228</v>
      </c>
      <c r="CM20">
        <v>0.20792013865074044</v>
      </c>
      <c r="CN20">
        <v>0.21076248063632477</v>
      </c>
      <c r="CO20">
        <v>0.21358996951817846</v>
      </c>
      <c r="CP20">
        <v>0.2164026720783975</v>
      </c>
      <c r="CQ20">
        <v>0.21920066105793945</v>
      </c>
      <c r="CR20">
        <v>0.22198401334051204</v>
      </c>
      <c r="CS20">
        <v>0.22475281015756263</v>
      </c>
      <c r="CT20">
        <v>0.22750713696885375</v>
      </c>
      <c r="CU20">
        <v>0.23024708074749023</v>
      </c>
      <c r="CV20">
        <v>0.23297273234580754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e">
        <v>#N/A</v>
      </c>
      <c r="DI20" t="e">
        <v>#N/A</v>
      </c>
      <c r="DJ20" t="e">
        <v>#N/A</v>
      </c>
      <c r="DK20" t="e">
        <v>#N/A</v>
      </c>
      <c r="DL20" t="e">
        <v>#N/A</v>
      </c>
      <c r="DM20" t="e">
        <v>#N/A</v>
      </c>
      <c r="DN20" t="e">
        <v>#N/A</v>
      </c>
      <c r="DO20" t="e">
        <v>#N/A</v>
      </c>
      <c r="DP20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I20" t="e">
        <v>#N/A</v>
      </c>
      <c r="EJ20" t="e">
        <v>#N/A</v>
      </c>
      <c r="EK20" t="e">
        <v>#N/A</v>
      </c>
      <c r="EL20" t="e">
        <v>#N/A</v>
      </c>
      <c r="EM20" t="e">
        <v>#N/A</v>
      </c>
      <c r="EN20" t="e">
        <v>#N/A</v>
      </c>
      <c r="EO20" t="e"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t="e">
        <v>#N/A</v>
      </c>
    </row>
    <row r="21" spans="1:155">
      <c r="A21">
        <v>0.19450843487132741</v>
      </c>
      <c r="B21">
        <v>0.18961308671311505</v>
      </c>
      <c r="C21">
        <v>0.18475841969140661</v>
      </c>
      <c r="D21">
        <v>0.17994466557046626</v>
      </c>
      <c r="E21">
        <v>0.17517213922480823</v>
      </c>
      <c r="F21">
        <v>0.17044124917095024</v>
      </c>
      <c r="G21">
        <v>0.16575250939180541</v>
      </c>
      <c r="H21">
        <v>0.16110655324894799</v>
      </c>
      <c r="I21">
        <v>0.15650415005320056</v>
      </c>
      <c r="J21">
        <v>0.15194622392646068</v>
      </c>
      <c r="K21">
        <v>0.14743387608181313</v>
      </c>
      <c r="L21">
        <v>0.14296841121657505</v>
      </c>
      <c r="M21">
        <v>0.1385513683275677</v>
      </c>
      <c r="N21">
        <v>0.13418455690707423</v>
      </c>
      <c r="O21">
        <v>0.1298701001372696</v>
      </c>
      <c r="P21">
        <v>0.12561048523330581</v>
      </c>
      <c r="Q21">
        <v>0.121408623405272</v>
      </c>
      <c r="R21">
        <v>0.11726792070536129</v>
      </c>
      <c r="S21">
        <v>0.11319236119997562</v>
      </c>
      <c r="T21">
        <v>0.10918660556348281</v>
      </c>
      <c r="U21">
        <v>0.10525610626411115</v>
      </c>
      <c r="V21">
        <v>0.10140724222668199</v>
      </c>
      <c r="W21">
        <v>9.7647474715947147E-2</v>
      </c>
      <c r="X21">
        <v>9.3985525145313484E-2</v>
      </c>
      <c r="Y21">
        <v>9.0431575083017371E-2</v>
      </c>
      <c r="Z21">
        <v>8.6997484328486696E-2</v>
      </c>
      <c r="AA21">
        <v>8.3697019298690306E-2</v>
      </c>
      <c r="AB21">
        <v>8.0546076214569398E-2</v>
      </c>
      <c r="AC21">
        <v>7.7562871815568105E-2</v>
      </c>
      <c r="AD21">
        <v>7.4768057743577074E-2</v>
      </c>
      <c r="AE21">
        <v>7.2184692717197504E-2</v>
      </c>
      <c r="AF21">
        <v>6.9837978525503261E-2</v>
      </c>
      <c r="AG21">
        <v>6.7754637880973134E-2</v>
      </c>
      <c r="AH21">
        <v>6.5961799125684784E-2</v>
      </c>
      <c r="AI21">
        <v>6.448528691217191E-2</v>
      </c>
      <c r="AJ21">
        <v>6.3347359720201113E-2</v>
      </c>
      <c r="AK21">
        <v>6.2564256497420895E-2</v>
      </c>
      <c r="AL21">
        <v>6.2144412670967895E-2</v>
      </c>
      <c r="AM21">
        <v>6.2088546881385098E-2</v>
      </c>
      <c r="AN21">
        <v>6.2391759529554031E-2</v>
      </c>
      <c r="AO21">
        <v>6.3042992419017757E-2</v>
      </c>
      <c r="AP21">
        <v>6.4019984238428973E-2</v>
      </c>
      <c r="AQ21">
        <v>6.5300921407088125E-2</v>
      </c>
      <c r="AR21">
        <v>6.6861125205972663E-2</v>
      </c>
      <c r="AS21">
        <v>6.8671630525245428E-2</v>
      </c>
      <c r="AT21">
        <v>7.0703603583620891E-2</v>
      </c>
      <c r="AU21">
        <v>7.2929119010372662E-2</v>
      </c>
      <c r="AV21">
        <v>7.5321743629139057E-2</v>
      </c>
      <c r="AW21">
        <v>7.7857134286694052E-2</v>
      </c>
      <c r="AX21">
        <v>8.0513412034082923E-2</v>
      </c>
      <c r="AY21">
        <v>8.3271278716296374E-2</v>
      </c>
      <c r="AZ21">
        <v>8.6113943450421518E-2</v>
      </c>
      <c r="BA21">
        <v>8.9026932810845644E-2</v>
      </c>
      <c r="BB21">
        <v>9.1997848962519488E-2</v>
      </c>
      <c r="BC21">
        <v>9.5016112680017834E-2</v>
      </c>
      <c r="BD21">
        <v>9.8072715581653327E-2</v>
      </c>
      <c r="BE21">
        <v>0.10115999343767237</v>
      </c>
      <c r="BF21">
        <v>0.10427142548926609</v>
      </c>
      <c r="BG21">
        <v>0.107401459934622</v>
      </c>
      <c r="BH21">
        <v>0.11054536482972364</v>
      </c>
      <c r="BI21">
        <v>0.11369910186543365</v>
      </c>
      <c r="BJ21">
        <v>0.11685921870896049</v>
      </c>
      <c r="BK21">
        <v>0.1200227604970914</v>
      </c>
      <c r="BL21">
        <v>0.12318719344224258</v>
      </c>
      <c r="BM21">
        <v>0.12635034192197639</v>
      </c>
      <c r="BN21">
        <v>0.12951033523174682</v>
      </c>
      <c r="BO21">
        <v>0.13266556358633119</v>
      </c>
      <c r="BP21">
        <v>0.13581463938874924</v>
      </c>
      <c r="BQ21">
        <v>0.13895636688709492</v>
      </c>
      <c r="BR21">
        <v>0.14208971427952913</v>
      </c>
      <c r="BS21">
        <v>0.14521379170045104</v>
      </c>
      <c r="BT21">
        <v>0.14832783123516199</v>
      </c>
      <c r="BU21">
        <v>0.15143117191667507</v>
      </c>
      <c r="BV21">
        <v>0.15452324396702333</v>
      </c>
      <c r="BW21">
        <v>0.15760355815399626</v>
      </c>
      <c r="BX21">
        <v>0.16067169482421723</v>
      </c>
      <c r="BY21">
        <v>0.1637272953330389</v>
      </c>
      <c r="BZ21">
        <v>0.16677005448718818</v>
      </c>
      <c r="CA21">
        <v>0.16979971367814287</v>
      </c>
      <c r="CB21">
        <v>0.17281605522208524</v>
      </c>
      <c r="CC21">
        <v>0.17581889791780891</v>
      </c>
      <c r="CD21">
        <v>0.17880809196125824</v>
      </c>
      <c r="CE21">
        <v>0.18178351589227273</v>
      </c>
      <c r="CF21">
        <v>0.18474507297384238</v>
      </c>
      <c r="CG21">
        <v>0.18769268790629809</v>
      </c>
      <c r="CH21">
        <v>0.19062630542195971</v>
      </c>
      <c r="CI21">
        <v>0.19354588676466913</v>
      </c>
      <c r="CJ21">
        <v>0.19645140881794582</v>
      </c>
      <c r="CK21">
        <v>0.19934286159334183</v>
      </c>
      <c r="CL21">
        <v>0.2022202475822695</v>
      </c>
      <c r="CM21">
        <v>0.20508357908295741</v>
      </c>
      <c r="CN21">
        <v>0.20793287792912896</v>
      </c>
      <c r="CO21">
        <v>0.21076817521620592</v>
      </c>
      <c r="CP21">
        <v>0.21358950847493907</v>
      </c>
      <c r="CQ21">
        <v>0.21639692217488987</v>
      </c>
      <c r="CR21">
        <v>0.21919046622953808</v>
      </c>
      <c r="CS21">
        <v>0.2219701959173136</v>
      </c>
      <c r="CT21">
        <v>0.22473617182104882</v>
      </c>
      <c r="CU21">
        <v>0.22748845691387173</v>
      </c>
      <c r="CV21">
        <v>0.23022711926350237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</row>
    <row r="22" spans="1:155">
      <c r="A22">
        <v>0.19652132671322137</v>
      </c>
      <c r="B22">
        <v>0.19152041665735683</v>
      </c>
      <c r="C22">
        <v>0.18656218453638992</v>
      </c>
      <c r="D22">
        <v>0.18164689083137933</v>
      </c>
      <c r="E22">
        <v>0.17677488240862371</v>
      </c>
      <c r="F22">
        <v>0.17194660318561625</v>
      </c>
      <c r="G22">
        <v>0.16716260627504895</v>
      </c>
      <c r="H22">
        <v>0.16242356809089634</v>
      </c>
      <c r="I22">
        <v>0.15773030521539153</v>
      </c>
      <c r="J22">
        <v>0.15308379350838908</v>
      </c>
      <c r="K22">
        <v>0.14848519061677076</v>
      </c>
      <c r="L22">
        <v>0.14393586261322633</v>
      </c>
      <c r="M22">
        <v>0.13943741494791867</v>
      </c>
      <c r="N22">
        <v>0.13499172876652152</v>
      </c>
      <c r="O22">
        <v>0.13060100406048541</v>
      </c>
      <c r="P22">
        <v>0.12626780977296106</v>
      </c>
      <c r="Q22">
        <v>0.12199514331450279</v>
      </c>
      <c r="R22">
        <v>0.11778650043941521</v>
      </c>
      <c r="S22">
        <v>0.11364595702640656</v>
      </c>
      <c r="T22">
        <v>0.10957826539780467</v>
      </c>
      <c r="U22">
        <v>0.10558896615436714</v>
      </c>
      <c r="V22">
        <v>0.10168451800055792</v>
      </c>
      <c r="W22">
        <v>9.7872446750615461E-2</v>
      </c>
      <c r="X22">
        <v>9.4161513643575695E-2</v>
      </c>
      <c r="Y22">
        <v>9.0561902449127304E-2</v>
      </c>
      <c r="Z22">
        <v>8.7085420529691898E-2</v>
      </c>
      <c r="AA22">
        <v>8.3745705562161224E-2</v>
      </c>
      <c r="AB22">
        <v>8.0558422297763166E-2</v>
      </c>
      <c r="AC22">
        <v>7.7541423463436607E-2</v>
      </c>
      <c r="AD22">
        <v>7.4714834317567411E-2</v>
      </c>
      <c r="AE22">
        <v>7.2101002029493919E-2</v>
      </c>
      <c r="AF22">
        <v>6.9724228071303934E-2</v>
      </c>
      <c r="AG22">
        <v>6.7610178388765027E-2</v>
      </c>
      <c r="AH22">
        <v>6.5784854658104283E-2</v>
      </c>
      <c r="AI22">
        <v>6.4273035127240044E-2</v>
      </c>
      <c r="AJ22">
        <v>6.3096206334519872E-2</v>
      </c>
      <c r="AK22">
        <v>6.2270277383643324E-2</v>
      </c>
      <c r="AL22">
        <v>6.1803812590047767E-2</v>
      </c>
      <c r="AM22">
        <v>6.1697881382212369E-2</v>
      </c>
      <c r="AN22">
        <v>6.1947792540067159E-2</v>
      </c>
      <c r="AO22">
        <v>6.254269080490632E-2</v>
      </c>
      <c r="AP22">
        <v>6.3461100721173697E-2</v>
      </c>
      <c r="AQ22">
        <v>6.4681388642739229E-2</v>
      </c>
      <c r="AR22">
        <v>6.6178952336293922E-2</v>
      </c>
      <c r="AS22">
        <v>6.7925261975518209E-2</v>
      </c>
      <c r="AT22">
        <v>6.9891959678354237E-2</v>
      </c>
      <c r="AU22">
        <v>7.2051626995724594E-2</v>
      </c>
      <c r="AV22">
        <v>7.4378371472586094E-2</v>
      </c>
      <c r="AW22">
        <v>7.6848391683163667E-2</v>
      </c>
      <c r="AX22">
        <v>7.9440312890948342E-2</v>
      </c>
      <c r="AY22">
        <v>8.2135275732626731E-2</v>
      </c>
      <c r="AZ22">
        <v>8.4916849533710065E-2</v>
      </c>
      <c r="BA22">
        <v>8.777084093806814E-2</v>
      </c>
      <c r="BB22">
        <v>9.0685057720384224E-2</v>
      </c>
      <c r="BC22">
        <v>9.3649061148224078E-2</v>
      </c>
      <c r="BD22">
        <v>9.6653928901474104E-2</v>
      </c>
      <c r="BE22">
        <v>9.9692038572838051E-2</v>
      </c>
      <c r="BF22">
        <v>0.10275687641095468</v>
      </c>
      <c r="BG22">
        <v>0.10584287073552152</v>
      </c>
      <c r="BH22">
        <v>0.10894524951361184</v>
      </c>
      <c r="BI22">
        <v>0.11205991956623731</v>
      </c>
      <c r="BJ22">
        <v>0.11518336322359723</v>
      </c>
      <c r="BK22">
        <v>0.11831255314296557</v>
      </c>
      <c r="BL22">
        <v>0.12144487870489018</v>
      </c>
      <c r="BM22">
        <v>0.12457808491822892</v>
      </c>
      <c r="BN22">
        <v>0.12771022090075257</v>
      </c>
      <c r="BO22">
        <v>0.13083959692602903</v>
      </c>
      <c r="BP22">
        <v>0.13396474657542864</v>
      </c>
      <c r="BQ22">
        <v>0.13708439700343689</v>
      </c>
      <c r="BR22">
        <v>0.14019744150316224</v>
      </c>
      <c r="BS22">
        <v>0.14330291768564341</v>
      </c>
      <c r="BT22">
        <v>0.14639998779105232</v>
      </c>
      <c r="BU22">
        <v>0.14948792370277117</v>
      </c>
      <c r="BV22">
        <v>0.15256609129980719</v>
      </c>
      <c r="BW22">
        <v>0.15563393972103182</v>
      </c>
      <c r="BX22">
        <v>0.1586909904758641</v>
      </c>
      <c r="BY22">
        <v>0.1617368286614419</v>
      </c>
      <c r="BZ22">
        <v>0.164771095474431</v>
      </c>
      <c r="CA22">
        <v>0.16779348108721823</v>
      </c>
      <c r="CB22">
        <v>0.17080371907000658</v>
      </c>
      <c r="CC22">
        <v>0.17380158177876143</v>
      </c>
      <c r="CD22">
        <v>0.17678687500776619</v>
      </c>
      <c r="CE22">
        <v>0.17975943514922638</v>
      </c>
      <c r="CF22">
        <v>0.18271912514766786</v>
      </c>
      <c r="CG22">
        <v>0.18566583138447046</v>
      </c>
      <c r="CH22">
        <v>0.1885994619308114</v>
      </c>
      <c r="CI22">
        <v>0.1915199431072834</v>
      </c>
      <c r="CJ22">
        <v>0.194427218529174</v>
      </c>
      <c r="CK22">
        <v>0.19732124638537341</v>
      </c>
      <c r="CL22">
        <v>0.20020199875458666</v>
      </c>
      <c r="CM22">
        <v>0.20306945896003109</v>
      </c>
      <c r="CN22">
        <v>0.20592362118414648</v>
      </c>
      <c r="CO22">
        <v>0.20876448985229207</v>
      </c>
      <c r="CP22">
        <v>0.21159207730478954</v>
      </c>
      <c r="CQ22">
        <v>0.21440640364145341</v>
      </c>
      <c r="CR22">
        <v>0.21720749561435035</v>
      </c>
      <c r="CS22">
        <v>0.21999538625646359</v>
      </c>
      <c r="CT22">
        <v>0.22277011483440481</v>
      </c>
      <c r="CU22">
        <v>0.22553172381037959</v>
      </c>
      <c r="CV22">
        <v>0.22828026182194344</v>
      </c>
      <c r="CW22" t="e">
        <v>#N/A</v>
      </c>
      <c r="CX22" t="e">
        <v>#N/A</v>
      </c>
      <c r="CY22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 t="e">
        <v>#N/A</v>
      </c>
      <c r="DL22" t="e">
        <v>#N/A</v>
      </c>
      <c r="DM22" t="e">
        <v>#N/A</v>
      </c>
      <c r="DN22" t="e">
        <v>#N/A</v>
      </c>
      <c r="DO22" t="e">
        <v>#N/A</v>
      </c>
      <c r="DP22" t="e">
        <v>#N/A</v>
      </c>
      <c r="DQ22" t="e">
        <v>#N/A</v>
      </c>
      <c r="DR22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t="e">
        <v>#N/A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  <c r="EG22" t="e">
        <v>#N/A</v>
      </c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v>#N/A</v>
      </c>
      <c r="EU22" t="e">
        <v>#N/A</v>
      </c>
      <c r="EV22" t="e">
        <v>#N/A</v>
      </c>
      <c r="EW22" t="e">
        <v>#N/A</v>
      </c>
      <c r="EX22" t="e">
        <v>#N/A</v>
      </c>
      <c r="EY22" t="e">
        <v>#N/A</v>
      </c>
    </row>
    <row r="23" spans="1:155">
      <c r="A23">
        <v>0.20026665701309337</v>
      </c>
      <c r="B23">
        <v>0.19513992808183231</v>
      </c>
      <c r="C23">
        <v>0.19005747029046086</v>
      </c>
      <c r="D23">
        <v>0.18501956363605562</v>
      </c>
      <c r="E23">
        <v>0.18002657751795265</v>
      </c>
      <c r="F23">
        <v>0.17507898173946723</v>
      </c>
      <c r="G23">
        <v>0.17017735884110261</v>
      </c>
      <c r="H23">
        <v>0.16532241862414762</v>
      </c>
      <c r="I23">
        <v>0.16051501533078516</v>
      </c>
      <c r="J23">
        <v>0.15575616714875903</v>
      </c>
      <c r="K23">
        <v>0.15104707908053908</v>
      </c>
      <c r="L23">
        <v>0.1463891700751925</v>
      </c>
      <c r="M23">
        <v>0.14178410431677024</v>
      </c>
      <c r="N23">
        <v>0.13723382798794379</v>
      </c>
      <c r="O23">
        <v>0.13274061277336768</v>
      </c>
      <c r="P23">
        <v>0.12830710621547411</v>
      </c>
      <c r="Q23">
        <v>0.12393639138309165</v>
      </c>
      <c r="R23">
        <v>0.11963205653108648</v>
      </c>
      <c r="S23">
        <v>0.11539827644706226</v>
      </c>
      <c r="T23">
        <v>0.11123990763038979</v>
      </c>
      <c r="U23">
        <v>0.10716259823422652</v>
      </c>
      <c r="V23">
        <v>0.10317291477435125</v>
      </c>
      <c r="W23">
        <v>9.9278486376545988E-2</v>
      </c>
      <c r="X23">
        <v>9.5488166092572713E-2</v>
      </c>
      <c r="Y23">
        <v>9.1812207999229567E-2</v>
      </c>
      <c r="Z23">
        <v>8.8262454463189186E-2</v>
      </c>
      <c r="AA23">
        <v>8.4852524572752164E-2</v>
      </c>
      <c r="AB23">
        <v>8.1597987580786333E-2</v>
      </c>
      <c r="AC23">
        <v>7.8516496363936747E-2</v>
      </c>
      <c r="AD23">
        <v>7.5627842668613651E-2</v>
      </c>
      <c r="AE23">
        <v>7.2953881572317164E-2</v>
      </c>
      <c r="AF23">
        <v>7.0518254458002194E-2</v>
      </c>
      <c r="AG23">
        <v>6.8345822410334545E-2</v>
      </c>
      <c r="AH23">
        <v>6.6461714703104607E-2</v>
      </c>
      <c r="AI23">
        <v>6.4889916504720785E-2</v>
      </c>
      <c r="AJ23">
        <v>6.3651405284060075E-2</v>
      </c>
      <c r="AK23">
        <v>6.2762055656934226E-2</v>
      </c>
      <c r="AL23">
        <v>6.2230893237587639E-2</v>
      </c>
      <c r="AM23">
        <v>6.2059621783358575E-2</v>
      </c>
      <c r="AN23">
        <v>6.2243786953934843E-2</v>
      </c>
      <c r="AO23">
        <v>6.2772536442851676E-2</v>
      </c>
      <c r="AP23">
        <v>6.362525964722926E-2</v>
      </c>
      <c r="AQ23">
        <v>6.4780089055698278E-2</v>
      </c>
      <c r="AR23">
        <v>6.6212037555573894E-2</v>
      </c>
      <c r="AS23">
        <v>6.7892738108521922E-2</v>
      </c>
      <c r="AT23">
        <v>6.9794007993986579E-2</v>
      </c>
      <c r="AU23">
        <v>7.188866247586724E-2</v>
      </c>
      <c r="AV23">
        <v>7.4151129398375176E-2</v>
      </c>
      <c r="AW23">
        <v>7.6557973369658375E-2</v>
      </c>
      <c r="AX23">
        <v>7.9088180354875873E-2</v>
      </c>
      <c r="AY23">
        <v>8.1723209602319546E-2</v>
      </c>
      <c r="AZ23">
        <v>8.4446888785202887E-2</v>
      </c>
      <c r="BA23">
        <v>8.7245217917160736E-2</v>
      </c>
      <c r="BB23">
        <v>9.0106137063709471E-2</v>
      </c>
      <c r="BC23">
        <v>9.3019286360055714E-2</v>
      </c>
      <c r="BD23">
        <v>9.5975778283528171E-2</v>
      </c>
      <c r="BE23">
        <v>9.8967990081408441E-2</v>
      </c>
      <c r="BF23">
        <v>0.1019893806992532</v>
      </c>
      <c r="BG23">
        <v>0.10503433101966761</v>
      </c>
      <c r="BH23">
        <v>0.10809800711088335</v>
      </c>
      <c r="BI23">
        <v>0.11117624395963427</v>
      </c>
      <c r="BJ23">
        <v>0.11426544568766459</v>
      </c>
      <c r="BK23">
        <v>0.11736250299888597</v>
      </c>
      <c r="BL23">
        <v>0.120464721757563</v>
      </c>
      <c r="BM23">
        <v>0.12356976330237202</v>
      </c>
      <c r="BN23">
        <v>0.12667559415717808</v>
      </c>
      <c r="BO23">
        <v>0.12978044380953996</v>
      </c>
      <c r="BP23">
        <v>0.13288276747221414</v>
      </c>
      <c r="BQ23">
        <v>0.13598121666998034</v>
      </c>
      <c r="BR23">
        <v>0.13907461209245012</v>
      </c>
      <c r="BS23">
        <v>0.14216192183465745</v>
      </c>
      <c r="BT23">
        <v>0.14524224174286063</v>
      </c>
      <c r="BU23">
        <v>0.14831478045591864</v>
      </c>
      <c r="BV23">
        <v>0.15137884372744057</v>
      </c>
      <c r="BW23">
        <v>0.15443382348596041</v>
      </c>
      <c r="BX23">
        <v>0.15747918699953628</v>
      </c>
      <c r="BY23">
        <v>0.1605144678129298</v>
      </c>
      <c r="BZ23">
        <v>0.16353925827114804</v>
      </c>
      <c r="CA23">
        <v>0.16655320213320546</v>
      </c>
      <c r="CB23">
        <v>0.16955598901741031</v>
      </c>
      <c r="CC23">
        <v>0.17254734959333418</v>
      </c>
      <c r="CD23">
        <v>0.17552704999132482</v>
      </c>
      <c r="CE23">
        <v>0.17849488910831329</v>
      </c>
      <c r="CF23">
        <v>0.18145069415987772</v>
      </c>
      <c r="CG23">
        <v>0.1843943177047129</v>
      </c>
      <c r="CH23">
        <v>0.18732563557775711</v>
      </c>
      <c r="CI23">
        <v>0.19024454349976411</v>
      </c>
      <c r="CJ23">
        <v>0.19315095601907295</v>
      </c>
      <c r="CK23">
        <v>0.19604480364588109</v>
      </c>
      <c r="CL23">
        <v>0.19892603205105905</v>
      </c>
      <c r="CM23">
        <v>0.20179459948264153</v>
      </c>
      <c r="CN23">
        <v>0.20465047630072344</v>
      </c>
      <c r="CO23">
        <v>0.20749364395834222</v>
      </c>
      <c r="CP23">
        <v>0.21032409317273015</v>
      </c>
      <c r="CQ23">
        <v>0.21314182321174069</v>
      </c>
      <c r="CR23">
        <v>0.2159468410578031</v>
      </c>
      <c r="CS23">
        <v>0.21873916080777026</v>
      </c>
      <c r="CT23">
        <v>0.22151880356472992</v>
      </c>
      <c r="CU23">
        <v>0.22428579446411523</v>
      </c>
      <c r="CV23">
        <v>0.22704016568758104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 t="e">
        <v>#N/A</v>
      </c>
      <c r="DL23" t="e">
        <v>#N/A</v>
      </c>
      <c r="DM23" t="e">
        <v>#N/A</v>
      </c>
      <c r="DN23" t="e">
        <v>#N/A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t="e">
        <v>#N/A</v>
      </c>
      <c r="EB23" t="e">
        <v>#N/A</v>
      </c>
      <c r="EC23" t="e">
        <v>#N/A</v>
      </c>
      <c r="ED23" t="e">
        <v>#N/A</v>
      </c>
      <c r="EE23" t="e">
        <v>#N/A</v>
      </c>
      <c r="EF23" t="e">
        <v>#N/A</v>
      </c>
      <c r="EG23" t="e">
        <v>#N/A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t="e">
        <v>#N/A</v>
      </c>
      <c r="EU23" t="e">
        <v>#N/A</v>
      </c>
      <c r="EV23" t="e">
        <v>#N/A</v>
      </c>
      <c r="EW23" t="e">
        <v>#N/A</v>
      </c>
      <c r="EX23" t="e">
        <v>#N/A</v>
      </c>
      <c r="EY23" t="e">
        <v>#N/A</v>
      </c>
    </row>
    <row r="24" spans="1:155">
      <c r="A24">
        <v>0.20551776088695423</v>
      </c>
      <c r="B24">
        <v>0.20024905181639308</v>
      </c>
      <c r="C24">
        <v>0.19502585972100753</v>
      </c>
      <c r="D24">
        <v>0.18984847772005914</v>
      </c>
      <c r="E24">
        <v>0.18471729135068105</v>
      </c>
      <c r="F24">
        <v>0.1796327898789139</v>
      </c>
      <c r="G24">
        <v>0.17459557902772993</v>
      </c>
      <c r="H24">
        <v>0.16960639588722337</v>
      </c>
      <c r="I24">
        <v>0.16466612655302912</v>
      </c>
      <c r="J24">
        <v>0.15977582616115477</v>
      </c>
      <c r="K24">
        <v>0.15493674230118976</v>
      </c>
      <c r="L24">
        <v>0.15015034275963862</v>
      </c>
      <c r="M24">
        <v>0.14541834746487442</v>
      </c>
      <c r="N24">
        <v>0.1407427659659154</v>
      </c>
      <c r="O24">
        <v>0.13612594163867556</v>
      </c>
      <c r="P24">
        <v>0.1315706027732455</v>
      </c>
      <c r="Q24">
        <v>0.1270799229049896</v>
      </c>
      <c r="R24">
        <v>0.12265759098491401</v>
      </c>
      <c r="S24">
        <v>0.11830789308118812</v>
      </c>
      <c r="T24">
        <v>0.11403580747515488</v>
      </c>
      <c r="U24">
        <v>0.10984711390627763</v>
      </c>
      <c r="V24">
        <v>0.10574851872045943</v>
      </c>
      <c r="W24">
        <v>0.10174779615154357</v>
      </c>
      <c r="X24">
        <v>9.7853944781304839E-2</v>
      </c>
      <c r="Y24">
        <v>9.4077357123884139E-2</v>
      </c>
      <c r="Z24">
        <v>9.0429995842158648E-2</v>
      </c>
      <c r="AA24">
        <v>8.6925566708919072E-2</v>
      </c>
      <c r="AB24">
        <v>8.3579671388965437E-2</v>
      </c>
      <c r="AC24">
        <v>8.0409915066026086E-2</v>
      </c>
      <c r="AD24">
        <v>7.7435932216681047E-2</v>
      </c>
      <c r="AE24">
        <v>7.4679282589312834E-2</v>
      </c>
      <c r="AF24">
        <v>7.2163156473391082E-2</v>
      </c>
      <c r="AG24">
        <v>6.9911817484569899E-2</v>
      </c>
      <c r="AH24">
        <v>6.7949710051550621E-2</v>
      </c>
      <c r="AI24">
        <v>6.6300176455869317E-2</v>
      </c>
      <c r="AJ24">
        <v>6.4983790370172753E-2</v>
      </c>
      <c r="AK24">
        <v>6.4016462159232707E-2</v>
      </c>
      <c r="AL24">
        <v>6.340773355947571E-2</v>
      </c>
      <c r="AM24">
        <v>6.3159971139048532E-2</v>
      </c>
      <c r="AN24">
        <v>6.3268878620871008E-2</v>
      </c>
      <c r="AO24">
        <v>6.3723440001269019E-2</v>
      </c>
      <c r="AP24">
        <v>6.4503941615420488E-2</v>
      </c>
      <c r="AQ24">
        <v>6.5588091479823654E-2</v>
      </c>
      <c r="AR24">
        <v>6.6950340728932425E-2</v>
      </c>
      <c r="AS24">
        <v>6.8562407839802775E-2</v>
      </c>
      <c r="AT24">
        <v>7.0396172240261193E-2</v>
      </c>
      <c r="AU24">
        <v>7.2424564355150739E-2</v>
      </c>
      <c r="AV24">
        <v>7.4622219765753173E-2</v>
      </c>
      <c r="AW24">
        <v>7.6965960612238066E-2</v>
      </c>
      <c r="AX24">
        <v>7.9435027708667019E-2</v>
      </c>
      <c r="AY24">
        <v>8.2011097268243821E-2</v>
      </c>
      <c r="AZ24">
        <v>8.4678159918647827E-2</v>
      </c>
      <c r="BA24">
        <v>8.7422322178579662E-2</v>
      </c>
      <c r="BB24">
        <v>9.0231579104455187E-2</v>
      </c>
      <c r="BC24">
        <v>9.3095582526765239E-2</v>
      </c>
      <c r="BD24">
        <v>9.6005422378290045E-2</v>
      </c>
      <c r="BE24">
        <v>9.8953427357715312E-2</v>
      </c>
      <c r="BF24">
        <v>0.10193298921939858</v>
      </c>
      <c r="BG24">
        <v>0.10493840882322296</v>
      </c>
      <c r="BH24">
        <v>0.10796476414547775</v>
      </c>
      <c r="BI24">
        <v>0.11100779753972857</v>
      </c>
      <c r="BJ24">
        <v>0.11406381876962708</v>
      </c>
      <c r="BK24">
        <v>0.1171296242817431</v>
      </c>
      <c r="BL24">
        <v>0.12020242737613598</v>
      </c>
      <c r="BM24">
        <v>0.12327979934806922</v>
      </c>
      <c r="BN24">
        <v>0.12635962000715059</v>
      </c>
      <c r="BO24">
        <v>0.1294400357213388</v>
      </c>
      <c r="BP24">
        <v>0.13251942252536486</v>
      </c>
      <c r="BQ24">
        <v>0.13559635668913</v>
      </c>
      <c r="BR24">
        <v>0.13866958766795245</v>
      </c>
      <c r="BS24">
        <v>0.14173801615921519</v>
      </c>
      <c r="BT24">
        <v>0.14480067446080616</v>
      </c>
      <c r="BU24">
        <v>0.14785671116909532</v>
      </c>
      <c r="BV24">
        <v>0.15090537557791925</v>
      </c>
      <c r="BW24">
        <v>0.15394600634185052</v>
      </c>
      <c r="BX24">
        <v>0.15697802062655064</v>
      </c>
      <c r="BY24">
        <v>0.16000090473821535</v>
      </c>
      <c r="BZ24">
        <v>0.16301420655147558</v>
      </c>
      <c r="CA24">
        <v>0.16601752785056281</v>
      </c>
      <c r="CB24">
        <v>0.16901051880589651</v>
      </c>
      <c r="CC24">
        <v>0.17199287284642836</v>
      </c>
      <c r="CD24">
        <v>0.17496432089320824</v>
      </c>
      <c r="CE24">
        <v>0.17792462873057918</v>
      </c>
      <c r="CF24">
        <v>0.18087359218537405</v>
      </c>
      <c r="CG24">
        <v>0.18381103426369036</v>
      </c>
      <c r="CH24">
        <v>0.18673680274201462</v>
      </c>
      <c r="CI24">
        <v>0.18965076683731896</v>
      </c>
      <c r="CJ24">
        <v>0.19255281604101165</v>
      </c>
      <c r="CK24">
        <v>0.19544285707973122</v>
      </c>
      <c r="CL24">
        <v>0.19832081305240415</v>
      </c>
      <c r="CM24">
        <v>0.20118662083081748</v>
      </c>
      <c r="CN24">
        <v>0.20404023057121823</v>
      </c>
      <c r="CO24">
        <v>0.20688160424921337</v>
      </c>
      <c r="CP24">
        <v>0.20971071439587577</v>
      </c>
      <c r="CQ24">
        <v>0.21252754277847757</v>
      </c>
      <c r="CR24">
        <v>0.21533207978714808</v>
      </c>
      <c r="CS24">
        <v>0.21812432374643639</v>
      </c>
      <c r="CT24">
        <v>0.22090428062507619</v>
      </c>
      <c r="CU24">
        <v>0.22367196118837662</v>
      </c>
      <c r="CV24">
        <v>0.22642738395083167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 t="e">
        <v>#N/A</v>
      </c>
      <c r="DL24" t="e">
        <v>#N/A</v>
      </c>
      <c r="DM24" t="e">
        <v>#N/A</v>
      </c>
      <c r="DN24" t="e">
        <v>#N/A</v>
      </c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t="e">
        <v>#N/A</v>
      </c>
      <c r="EB24" t="e">
        <v>#N/A</v>
      </c>
      <c r="EC24" t="e">
        <v>#N/A</v>
      </c>
      <c r="ED24" t="e">
        <v>#N/A</v>
      </c>
      <c r="EE24" t="e">
        <v>#N/A</v>
      </c>
      <c r="EF24" t="e">
        <v>#N/A</v>
      </c>
      <c r="EG24" t="e">
        <v>#N/A</v>
      </c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t="e">
        <v>#N/A</v>
      </c>
      <c r="EU24" t="e">
        <v>#N/A</v>
      </c>
      <c r="EV24" t="e">
        <v>#N/A</v>
      </c>
      <c r="EW24" t="e">
        <v>#N/A</v>
      </c>
      <c r="EX24" t="e">
        <v>#N/A</v>
      </c>
      <c r="EY24" t="e">
        <v>#N/A</v>
      </c>
    </row>
    <row r="25" spans="1:155">
      <c r="A25">
        <v>0.21204088632324086</v>
      </c>
      <c r="B25">
        <v>0.20661779674921418</v>
      </c>
      <c r="C25">
        <v>0.20124118098232405</v>
      </c>
      <c r="D25">
        <v>0.19591134183561904</v>
      </c>
      <c r="E25">
        <v>0.19062867769662156</v>
      </c>
      <c r="F25">
        <v>0.18539369425712851</v>
      </c>
      <c r="G25">
        <v>0.18020701762627142</v>
      </c>
      <c r="H25">
        <v>0.17506940977798052</v>
      </c>
      <c r="I25">
        <v>0.1699817867401415</v>
      </c>
      <c r="J25">
        <v>0.16494523926126781</v>
      </c>
      <c r="K25">
        <v>0.15996105692661927</v>
      </c>
      <c r="L25">
        <v>0.15503075673427968</v>
      </c>
      <c r="M25">
        <v>0.15015611583601329</v>
      </c>
      <c r="N25">
        <v>0.14533921005064218</v>
      </c>
      <c r="O25">
        <v>0.14058245906634523</v>
      </c>
      <c r="P25">
        <v>0.13588867862676118</v>
      </c>
      <c r="Q25">
        <v>0.13126114197823385</v>
      </c>
      <c r="R25">
        <v>0.12670365110066062</v>
      </c>
      <c r="S25">
        <v>0.12222061942766374</v>
      </c>
      <c r="T25">
        <v>0.11781716763155009</v>
      </c>
      <c r="U25">
        <v>0.11349923321272953</v>
      </c>
      <c r="V25">
        <v>0.109273695172715</v>
      </c>
      <c r="W25">
        <v>0.10514851383539357</v>
      </c>
      <c r="X25">
        <v>0.10113288409566419</v>
      </c>
      <c r="Y25">
        <v>9.7237399506645589E-2</v>
      </c>
      <c r="Z25">
        <v>9.347421968174488E-2</v>
      </c>
      <c r="AA25">
        <v>8.9857230179550621E-2</v>
      </c>
      <c r="AB25">
        <v>8.6402176828450389E-2</v>
      </c>
      <c r="AC25">
        <v>8.3126749012837578E-2</v>
      </c>
      <c r="AD25">
        <v>8.0050575690025702E-2</v>
      </c>
      <c r="AE25">
        <v>7.7195089333170472E-2</v>
      </c>
      <c r="AF25">
        <v>7.4583204750769488E-2</v>
      </c>
      <c r="AG25">
        <v>7.2238755388660633E-2</v>
      </c>
      <c r="AH25">
        <v>7.0185636455191297E-2</v>
      </c>
      <c r="AI25">
        <v>6.8446623873587034E-2</v>
      </c>
      <c r="AJ25">
        <v>6.7041882415388637E-2</v>
      </c>
      <c r="AK25">
        <v>6.5987268832723808E-2</v>
      </c>
      <c r="AL25">
        <v>6.5292695028979456E-2</v>
      </c>
      <c r="AM25">
        <v>6.4961034305080309E-2</v>
      </c>
      <c r="AN25">
        <v>6.4988004651555284E-2</v>
      </c>
      <c r="AO25">
        <v>6.5362302818277707E-2</v>
      </c>
      <c r="AP25">
        <v>6.606509534524839E-2</v>
      </c>
      <c r="AQ25">
        <v>6.7073653347885884E-2</v>
      </c>
      <c r="AR25">
        <v>6.8361911464281791E-2</v>
      </c>
      <c r="AS25">
        <v>6.9901735276041987E-2</v>
      </c>
      <c r="AT25">
        <v>7.1665091597905642E-2</v>
      </c>
      <c r="AU25">
        <v>7.362502011388071E-2</v>
      </c>
      <c r="AV25">
        <v>7.57563289779037E-2</v>
      </c>
      <c r="AW25">
        <v>7.8036036093693362E-2</v>
      </c>
      <c r="AX25">
        <v>8.0443556527963131E-2</v>
      </c>
      <c r="AY25">
        <v>8.2960693019621543E-2</v>
      </c>
      <c r="AZ25">
        <v>8.5571506978599846E-2</v>
      </c>
      <c r="BA25">
        <v>8.8262123213261184E-2</v>
      </c>
      <c r="BB25">
        <v>9.1020511030530132E-2</v>
      </c>
      <c r="BC25">
        <v>9.3836262423296124E-2</v>
      </c>
      <c r="BD25">
        <v>9.6700382963870526E-2</v>
      </c>
      <c r="BE25">
        <v>9.960510055324788E-2</v>
      </c>
      <c r="BF25">
        <v>0.10254369623984994</v>
      </c>
      <c r="BG25">
        <v>0.10551035522410092</v>
      </c>
      <c r="BH25">
        <v>0.10850003867149599</v>
      </c>
      <c r="BI25">
        <v>0.11150837348277903</v>
      </c>
      <c r="BJ25">
        <v>0.11453155732155682</v>
      </c>
      <c r="BK25">
        <v>0.11756627886244564</v>
      </c>
      <c r="BL25">
        <v>0.1206096488704872</v>
      </c>
      <c r="BM25">
        <v>0.12365914158312774</v>
      </c>
      <c r="BN25">
        <v>0.12671254546349592</v>
      </c>
      <c r="BO25">
        <v>0.12976792116006217</v>
      </c>
      <c r="BP25">
        <v>0.13282356451814745</v>
      </c>
      <c r="BQ25">
        <v>0.13587797684936315</v>
      </c>
      <c r="BR25">
        <v>0.13892983776257969</v>
      </c>
      <c r="BS25">
        <v>0.14197798275990092</v>
      </c>
      <c r="BT25">
        <v>0.14502138343439328</v>
      </c>
      <c r="BU25">
        <v>0.14805913176826743</v>
      </c>
      <c r="BV25">
        <v>0.15109042437407438</v>
      </c>
      <c r="BW25">
        <v>0.15411455072210747</v>
      </c>
      <c r="BX25">
        <v>0.15713088218934618</v>
      </c>
      <c r="BY25">
        <v>0.16013886228796054</v>
      </c>
      <c r="BZ25">
        <v>0.16313799898224157</v>
      </c>
      <c r="CA25">
        <v>0.16612785671541758</v>
      </c>
      <c r="CB25">
        <v>0.16910805081262192</v>
      </c>
      <c r="CC25">
        <v>0.17207824208102346</v>
      </c>
      <c r="CD25">
        <v>0.17503813081859351</v>
      </c>
      <c r="CE25">
        <v>0.1779874541979897</v>
      </c>
      <c r="CF25">
        <v>0.18092598114139119</v>
      </c>
      <c r="CG25">
        <v>0.18385350944516279</v>
      </c>
      <c r="CH25">
        <v>0.18676986312338428</v>
      </c>
      <c r="CI25">
        <v>0.18967488908157512</v>
      </c>
      <c r="CJ25">
        <v>0.19256845581615684</v>
      </c>
      <c r="CK25">
        <v>0.19545045027749811</v>
      </c>
      <c r="CL25">
        <v>0.19832077685320512</v>
      </c>
      <c r="CM25">
        <v>0.20117935479953003</v>
      </c>
      <c r="CN25">
        <v>0.20402611772985854</v>
      </c>
      <c r="CO25">
        <v>0.20686101172956131</v>
      </c>
      <c r="CP25">
        <v>0.20968399454163783</v>
      </c>
      <c r="CQ25">
        <v>0.21249503377623194</v>
      </c>
      <c r="CR25">
        <v>0.21529410654398992</v>
      </c>
      <c r="CS25">
        <v>0.21808119848264265</v>
      </c>
      <c r="CT25">
        <v>0.22085630346214288</v>
      </c>
      <c r="CU25">
        <v>0.22361942087031544</v>
      </c>
      <c r="CV25">
        <v>0.2263705583673021</v>
      </c>
      <c r="CW25" t="e">
        <v>#N/A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 t="e">
        <v>#N/A</v>
      </c>
      <c r="DL25" t="e">
        <v>#N/A</v>
      </c>
      <c r="DM25" t="e">
        <v>#N/A</v>
      </c>
      <c r="DN25" t="e">
        <v>#N/A</v>
      </c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v>#N/A</v>
      </c>
      <c r="EB25" t="e">
        <v>#N/A</v>
      </c>
      <c r="EC25" t="e">
        <v>#N/A</v>
      </c>
      <c r="ED25" t="e">
        <v>#N/A</v>
      </c>
      <c r="EE25" t="e">
        <v>#N/A</v>
      </c>
      <c r="EF25" t="e">
        <v>#N/A</v>
      </c>
      <c r="EG25" t="e">
        <v>#N/A</v>
      </c>
      <c r="EH25" t="e">
        <v>#N/A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v>#N/A</v>
      </c>
      <c r="EU25" t="e">
        <v>#N/A</v>
      </c>
      <c r="EV25" t="e">
        <v>#N/A</v>
      </c>
      <c r="EW25" t="e">
        <v>#N/A</v>
      </c>
      <c r="EX25" t="e">
        <v>#N/A</v>
      </c>
      <c r="EY25" t="e">
        <v>#N/A</v>
      </c>
    </row>
    <row r="26" spans="1:155">
      <c r="A26">
        <v>0.21960377201722481</v>
      </c>
      <c r="B26">
        <v>0.2140174005646881</v>
      </c>
      <c r="C26">
        <v>0.20847822781260222</v>
      </c>
      <c r="D26">
        <v>0.20298656563423642</v>
      </c>
      <c r="E26">
        <v>0.19754282488358549</v>
      </c>
      <c r="F26">
        <v>0.19214752768329199</v>
      </c>
      <c r="G26">
        <v>0.18680132091382282</v>
      </c>
      <c r="H26">
        <v>0.18150499232073108</v>
      </c>
      <c r="I26">
        <v>0.17625948932673802</v>
      </c>
      <c r="J26">
        <v>0.17106594047727747</v>
      </c>
      <c r="K26">
        <v>0.16592568035585739</v>
      </c>
      <c r="L26">
        <v>0.16084027909894694</v>
      </c>
      <c r="M26">
        <v>0.15581157623713304</v>
      </c>
      <c r="N26">
        <v>0.15084172027985032</v>
      </c>
      <c r="O26">
        <v>0.1459332152384864</v>
      </c>
      <c r="P26">
        <v>0.14108897416860092</v>
      </c>
      <c r="Q26">
        <v>0.13631238204086071</v>
      </c>
      <c r="R26">
        <v>0.13160736842033333</v>
      </c>
      <c r="S26">
        <v>0.12697849164993574</v>
      </c>
      <c r="T26">
        <v>0.1224310358737889</v>
      </c>
      <c r="U26">
        <v>0.11797112160819541</v>
      </c>
      <c r="V26">
        <v>0.11360583079165773</v>
      </c>
      <c r="W26">
        <v>0.10934334612473944</v>
      </c>
      <c r="X26">
        <v>0.10519310233727137</v>
      </c>
      <c r="Y26">
        <v>0.10116594630118102</v>
      </c>
      <c r="Z26">
        <v>9.7274297456970735E-2</v>
      </c>
      <c r="AA26">
        <v>9.3532296661363784E-2</v>
      </c>
      <c r="AB26">
        <v>8.995592422745087E-2</v>
      </c>
      <c r="AC26">
        <v>8.6563060648567031E-2</v>
      </c>
      <c r="AD26">
        <v>8.337345324550513E-2</v>
      </c>
      <c r="AE26">
        <v>8.04085457308584E-2</v>
      </c>
      <c r="AF26">
        <v>7.7691122662267312E-2</v>
      </c>
      <c r="AG26">
        <v>7.5244723261989652E-2</v>
      </c>
      <c r="AH26">
        <v>7.3092793451272814E-2</v>
      </c>
      <c r="AI26">
        <v>7.1257570433451961E-2</v>
      </c>
      <c r="AJ26">
        <v>6.9758728393721187E-2</v>
      </c>
      <c r="AK26">
        <v>6.8611862101817467E-2</v>
      </c>
      <c r="AL26">
        <v>6.782695116783502E-2</v>
      </c>
      <c r="AM26">
        <v>6.740707872861447E-2</v>
      </c>
      <c r="AN26">
        <v>6.7347806216396272E-2</v>
      </c>
      <c r="AO26">
        <v>6.7637486095010593E-2</v>
      </c>
      <c r="AP26">
        <v>6.8258094534068475E-2</v>
      </c>
      <c r="AQ26">
        <v>6.9186618562362023E-2</v>
      </c>
      <c r="AR26">
        <v>7.0396714874888272E-2</v>
      </c>
      <c r="AS26">
        <v>7.1860561035417811E-2</v>
      </c>
      <c r="AT26">
        <v>7.3550338093922529E-2</v>
      </c>
      <c r="AU26">
        <v>7.5439271436591099E-2</v>
      </c>
      <c r="AV26">
        <v>7.7502358673705279E-2</v>
      </c>
      <c r="AW26">
        <v>7.9716779494780926E-2</v>
      </c>
      <c r="AX26">
        <v>8.2062054057264702E-2</v>
      </c>
      <c r="AY26">
        <v>8.4520023335171932E-2</v>
      </c>
      <c r="AZ26">
        <v>8.7074724479008131E-2</v>
      </c>
      <c r="BA26">
        <v>8.9712207243041839E-2</v>
      </c>
      <c r="BB26">
        <v>9.2420328657760897E-2</v>
      </c>
      <c r="BC26">
        <v>9.5188543706691511E-2</v>
      </c>
      <c r="BD26">
        <v>9.8007706798263428E-2</v>
      </c>
      <c r="BE26">
        <v>0.10086988840472093</v>
      </c>
      <c r="BF26">
        <v>0.10376821180736538</v>
      </c>
      <c r="BG26">
        <v>0.1066967080885094</v>
      </c>
      <c r="BH26">
        <v>0.10965019066278386</v>
      </c>
      <c r="BI26">
        <v>0.11262414653521356</v>
      </c>
      <c r="BJ26">
        <v>0.11561464230584326</v>
      </c>
      <c r="BK26">
        <v>0.1186182445934478</v>
      </c>
      <c r="BL26">
        <v>0.12163195111680228</v>
      </c>
      <c r="BM26">
        <v>0.12465313182081982</v>
      </c>
      <c r="BN26">
        <v>0.12767947917873848</v>
      </c>
      <c r="BO26">
        <v>0.13070896557587194</v>
      </c>
      <c r="BP26">
        <v>0.13373980592316292</v>
      </c>
      <c r="BQ26">
        <v>0.13677042719401802</v>
      </c>
      <c r="BR26">
        <v>0.13979944084893495</v>
      </c>
      <c r="BS26">
        <v>0.14282561986499731</v>
      </c>
      <c r="BT26">
        <v>0.14584787846010666</v>
      </c>
      <c r="BU26">
        <v>0.1488652558335633</v>
      </c>
      <c r="BV26">
        <v>0.15187690021017419</v>
      </c>
      <c r="BW26">
        <v>0.15488205641194733</v>
      </c>
      <c r="BX26">
        <v>0.15788005482138048</v>
      </c>
      <c r="BY26">
        <v>0.16087030109245395</v>
      </c>
      <c r="BZ26">
        <v>0.16385226826655402</v>
      </c>
      <c r="CA26">
        <v>0.16682548849351389</v>
      </c>
      <c r="CB26">
        <v>0.16978954731960438</v>
      </c>
      <c r="CC26">
        <v>0.1727440779040787</v>
      </c>
      <c r="CD26">
        <v>0.17568875491466032</v>
      </c>
      <c r="CE26">
        <v>0.17862329179237352</v>
      </c>
      <c r="CF26">
        <v>0.18154743533485415</v>
      </c>
      <c r="CG26">
        <v>0.18446096281390711</v>
      </c>
      <c r="CH26">
        <v>0.18736367910912771</v>
      </c>
      <c r="CI26">
        <v>0.19025541329220758</v>
      </c>
      <c r="CJ26">
        <v>0.19313601718819848</v>
      </c>
      <c r="CK26">
        <v>0.19600536221976764</v>
      </c>
      <c r="CL26">
        <v>0.1988633382139986</v>
      </c>
      <c r="CM26">
        <v>0.20170985079190942</v>
      </c>
      <c r="CN26">
        <v>0.20454482087825329</v>
      </c>
      <c r="CO26">
        <v>0.2073681824434154</v>
      </c>
      <c r="CP26">
        <v>0.21017988206335431</v>
      </c>
      <c r="CQ26">
        <v>0.2129798767757542</v>
      </c>
      <c r="CR26">
        <v>0.21576813372269293</v>
      </c>
      <c r="CS26">
        <v>0.21854462921933582</v>
      </c>
      <c r="CT26">
        <v>0.22130934821253614</v>
      </c>
      <c r="CU26">
        <v>0.22406228181369295</v>
      </c>
      <c r="CV26">
        <v>0.22680342979351073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v>#N/A</v>
      </c>
      <c r="DI26" t="e">
        <v>#N/A</v>
      </c>
      <c r="DJ26" t="e">
        <v>#N/A</v>
      </c>
      <c r="DK26" t="e">
        <v>#N/A</v>
      </c>
      <c r="DL26" t="e">
        <v>#N/A</v>
      </c>
      <c r="DM26" t="e">
        <v>#N/A</v>
      </c>
      <c r="DN26" t="e">
        <v>#N/A</v>
      </c>
      <c r="DO26" t="e">
        <v>#N/A</v>
      </c>
      <c r="DP26" t="e">
        <v>#N/A</v>
      </c>
      <c r="DQ26" t="e">
        <v>#N/A</v>
      </c>
      <c r="DR26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t="e">
        <v>#N/A</v>
      </c>
      <c r="EB26" t="e">
        <v>#N/A</v>
      </c>
      <c r="EC26" t="e">
        <v>#N/A</v>
      </c>
      <c r="ED26" t="e">
        <v>#N/A</v>
      </c>
      <c r="EE26" t="e">
        <v>#N/A</v>
      </c>
      <c r="EF26" t="e">
        <v>#N/A</v>
      </c>
      <c r="EG26" t="e">
        <v>#N/A</v>
      </c>
      <c r="EH26" t="e">
        <v>#N/A</v>
      </c>
      <c r="EI26" t="e">
        <v>#N/A</v>
      </c>
      <c r="EJ26" t="e">
        <v>#N/A</v>
      </c>
      <c r="EK26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v>#N/A</v>
      </c>
      <c r="EU26" t="e">
        <v>#N/A</v>
      </c>
      <c r="EV26" t="e">
        <v>#N/A</v>
      </c>
      <c r="EW26" t="e">
        <v>#N/A</v>
      </c>
      <c r="EX26" t="e">
        <v>#N/A</v>
      </c>
      <c r="EY26" t="e">
        <v>#N/A</v>
      </c>
    </row>
    <row r="27" spans="1:155">
      <c r="A27">
        <v>0.22695607557956535</v>
      </c>
      <c r="B27">
        <v>0.22122002572379237</v>
      </c>
      <c r="C27">
        <v>0.21553178132271292</v>
      </c>
      <c r="D27">
        <v>0.20989166742209039</v>
      </c>
      <c r="E27">
        <v>0.20430011166239276</v>
      </c>
      <c r="F27">
        <v>0.19875765697793826</v>
      </c>
      <c r="G27">
        <v>0.1932649756213313</v>
      </c>
      <c r="H27">
        <v>0.18782288579734926</v>
      </c>
      <c r="I27">
        <v>0.18243237118288957</v>
      </c>
      <c r="J27">
        <v>0.17709460298992685</v>
      </c>
      <c r="K27">
        <v>0.17181096572401386</v>
      </c>
      <c r="L27">
        <v>0.16658308756816873</v>
      </c>
      <c r="M27">
        <v>0.1614128751453498</v>
      </c>
      <c r="N27">
        <v>0.15630255416955802</v>
      </c>
      <c r="O27">
        <v>0.15125471703728935</v>
      </c>
      <c r="P27">
        <v>0.14627237757074793</v>
      </c>
      <c r="Q27">
        <v>0.14135903499699778</v>
      </c>
      <c r="R27">
        <v>0.1365187478087988</v>
      </c>
      <c r="S27">
        <v>0.13175621896243286</v>
      </c>
      <c r="T27">
        <v>0.12707689374042863</v>
      </c>
      <c r="U27">
        <v>0.12248707070868013</v>
      </c>
      <c r="V27">
        <v>0.1179940266515915</v>
      </c>
      <c r="W27">
        <v>0.11360615478467975</v>
      </c>
      <c r="X27">
        <v>0.10933311363594175</v>
      </c>
      <c r="Y27">
        <v>0.10518598287623143</v>
      </c>
      <c r="Z27">
        <v>0.1011774169014019</v>
      </c>
      <c r="AA27">
        <v>9.7321783327308967E-2</v>
      </c>
      <c r="AB27">
        <v>9.3635266346569671E-2</v>
      </c>
      <c r="AC27">
        <v>9.0135907335975859E-2</v>
      </c>
      <c r="AD27">
        <v>8.6843545614375656E-2</v>
      </c>
      <c r="AE27">
        <v>8.3779616856180017E-2</v>
      </c>
      <c r="AF27">
        <v>8.0966764765678712E-2</v>
      </c>
      <c r="AG27">
        <v>7.8428228698661062E-2</v>
      </c>
      <c r="AH27">
        <v>7.6186991408923571E-2</v>
      </c>
      <c r="AI27">
        <v>7.4264702926507983E-2</v>
      </c>
      <c r="AJ27">
        <v>7.2680427890780497E-2</v>
      </c>
      <c r="AK27">
        <v>7.1449282352026994E-2</v>
      </c>
      <c r="AL27">
        <v>7.0581021120761436E-2</v>
      </c>
      <c r="AM27">
        <v>7.0078686561312081E-2</v>
      </c>
      <c r="AN27">
        <v>6.9937658716041615E-2</v>
      </c>
      <c r="AO27">
        <v>7.0146099672828449E-2</v>
      </c>
      <c r="AP27">
        <v>7.0686775544531844E-2</v>
      </c>
      <c r="AQ27">
        <v>7.1536756692543654E-2</v>
      </c>
      <c r="AR27">
        <v>7.2669855056707588E-2</v>
      </c>
      <c r="AS27">
        <v>7.4058817774866989E-2</v>
      </c>
      <c r="AT27">
        <v>7.5676261634231343E-2</v>
      </c>
      <c r="AU27">
        <v>7.7495753053979807E-2</v>
      </c>
      <c r="AV27">
        <v>7.9492555418893607E-2</v>
      </c>
      <c r="AW27">
        <v>8.1644021271503761E-2</v>
      </c>
      <c r="AX27">
        <v>8.3929743545323274E-2</v>
      </c>
      <c r="AY27">
        <v>8.6331544792173004E-2</v>
      </c>
      <c r="AZ27">
        <v>8.8833370730091302E-2</v>
      </c>
      <c r="BA27">
        <v>9.1421127300422303E-2</v>
      </c>
      <c r="BB27">
        <v>9.4082494250128407E-2</v>
      </c>
      <c r="BC27">
        <v>9.6806731048673433E-2</v>
      </c>
      <c r="BD27">
        <v>9.9584490002707401E-2</v>
      </c>
      <c r="BE27">
        <v>0.10240764109046473</v>
      </c>
      <c r="BF27">
        <v>0.10526911408096123</v>
      </c>
      <c r="BG27">
        <v>0.10816275693886691</v>
      </c>
      <c r="BH27">
        <v>0.11108321227590573</v>
      </c>
      <c r="BI27">
        <v>0.11402580917266258</v>
      </c>
      <c r="BJ27">
        <v>0.11698646954984618</v>
      </c>
      <c r="BK27">
        <v>0.11996162796346174</v>
      </c>
      <c r="BL27">
        <v>0.12294816214012826</v>
      </c>
      <c r="BM27">
        <v>0.12594333323562254</v>
      </c>
      <c r="BN27">
        <v>0.12894473532224798</v>
      </c>
      <c r="BO27">
        <v>0.13195025175330652</v>
      </c>
      <c r="BP27">
        <v>0.13495801706448218</v>
      </c>
      <c r="BQ27">
        <v>0.13796638550585047</v>
      </c>
      <c r="BR27">
        <v>0.14097390285664996</v>
      </c>
      <c r="BS27">
        <v>0.1439792826889017</v>
      </c>
      <c r="BT27">
        <v>0.14698138547919576</v>
      </c>
      <c r="BU27">
        <v>0.14997920159836389</v>
      </c>
      <c r="BV27">
        <v>0.15297183516627283</v>
      </c>
      <c r="BW27">
        <v>0.15595849081149415</v>
      </c>
      <c r="BX27">
        <v>0.15893846248204332</v>
      </c>
      <c r="BY27">
        <v>0.16191112262767984</v>
      </c>
      <c r="BZ27">
        <v>0.16487591400298868</v>
      </c>
      <c r="CA27">
        <v>0.16783234116292792</v>
      </c>
      <c r="CB27">
        <v>0.17077996444627738</v>
      </c>
      <c r="CC27">
        <v>0.17371839390714824</v>
      </c>
      <c r="CD27">
        <v>0.17664728308585409</v>
      </c>
      <c r="CE27">
        <v>0.17956632602544456</v>
      </c>
      <c r="CF27">
        <v>0.18247525172588705</v>
      </c>
      <c r="CG27">
        <v>0.1853738210465006</v>
      </c>
      <c r="CH27">
        <v>0.188261823820945</v>
      </c>
      <c r="CI27">
        <v>0.19113907521509815</v>
      </c>
      <c r="CJ27">
        <v>0.19400541418230338</v>
      </c>
      <c r="CK27">
        <v>0.19686070036479922</v>
      </c>
      <c r="CL27">
        <v>0.19970481255149369</v>
      </c>
      <c r="CM27">
        <v>0.20253764626096277</v>
      </c>
      <c r="CN27">
        <v>0.20535911300548135</v>
      </c>
      <c r="CO27">
        <v>0.208169137937046</v>
      </c>
      <c r="CP27">
        <v>0.21096765956766547</v>
      </c>
      <c r="CQ27">
        <v>0.21375462736086939</v>
      </c>
      <c r="CR27">
        <v>0.21653000149486151</v>
      </c>
      <c r="CS27">
        <v>0.21929375168027515</v>
      </c>
      <c r="CT27">
        <v>0.22204585671035268</v>
      </c>
      <c r="CU27">
        <v>0.22478630206231504</v>
      </c>
      <c r="CV27">
        <v>0.22751508208688712</v>
      </c>
      <c r="CW27" t="e">
        <v>#N/A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v>#N/A</v>
      </c>
      <c r="DI27" t="e">
        <v>#N/A</v>
      </c>
      <c r="DJ27" t="e">
        <v>#N/A</v>
      </c>
      <c r="DK27" t="e">
        <v>#N/A</v>
      </c>
      <c r="DL27" t="e">
        <v>#N/A</v>
      </c>
      <c r="DM27" t="e">
        <v>#N/A</v>
      </c>
      <c r="DN27" t="e">
        <v>#N/A</v>
      </c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t="e">
        <v>#N/A</v>
      </c>
      <c r="EB27" t="e">
        <v>#N/A</v>
      </c>
      <c r="EC27" t="e">
        <v>#N/A</v>
      </c>
      <c r="ED27" t="e">
        <v>#N/A</v>
      </c>
      <c r="EE27" t="e">
        <v>#N/A</v>
      </c>
      <c r="EF27" t="e">
        <v>#N/A</v>
      </c>
      <c r="EG27" t="e">
        <v>#N/A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v>#N/A</v>
      </c>
      <c r="EU27" t="e">
        <v>#N/A</v>
      </c>
      <c r="EV27" t="e">
        <v>#N/A</v>
      </c>
      <c r="EW27" t="e">
        <v>#N/A</v>
      </c>
      <c r="EX27" t="e">
        <v>#N/A</v>
      </c>
      <c r="EY27" t="e">
        <v>#N/A</v>
      </c>
    </row>
    <row r="28" spans="1:155">
      <c r="A28">
        <v>0.23203084828084766</v>
      </c>
      <c r="B28">
        <v>0.22619669409572424</v>
      </c>
      <c r="C28">
        <v>0.22041094664590194</v>
      </c>
      <c r="D28">
        <v>0.21467395186500746</v>
      </c>
      <c r="E28">
        <v>0.2089861614874973</v>
      </c>
      <c r="F28">
        <v>0.20334814614170957</v>
      </c>
      <c r="G28">
        <v>0.19776060969325027</v>
      </c>
      <c r="H28">
        <v>0.19222440629026585</v>
      </c>
      <c r="I28">
        <v>0.1867405602970342</v>
      </c>
      <c r="J28">
        <v>0.18131028878138414</v>
      </c>
      <c r="K28">
        <v>0.17593502776810768</v>
      </c>
      <c r="L28">
        <v>0.17061646309587769</v>
      </c>
      <c r="M28">
        <v>0.16535656560493897</v>
      </c>
      <c r="N28">
        <v>0.16015763224786056</v>
      </c>
      <c r="O28">
        <v>0.15502233408717569</v>
      </c>
      <c r="P28">
        <v>0.149953771301918</v>
      </c>
      <c r="Q28">
        <v>0.14495553722530116</v>
      </c>
      <c r="R28">
        <v>0.14003179218764522</v>
      </c>
      <c r="S28">
        <v>0.13518734814373079</v>
      </c>
      <c r="T28">
        <v>0.13042776560783642</v>
      </c>
      <c r="U28">
        <v>0.12575946300262869</v>
      </c>
      <c r="V28">
        <v>0.12118983903192691</v>
      </c>
      <c r="W28">
        <v>0.11672740728064356</v>
      </c>
      <c r="X28">
        <v>0.11238193994503869</v>
      </c>
      <c r="Y28">
        <v>0.1081646166827455</v>
      </c>
      <c r="Z28">
        <v>0.10408816915618631</v>
      </c>
      <c r="AA28">
        <v>0.10016700774432055</v>
      </c>
      <c r="AB28">
        <v>9.6417310563036734E-2</v>
      </c>
      <c r="AC28">
        <v>9.2857046911013152E-2</v>
      </c>
      <c r="AD28">
        <v>8.950589862129997E-2</v>
      </c>
      <c r="AE28">
        <v>8.6385038510116696E-2</v>
      </c>
      <c r="AF28">
        <v>8.351672471505267E-2</v>
      </c>
      <c r="AG28">
        <v>8.0923680079130256E-2</v>
      </c>
      <c r="AH28">
        <v>7.8628251262343352E-2</v>
      </c>
      <c r="AI28">
        <v>7.6651378007669663E-2</v>
      </c>
      <c r="AJ28">
        <v>7.5011431993867866E-2</v>
      </c>
      <c r="AK28">
        <v>7.3722985034385596E-2</v>
      </c>
      <c r="AL28">
        <v>7.2795514391289798E-2</v>
      </c>
      <c r="AM28">
        <v>7.223204700642552E-2</v>
      </c>
      <c r="AN28">
        <v>7.2028026798105688E-2</v>
      </c>
      <c r="AO28">
        <v>7.2171823124111217E-2</v>
      </c>
      <c r="AP28">
        <v>7.264713058704593E-2</v>
      </c>
      <c r="AQ28">
        <v>7.3431580774265634E-2</v>
      </c>
      <c r="AR28">
        <v>7.4499613264941519E-2</v>
      </c>
      <c r="AS28">
        <v>7.5824814002499408E-2</v>
      </c>
      <c r="AT28">
        <v>7.7380477404600134E-2</v>
      </c>
      <c r="AU28">
        <v>7.9140697033431268E-2</v>
      </c>
      <c r="AV28">
        <v>8.1081122497160082E-2</v>
      </c>
      <c r="AW28">
        <v>8.3179349376855338E-2</v>
      </c>
      <c r="AX28">
        <v>8.541508054532429E-2</v>
      </c>
      <c r="AY28">
        <v>8.7770137802641549E-2</v>
      </c>
      <c r="AZ28">
        <v>9.0228382203188712E-2</v>
      </c>
      <c r="BA28">
        <v>9.2775577091766606E-2</v>
      </c>
      <c r="BB28">
        <v>9.5399223453035475E-2</v>
      </c>
      <c r="BC28">
        <v>9.8088382907857929E-2</v>
      </c>
      <c r="BD28">
        <v>0.10083350335568496</v>
      </c>
      <c r="BE28">
        <v>0.10362625251363336</v>
      </c>
      <c r="BF28">
        <v>0.10645936560519229</v>
      </c>
      <c r="BG28">
        <v>0.10932650719514664</v>
      </c>
      <c r="BH28">
        <v>0.11222214958172322</v>
      </c>
      <c r="BI28">
        <v>0.11514146510322902</v>
      </c>
      <c r="BJ28">
        <v>0.11808023274653036</v>
      </c>
      <c r="BK28">
        <v>0.12103475721484963</v>
      </c>
      <c r="BL28">
        <v>0.12400179885281967</v>
      </c>
      <c r="BM28">
        <v>0.1269785129398481</v>
      </c>
      <c r="BN28">
        <v>0.12996239827792042</v>
      </c>
      <c r="BO28">
        <v>0.13295125243962225</v>
      </c>
      <c r="BP28">
        <v>0.13594313299605118</v>
      </c>
      <c r="BQ28">
        <v>0.13893632486914537</v>
      </c>
      <c r="BR28">
        <v>0.14192931158503941</v>
      </c>
      <c r="BS28">
        <v>0.14492075072860164</v>
      </c>
      <c r="BT28">
        <v>0.14790945238808451</v>
      </c>
      <c r="BU28">
        <v>0.15089436143105653</v>
      </c>
      <c r="BV28">
        <v>0.15387454107617551</v>
      </c>
      <c r="BW28">
        <v>0.15684915892165449</v>
      </c>
      <c r="BX28">
        <v>0.15981747550026668</v>
      </c>
      <c r="BY28">
        <v>0.16277883300348059</v>
      </c>
      <c r="BZ28">
        <v>0.16573264674137711</v>
      </c>
      <c r="CA28">
        <v>0.16867839641341253</v>
      </c>
      <c r="CB28">
        <v>0.17161561977393741</v>
      </c>
      <c r="CC28">
        <v>0.17454390631708006</v>
      </c>
      <c r="CD28">
        <v>0.17746289086347938</v>
      </c>
      <c r="CE28">
        <v>0.18037225038836771</v>
      </c>
      <c r="CF28">
        <v>0.18327169832023002</v>
      </c>
      <c r="CG28">
        <v>0.18616098124115033</v>
      </c>
      <c r="CH28">
        <v>0.18903987600238525</v>
      </c>
      <c r="CI28">
        <v>0.19190818582606159</v>
      </c>
      <c r="CJ28">
        <v>0.19476573864783567</v>
      </c>
      <c r="CK28">
        <v>0.1976123841289999</v>
      </c>
      <c r="CL28">
        <v>0.20044799177701925</v>
      </c>
      <c r="CM28">
        <v>0.20327244860098692</v>
      </c>
      <c r="CN28">
        <v>0.20608565831241307</v>
      </c>
      <c r="CO28">
        <v>0.2088875387682568</v>
      </c>
      <c r="CP28">
        <v>0.21167802182688078</v>
      </c>
      <c r="CQ28">
        <v>0.21445705081571037</v>
      </c>
      <c r="CR28">
        <v>0.21722458021442059</v>
      </c>
      <c r="CS28">
        <v>0.21998057447646463</v>
      </c>
      <c r="CT28">
        <v>0.22272500742125342</v>
      </c>
      <c r="CU28">
        <v>0.22545786009673699</v>
      </c>
      <c r="CV28">
        <v>0.2281791225242949</v>
      </c>
      <c r="CW28" t="e">
        <v>#N/A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v>#N/A</v>
      </c>
      <c r="DI28" t="e">
        <v>#N/A</v>
      </c>
      <c r="DJ28" t="e">
        <v>#N/A</v>
      </c>
      <c r="DK28" t="e">
        <v>#N/A</v>
      </c>
      <c r="DL28" t="e">
        <v>#N/A</v>
      </c>
      <c r="DM28" t="e">
        <v>#N/A</v>
      </c>
      <c r="DN28" t="e">
        <v>#N/A</v>
      </c>
      <c r="DO28" t="e">
        <v>#N/A</v>
      </c>
      <c r="DP28" t="e">
        <v>#N/A</v>
      </c>
      <c r="DQ28" t="e">
        <v>#N/A</v>
      </c>
      <c r="DR28" t="e">
        <v>#N/A</v>
      </c>
      <c r="DS28" t="e">
        <v>#N/A</v>
      </c>
      <c r="DT28" t="e">
        <v>#N/A</v>
      </c>
      <c r="DU28" t="e">
        <v>#N/A</v>
      </c>
      <c r="DV28" t="e">
        <v>#N/A</v>
      </c>
      <c r="DW28" t="e">
        <v>#N/A</v>
      </c>
      <c r="DX28" t="e">
        <v>#N/A</v>
      </c>
      <c r="DY28" t="e">
        <v>#N/A</v>
      </c>
      <c r="DZ28" t="e">
        <v>#N/A</v>
      </c>
      <c r="EA28" t="e">
        <v>#N/A</v>
      </c>
      <c r="EB28" t="e">
        <v>#N/A</v>
      </c>
      <c r="EC28" t="e">
        <v>#N/A</v>
      </c>
      <c r="ED28" t="e">
        <v>#N/A</v>
      </c>
      <c r="EE28" t="e">
        <v>#N/A</v>
      </c>
      <c r="EF28" t="e">
        <v>#N/A</v>
      </c>
      <c r="EG28" t="e">
        <v>#N/A</v>
      </c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v>#N/A</v>
      </c>
      <c r="EU28" t="e">
        <v>#N/A</v>
      </c>
      <c r="EV28" t="e">
        <v>#N/A</v>
      </c>
      <c r="EW28" t="e">
        <v>#N/A</v>
      </c>
      <c r="EX28" t="e">
        <v>#N/A</v>
      </c>
      <c r="EY28" t="e">
        <v>#N/A</v>
      </c>
    </row>
    <row r="29" spans="1:155">
      <c r="A29">
        <v>0.23505063550020164</v>
      </c>
      <c r="B29">
        <v>0.22916505417943639</v>
      </c>
      <c r="C29">
        <v>0.22332842340606709</v>
      </c>
      <c r="D29">
        <v>0.2175411142456895</v>
      </c>
      <c r="E29">
        <v>0.21180360631292861</v>
      </c>
      <c r="F29">
        <v>0.20611650111725871</v>
      </c>
      <c r="G29">
        <v>0.20048053659121809</v>
      </c>
      <c r="H29">
        <v>0.19489660441279832</v>
      </c>
      <c r="I29">
        <v>0.18936577016602379</v>
      </c>
      <c r="J29">
        <v>0.18388929603923379</v>
      </c>
      <c r="K29">
        <v>0.17846866728655825</v>
      </c>
      <c r="L29">
        <v>0.17310562321843795</v>
      </c>
      <c r="M29">
        <v>0.16780219252749373</v>
      </c>
      <c r="N29">
        <v>0.16256073431215035</v>
      </c>
      <c r="O29">
        <v>0.15738398593700559</v>
      </c>
      <c r="P29">
        <v>0.15227511766724064</v>
      </c>
      <c r="Q29">
        <v>0.14723779604126999</v>
      </c>
      <c r="R29">
        <v>0.1422762566790737</v>
      </c>
      <c r="S29">
        <v>0.13739538730959908</v>
      </c>
      <c r="T29">
        <v>0.13260082255848379</v>
      </c>
      <c r="U29">
        <v>0.12789905016362213</v>
      </c>
      <c r="V29">
        <v>0.12329752926731403</v>
      </c>
      <c r="W29">
        <v>0.11880481961606107</v>
      </c>
      <c r="X29">
        <v>0.11443071831200939</v>
      </c>
      <c r="Y29">
        <v>0.11018640002270369</v>
      </c>
      <c r="Z29">
        <v>0.10608455108836808</v>
      </c>
      <c r="AA29">
        <v>0.10213948378900521</v>
      </c>
      <c r="AB29">
        <v>9.8367211758235248E-2</v>
      </c>
      <c r="AC29">
        <v>9.4785458829662869E-2</v>
      </c>
      <c r="AD29">
        <v>9.141356652247308E-2</v>
      </c>
      <c r="AE29">
        <v>8.8272261250137388E-2</v>
      </c>
      <c r="AF29">
        <v>8.5383243239331469E-2</v>
      </c>
      <c r="AG29">
        <v>8.2768570877700065E-2</v>
      </c>
      <c r="AH29">
        <v>8.0449841487825455E-2</v>
      </c>
      <c r="AI29">
        <v>7.8447206835989575E-2</v>
      </c>
      <c r="AJ29">
        <v>7.6778289965427307E-2</v>
      </c>
      <c r="AK29">
        <v>7.5457061652272284E-2</v>
      </c>
      <c r="AL29">
        <v>7.4492659222184468E-2</v>
      </c>
      <c r="AM29">
        <v>7.3888088898275542E-2</v>
      </c>
      <c r="AN29">
        <v>7.3639042914562039E-2</v>
      </c>
      <c r="AO29">
        <v>7.3734409971239076E-2</v>
      </c>
      <c r="AP29">
        <v>7.4158877918988272E-2</v>
      </c>
      <c r="AQ29">
        <v>7.4891015997675905E-2</v>
      </c>
      <c r="AR29">
        <v>7.5906261702951117E-2</v>
      </c>
      <c r="AS29">
        <v>7.7179230858023209E-2</v>
      </c>
      <c r="AT29">
        <v>7.8684071718727974E-2</v>
      </c>
      <c r="AU29">
        <v>8.0395542191432245E-2</v>
      </c>
      <c r="AV29">
        <v>8.2289768097761493E-2</v>
      </c>
      <c r="AW29">
        <v>8.4344642975068052E-2</v>
      </c>
      <c r="AX29">
        <v>8.6540013237953489E-2</v>
      </c>
      <c r="AY29">
        <v>8.8857722029724945E-2</v>
      </c>
      <c r="AZ29">
        <v>9.1281561723812729E-2</v>
      </c>
      <c r="BA29">
        <v>9.3797165848972602E-2</v>
      </c>
      <c r="BB29">
        <v>9.6391867712069312E-2</v>
      </c>
      <c r="BC29">
        <v>9.9054541064245841E-2</v>
      </c>
      <c r="BD29">
        <v>0.10177543859160042</v>
      </c>
      <c r="BE29">
        <v>0.10454603430608775</v>
      </c>
      <c r="BF29">
        <v>0.10735887687641341</v>
      </c>
      <c r="BG29">
        <v>0.11020745495026987</v>
      </c>
      <c r="BH29">
        <v>0.11308607754036751</v>
      </c>
      <c r="BI29">
        <v>0.11598976676630092</v>
      </c>
      <c r="BJ29">
        <v>0.11891416484583379</v>
      </c>
      <c r="BK29">
        <v>0.1218554523990925</v>
      </c>
      <c r="BL29">
        <v>0.12481027777467954</v>
      </c>
      <c r="BM29">
        <v>0.12777569549877629</v>
      </c>
      <c r="BN29">
        <v>0.1307491138709039</v>
      </c>
      <c r="BO29">
        <v>0.13372824920156953</v>
      </c>
      <c r="BP29">
        <v>0.13671108634231408</v>
      </c>
      <c r="BQ29">
        <v>0.13969584487944084</v>
      </c>
      <c r="BR29">
        <v>0.1426809498686317</v>
      </c>
      <c r="BS29">
        <v>0.14566500647061703</v>
      </c>
      <c r="BT29">
        <v>0.14864677779614063</v>
      </c>
      <c r="BU29">
        <v>0.15162516635666123</v>
      </c>
      <c r="BV29">
        <v>0.15459919752026022</v>
      </c>
      <c r="BW29">
        <v>0.157568004678276</v>
      </c>
      <c r="BX29">
        <v>0.16053081768804833</v>
      </c>
      <c r="BY29">
        <v>0.16348695103408148</v>
      </c>
      <c r="BZ29">
        <v>0.16643579501140263</v>
      </c>
      <c r="CA29">
        <v>0.1693768067739205</v>
      </c>
      <c r="CB29">
        <v>0.1723095037114418</v>
      </c>
      <c r="CC29">
        <v>0.1752334567895289</v>
      </c>
      <c r="CD29">
        <v>0.17814828413470324</v>
      </c>
      <c r="CE29">
        <v>0.18105364751561212</v>
      </c>
      <c r="CF29">
        <v>0.18394924658501371</v>
      </c>
      <c r="CG29">
        <v>0.18683481533152299</v>
      </c>
      <c r="CH29">
        <v>0.18971011928721124</v>
      </c>
      <c r="CI29">
        <v>0.19257495124756649</v>
      </c>
      <c r="CJ29">
        <v>0.19542912963108056</v>
      </c>
      <c r="CK29">
        <v>0.1982724954867881</v>
      </c>
      <c r="CL29">
        <v>0.20110491043753809</v>
      </c>
      <c r="CM29">
        <v>0.2039262542458844</v>
      </c>
      <c r="CN29">
        <v>0.20673642403151796</v>
      </c>
      <c r="CO29">
        <v>0.20953533154870543</v>
      </c>
      <c r="CP29">
        <v>0.21232290312494587</v>
      </c>
      <c r="CQ29">
        <v>0.21509907702283701</v>
      </c>
      <c r="CR29">
        <v>0.21786380306467648</v>
      </c>
      <c r="CS29">
        <v>0.22061704141598704</v>
      </c>
      <c r="CT29">
        <v>0.22335876189332463</v>
      </c>
      <c r="CU29">
        <v>0.2260889420289191</v>
      </c>
      <c r="CV29">
        <v>0.22880756835987043</v>
      </c>
      <c r="CW29" t="e">
        <v>#N/A</v>
      </c>
      <c r="CX29" t="e">
        <v>#N/A</v>
      </c>
      <c r="CY29" t="e">
        <v>#N/A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  <c r="DH29" t="e">
        <v>#N/A</v>
      </c>
      <c r="DI29" t="e">
        <v>#N/A</v>
      </c>
      <c r="DJ29" t="e">
        <v>#N/A</v>
      </c>
      <c r="DK29" t="e">
        <v>#N/A</v>
      </c>
      <c r="DL29" t="e">
        <v>#N/A</v>
      </c>
      <c r="DM29" t="e">
        <v>#N/A</v>
      </c>
      <c r="DN29" t="e">
        <v>#N/A</v>
      </c>
      <c r="DO29" t="e">
        <v>#N/A</v>
      </c>
      <c r="DP29" t="e">
        <v>#N/A</v>
      </c>
      <c r="DQ29" t="e">
        <v>#N/A</v>
      </c>
      <c r="DR29" t="e">
        <v>#N/A</v>
      </c>
      <c r="DS29" t="e">
        <v>#N/A</v>
      </c>
      <c r="DT29" t="e">
        <v>#N/A</v>
      </c>
      <c r="DU29" t="e">
        <v>#N/A</v>
      </c>
      <c r="DV29" t="e">
        <v>#N/A</v>
      </c>
      <c r="DW29" t="e">
        <v>#N/A</v>
      </c>
      <c r="DX29" t="e">
        <v>#N/A</v>
      </c>
      <c r="DY29" t="e">
        <v>#N/A</v>
      </c>
      <c r="DZ29" t="e">
        <v>#N/A</v>
      </c>
      <c r="EA29" t="e">
        <v>#N/A</v>
      </c>
      <c r="EB29" t="e">
        <v>#N/A</v>
      </c>
      <c r="EC29" t="e">
        <v>#N/A</v>
      </c>
      <c r="ED29" t="e">
        <v>#N/A</v>
      </c>
      <c r="EE29" t="e">
        <v>#N/A</v>
      </c>
      <c r="EF29" t="e">
        <v>#N/A</v>
      </c>
      <c r="EG29" t="e">
        <v>#N/A</v>
      </c>
      <c r="EH29" t="e">
        <v>#N/A</v>
      </c>
      <c r="EI29" t="e">
        <v>#N/A</v>
      </c>
      <c r="EJ29" t="e">
        <v>#N/A</v>
      </c>
      <c r="EK29" t="e">
        <v>#N/A</v>
      </c>
      <c r="EL29" t="e">
        <v>#N/A</v>
      </c>
      <c r="EM29" t="e">
        <v>#N/A</v>
      </c>
      <c r="EN29" t="e">
        <v>#N/A</v>
      </c>
      <c r="EO29" t="e">
        <v>#N/A</v>
      </c>
      <c r="EP29" t="e">
        <v>#N/A</v>
      </c>
      <c r="EQ29" t="e">
        <v>#N/A</v>
      </c>
      <c r="ER29" t="e">
        <v>#N/A</v>
      </c>
      <c r="ES29" t="e">
        <v>#N/A</v>
      </c>
      <c r="ET29" t="e">
        <v>#N/A</v>
      </c>
      <c r="EU29" t="e">
        <v>#N/A</v>
      </c>
      <c r="EV29" t="e">
        <v>#N/A</v>
      </c>
      <c r="EW29" t="e">
        <v>#N/A</v>
      </c>
      <c r="EX29" t="e">
        <v>#N/A</v>
      </c>
      <c r="EY29" t="e">
        <v>#N/A</v>
      </c>
    </row>
    <row r="30" spans="1:155">
      <c r="A30">
        <v>0.23623085527194088</v>
      </c>
      <c r="B30">
        <v>0.23033565370018111</v>
      </c>
      <c r="C30">
        <v>0.22448984970818592</v>
      </c>
      <c r="D30">
        <v>0.21869384131862032</v>
      </c>
      <c r="E30">
        <v>0.21294813730960263</v>
      </c>
      <c r="F30">
        <v>0.20725337070686725</v>
      </c>
      <c r="G30">
        <v>0.20161031341689387</v>
      </c>
      <c r="H30">
        <v>0.19601989367429309</v>
      </c>
      <c r="I30">
        <v>0.1904832163066297</v>
      </c>
      <c r="J30">
        <v>0.18500158541624287</v>
      </c>
      <c r="K30">
        <v>0.17957653092995529</v>
      </c>
      <c r="L30">
        <v>0.17420983940078519</v>
      </c>
      <c r="M30">
        <v>0.16890358921895285</v>
      </c>
      <c r="N30">
        <v>0.16366019120867964</v>
      </c>
      <c r="O30">
        <v>0.15848243596649111</v>
      </c>
      <c r="P30">
        <v>0.15337354769346709</v>
      </c>
      <c r="Q30">
        <v>0.14833724628870662</v>
      </c>
      <c r="R30">
        <v>0.14337781856194276</v>
      </c>
      <c r="S30">
        <v>0.1385001989888332</v>
      </c>
      <c r="T30">
        <v>0.13371006141596412</v>
      </c>
      <c r="U30">
        <v>0.12901392136936998</v>
      </c>
      <c r="V30">
        <v>0.1244192491865313</v>
      </c>
      <c r="W30">
        <v>0.11993459277043596</v>
      </c>
      <c r="X30">
        <v>0.11556970632554402</v>
      </c>
      <c r="Y30">
        <v>0.11133568096874027</v>
      </c>
      <c r="Z30">
        <v>0.10724506770863071</v>
      </c>
      <c r="AA30">
        <v>0.1033119792148656</v>
      </c>
      <c r="AB30">
        <v>9.9552152368722738E-2</v>
      </c>
      <c r="AC30">
        <v>9.5982944844597948E-2</v>
      </c>
      <c r="AD30">
        <v>9.2623232930479416E-2</v>
      </c>
      <c r="AE30">
        <v>8.9493174054308663E-2</v>
      </c>
      <c r="AF30">
        <v>8.6613798912565973E-2</v>
      </c>
      <c r="AG30">
        <v>8.4006409928140346E-2</v>
      </c>
      <c r="AH30">
        <v>8.1691789704014986E-2</v>
      </c>
      <c r="AI30">
        <v>7.9689260517363247E-2</v>
      </c>
      <c r="AJ30">
        <v>7.8015664517884858E-2</v>
      </c>
      <c r="AK30">
        <v>7.6684326280433854E-2</v>
      </c>
      <c r="AL30">
        <v>7.5703979668479762E-2</v>
      </c>
      <c r="AM30">
        <v>7.5077582054599967E-2</v>
      </c>
      <c r="AN30">
        <v>7.4801195372381626E-2</v>
      </c>
      <c r="AO30">
        <v>7.4864445304423682E-2</v>
      </c>
      <c r="AP30">
        <v>7.5253013615608919E-2</v>
      </c>
      <c r="AQ30">
        <v>7.5946671886568756E-2</v>
      </c>
      <c r="AR30">
        <v>7.6922115802910959E-2</v>
      </c>
      <c r="AS30">
        <v>7.8155107390653678E-2</v>
      </c>
      <c r="AT30">
        <v>7.96207633025727E-2</v>
      </c>
      <c r="AU30">
        <v>8.1294598887747024E-2</v>
      </c>
      <c r="AV30">
        <v>8.3153280794872469E-2</v>
      </c>
      <c r="AW30">
        <v>8.5175045293755122E-2</v>
      </c>
      <c r="AX30">
        <v>8.7339916607064721E-2</v>
      </c>
      <c r="AY30">
        <v>8.9629788553383202E-2</v>
      </c>
      <c r="AZ30">
        <v>9.2028411881674543E-2</v>
      </c>
      <c r="BA30">
        <v>9.4521315955274396E-2</v>
      </c>
      <c r="BB30">
        <v>9.7095690583003907E-2</v>
      </c>
      <c r="BC30">
        <v>9.9740244303055864E-2</v>
      </c>
      <c r="BD30">
        <v>0.10244505543628263</v>
      </c>
      <c r="BE30">
        <v>0.10520142332531902</v>
      </c>
      <c r="BF30">
        <v>0.10800172727165477</v>
      </c>
      <c r="BG30">
        <v>0.11083929537322082</v>
      </c>
      <c r="BH30">
        <v>0.11370828713164555</v>
      </c>
      <c r="BI30">
        <v>0.11660358670586046</v>
      </c>
      <c r="BJ30">
        <v>0.11952071041614769</v>
      </c>
      <c r="BK30">
        <v>0.12245572451477729</v>
      </c>
      <c r="BL30">
        <v>0.12540517399142717</v>
      </c>
      <c r="BM30">
        <v>0.12836602033465283</v>
      </c>
      <c r="BN30">
        <v>0.13133558826004874</v>
      </c>
      <c r="BO30">
        <v>0.13431151900418653</v>
      </c>
      <c r="BP30">
        <v>0.13729173030522956</v>
      </c>
      <c r="BQ30">
        <v>0.1402743814554421</v>
      </c>
      <c r="BR30">
        <v>0.14325784364566324</v>
      </c>
      <c r="BS30">
        <v>0.14624067374960006</v>
      </c>
      <c r="BT30">
        <v>0.14922159171027427</v>
      </c>
      <c r="BU30">
        <v>0.15219946119252337</v>
      </c>
      <c r="BV30">
        <v>0.15517327290431962</v>
      </c>
      <c r="BW30">
        <v>0.15814212899159527</v>
      </c>
      <c r="BX30">
        <v>0.16110523135098986</v>
      </c>
      <c r="BY30">
        <v>0.16406186931098088</v>
      </c>
      <c r="BZ30">
        <v>0.16701141048071369</v>
      </c>
      <c r="CA30">
        <v>0.16995329168884515</v>
      </c>
      <c r="CB30">
        <v>0.17288701197640763</v>
      </c>
      <c r="CC30">
        <v>0.17581212570921115</v>
      </c>
      <c r="CD30">
        <v>0.17872823610887364</v>
      </c>
      <c r="CE30">
        <v>0.18163499141440462</v>
      </c>
      <c r="CF30">
        <v>0.18453207910797206</v>
      </c>
      <c r="CG30">
        <v>0.18741922206499623</v>
      </c>
      <c r="CH30">
        <v>0.1902961759071885</v>
      </c>
      <c r="CI30">
        <v>0.19316272435712079</v>
      </c>
      <c r="CJ30">
        <v>0.19601867754528612</v>
      </c>
      <c r="CK30">
        <v>0.19886386916028803</v>
      </c>
      <c r="CL30">
        <v>0.20169815401800281</v>
      </c>
      <c r="CM30">
        <v>0.20452140574893768</v>
      </c>
      <c r="CN30">
        <v>0.20733351589743967</v>
      </c>
      <c r="CO30">
        <v>0.21013439112155172</v>
      </c>
      <c r="CP30">
        <v>0.21292395310560835</v>
      </c>
      <c r="CQ30">
        <v>0.21570213596860574</v>
      </c>
      <c r="CR30">
        <v>0.2184688857309732</v>
      </c>
      <c r="CS30">
        <v>0.22122415907516702</v>
      </c>
      <c r="CT30">
        <v>0.22396792259476067</v>
      </c>
      <c r="CU30">
        <v>0.22670015107447677</v>
      </c>
      <c r="CV30">
        <v>0.22942082825504781</v>
      </c>
      <c r="CW30" t="e">
        <v>#N/A</v>
      </c>
      <c r="CX30" t="e">
        <v>#N/A</v>
      </c>
      <c r="CY30" t="e">
        <v>#N/A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v>#N/A</v>
      </c>
      <c r="DI30" t="e">
        <v>#N/A</v>
      </c>
      <c r="DJ30" t="e">
        <v>#N/A</v>
      </c>
      <c r="DK30" t="e">
        <v>#N/A</v>
      </c>
      <c r="DL30" t="e">
        <v>#N/A</v>
      </c>
      <c r="DM30" t="e">
        <v>#N/A</v>
      </c>
      <c r="DN30" t="e">
        <v>#N/A</v>
      </c>
      <c r="DO30" t="e">
        <v>#N/A</v>
      </c>
      <c r="DP30" t="e">
        <v>#N/A</v>
      </c>
      <c r="DQ30" t="e">
        <v>#N/A</v>
      </c>
      <c r="DR30" t="e">
        <v>#N/A</v>
      </c>
      <c r="DS30" t="e">
        <v>#N/A</v>
      </c>
      <c r="DT30" t="e">
        <v>#N/A</v>
      </c>
      <c r="DU30" t="e">
        <v>#N/A</v>
      </c>
      <c r="DV30" t="e">
        <v>#N/A</v>
      </c>
      <c r="DW30" t="e">
        <v>#N/A</v>
      </c>
      <c r="DX30" t="e">
        <v>#N/A</v>
      </c>
      <c r="DY30" t="e">
        <v>#N/A</v>
      </c>
      <c r="DZ30" t="e">
        <v>#N/A</v>
      </c>
      <c r="EA30" t="e">
        <v>#N/A</v>
      </c>
      <c r="EB30" t="e">
        <v>#N/A</v>
      </c>
      <c r="EC30" t="e">
        <v>#N/A</v>
      </c>
      <c r="ED30" t="e">
        <v>#N/A</v>
      </c>
      <c r="EE30" t="e">
        <v>#N/A</v>
      </c>
      <c r="EF30" t="e">
        <v>#N/A</v>
      </c>
      <c r="EG30" t="e">
        <v>#N/A</v>
      </c>
      <c r="EH30" t="e">
        <v>#N/A</v>
      </c>
      <c r="EI30" t="e">
        <v>#N/A</v>
      </c>
      <c r="EJ30" t="e">
        <v>#N/A</v>
      </c>
      <c r="EK30" t="e">
        <v>#N/A</v>
      </c>
      <c r="EL30" t="e">
        <v>#N/A</v>
      </c>
      <c r="EM30" t="e">
        <v>#N/A</v>
      </c>
      <c r="EN30" t="e">
        <v>#N/A</v>
      </c>
      <c r="EO30" t="e">
        <v>#N/A</v>
      </c>
      <c r="EP30" t="e">
        <v>#N/A</v>
      </c>
      <c r="EQ30" t="e">
        <v>#N/A</v>
      </c>
      <c r="ER30" t="e">
        <v>#N/A</v>
      </c>
      <c r="ES30" t="e">
        <v>#N/A</v>
      </c>
      <c r="ET30" t="e">
        <v>#N/A</v>
      </c>
      <c r="EU30" t="e">
        <v>#N/A</v>
      </c>
      <c r="EV30" t="e">
        <v>#N/A</v>
      </c>
      <c r="EW30" t="e">
        <v>#N/A</v>
      </c>
      <c r="EX30" t="e">
        <v>#N/A</v>
      </c>
      <c r="EY30" t="e">
        <v>#N/A</v>
      </c>
    </row>
    <row r="31" spans="1:155">
      <c r="A31">
        <v>0.23572179446079566</v>
      </c>
      <c r="B31">
        <v>0.22985518844483929</v>
      </c>
      <c r="C31">
        <v>0.22403830444346731</v>
      </c>
      <c r="D31">
        <v>0.21827156766578942</v>
      </c>
      <c r="E31">
        <v>0.21255551569675482</v>
      </c>
      <c r="F31">
        <v>0.20689081207127227</v>
      </c>
      <c r="G31">
        <v>0.20127826095215975</v>
      </c>
      <c r="H31">
        <v>0.19571882454651468</v>
      </c>
      <c r="I31">
        <v>0.19021364335724747</v>
      </c>
      <c r="J31">
        <v>0.18476405877068885</v>
      </c>
      <c r="K31">
        <v>0.17937163943457599</v>
      </c>
      <c r="L31">
        <v>0.17403821177281104</v>
      </c>
      <c r="M31">
        <v>0.16876589483031085</v>
      </c>
      <c r="N31">
        <v>0.163557140193312</v>
      </c>
      <c r="O31">
        <v>0.15841477854980404</v>
      </c>
      <c r="P31">
        <v>0.15334207239731876</v>
      </c>
      <c r="Q31">
        <v>0.14834277650302813</v>
      </c>
      <c r="R31">
        <v>0.14342120716096368</v>
      </c>
      <c r="S31">
        <v>0.1385823201339367</v>
      </c>
      <c r="T31">
        <v>0.13383179893948077</v>
      </c>
      <c r="U31">
        <v>0.12917615262128337</v>
      </c>
      <c r="V31">
        <v>0.12462282319901703</v>
      </c>
      <c r="W31">
        <v>0.12018030147754058</v>
      </c>
      <c r="X31">
        <v>0.11585824724944932</v>
      </c>
      <c r="Y31">
        <v>0.11166760990040916</v>
      </c>
      <c r="Z31">
        <v>0.10762074017126186</v>
      </c>
      <c r="AA31">
        <v>0.10373147961141144</v>
      </c>
      <c r="AB31">
        <v>0.10001521127387543</v>
      </c>
      <c r="AC31">
        <v>9.6488845834544604E-2</v>
      </c>
      <c r="AD31">
        <v>9.3170712962014943E-2</v>
      </c>
      <c r="AE31">
        <v>9.0080323947648519E-2</v>
      </c>
      <c r="AF31">
        <v>8.7237973007198974E-2</v>
      </c>
      <c r="AG31">
        <v>8.4664155976067468E-2</v>
      </c>
      <c r="AH31">
        <v>8.2378810025730151E-2</v>
      </c>
      <c r="AI31">
        <v>8.0400413928371939E-2</v>
      </c>
      <c r="AJ31">
        <v>7.8745018361988592E-2</v>
      </c>
      <c r="AK31">
        <v>7.742527516036328E-2</v>
      </c>
      <c r="AL31">
        <v>7.6449464863393699E-2</v>
      </c>
      <c r="AM31">
        <v>7.5820461172258893E-2</v>
      </c>
      <c r="AN31">
        <v>7.5534762194814573E-2</v>
      </c>
      <c r="AO31">
        <v>7.5582859414612527E-2</v>
      </c>
      <c r="AP31">
        <v>7.595138232186964E-2</v>
      </c>
      <c r="AQ31">
        <v>7.6621458946822305E-2</v>
      </c>
      <c r="AR31">
        <v>7.7571194656223405E-2</v>
      </c>
      <c r="AS31">
        <v>7.8777546978047508E-2</v>
      </c>
      <c r="AT31">
        <v>8.0216661199719E-2</v>
      </c>
      <c r="AU31">
        <v>8.1864865841855844E-2</v>
      </c>
      <c r="AV31">
        <v>8.3699413664106576E-2</v>
      </c>
      <c r="AW31">
        <v>8.5698923414723654E-2</v>
      </c>
      <c r="AX31">
        <v>8.7843635727788569E-2</v>
      </c>
      <c r="AY31">
        <v>9.0115534350537235E-2</v>
      </c>
      <c r="AZ31">
        <v>9.2498368187430582E-2</v>
      </c>
      <c r="BA31">
        <v>9.4977601682864149E-2</v>
      </c>
      <c r="BB31">
        <v>9.7540318906828252E-2</v>
      </c>
      <c r="BC31">
        <v>0.10017509850818272</v>
      </c>
      <c r="BD31">
        <v>0.10287187694564885</v>
      </c>
      <c r="BE31">
        <v>0.10562180825887142</v>
      </c>
      <c r="BF31">
        <v>0.10841712859599079</v>
      </c>
      <c r="BG31">
        <v>0.11125102883332193</v>
      </c>
      <c r="BH31">
        <v>0.11411753941146048</v>
      </c>
      <c r="BI31">
        <v>0.1170114245581592</v>
      </c>
      <c r="BJ31">
        <v>0.11992809043006253</v>
      </c>
      <c r="BK31">
        <v>0.12286350276735626</v>
      </c>
      <c r="BL31">
        <v>0.12581411522649544</v>
      </c>
      <c r="BM31">
        <v>0.12877680687808099</v>
      </c>
      <c r="BN31">
        <v>0.13174882813208252</v>
      </c>
      <c r="BO31">
        <v>0.13472775335263934</v>
      </c>
      <c r="BP31">
        <v>0.13771144036608707</v>
      </c>
      <c r="BQ31">
        <v>0.14069799456657783</v>
      </c>
      <c r="BR31">
        <v>0.14368573892758332</v>
      </c>
      <c r="BS31">
        <v>0.1466731871331739</v>
      </c>
      <c r="BT31">
        <v>0.14965902045153107</v>
      </c>
      <c r="BU31">
        <v>0.15264206776949707</v>
      </c>
      <c r="BV31">
        <v>0.15562128875520176</v>
      </c>
      <c r="BW31">
        <v>0.15859575764416298</v>
      </c>
      <c r="BX31">
        <v>0.16156465133929146</v>
      </c>
      <c r="BY31">
        <v>0.16452723673625719</v>
      </c>
      <c r="BZ31">
        <v>0.1674828612440927</v>
      </c>
      <c r="CA31">
        <v>0.17043094364438002</v>
      </c>
      <c r="CB31">
        <v>0.17337096671849431</v>
      </c>
      <c r="CC31">
        <v>0.17630247015424075</v>
      </c>
      <c r="CD31">
        <v>0.17922504405626902</v>
      </c>
      <c r="CE31">
        <v>0.18213832476561673</v>
      </c>
      <c r="CF31">
        <v>0.18504198913447253</v>
      </c>
      <c r="CG31">
        <v>0.18793575035236337</v>
      </c>
      <c r="CH31">
        <v>0.19081935546241466</v>
      </c>
      <c r="CI31">
        <v>0.19369258035658973</v>
      </c>
      <c r="CJ31">
        <v>0.19655522805822007</v>
      </c>
      <c r="CK31">
        <v>0.19940712596584828</v>
      </c>
      <c r="CL31">
        <v>0.20224812314853774</v>
      </c>
      <c r="CM31">
        <v>0.20507808807339101</v>
      </c>
      <c r="CN31">
        <v>0.20789690762772553</v>
      </c>
      <c r="CO31">
        <v>0.21070448424377336</v>
      </c>
      <c r="CP31">
        <v>0.21350073581378146</v>
      </c>
      <c r="CQ31">
        <v>0.21628559306695269</v>
      </c>
      <c r="CR31">
        <v>0.21905899897222025</v>
      </c>
      <c r="CS31">
        <v>0.22182090745639338</v>
      </c>
      <c r="CT31">
        <v>0.22457128257185713</v>
      </c>
      <c r="CU31">
        <v>0.22731009697029042</v>
      </c>
      <c r="CV31">
        <v>0.23003733226369108</v>
      </c>
      <c r="CW31" t="e">
        <v>#N/A</v>
      </c>
      <c r="CX31" t="e">
        <v>#N/A</v>
      </c>
      <c r="CY31" t="e">
        <v>#N/A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  <c r="DH31" t="e">
        <v>#N/A</v>
      </c>
      <c r="DI31" t="e">
        <v>#N/A</v>
      </c>
      <c r="DJ31" t="e">
        <v>#N/A</v>
      </c>
      <c r="DK31" t="e">
        <v>#N/A</v>
      </c>
      <c r="DL31" t="e">
        <v>#N/A</v>
      </c>
      <c r="DM31" t="e">
        <v>#N/A</v>
      </c>
      <c r="DN31" t="e">
        <v>#N/A</v>
      </c>
      <c r="DO31" t="e">
        <v>#N/A</v>
      </c>
      <c r="DP31" t="e">
        <v>#N/A</v>
      </c>
      <c r="DQ31" t="e">
        <v>#N/A</v>
      </c>
      <c r="DR31" t="e">
        <v>#N/A</v>
      </c>
      <c r="DS31" t="e">
        <v>#N/A</v>
      </c>
      <c r="DT31" t="e">
        <v>#N/A</v>
      </c>
      <c r="DU31" t="e">
        <v>#N/A</v>
      </c>
      <c r="DV31" t="e">
        <v>#N/A</v>
      </c>
      <c r="DW31" t="e">
        <v>#N/A</v>
      </c>
      <c r="DX31" t="e">
        <v>#N/A</v>
      </c>
      <c r="DY31" t="e">
        <v>#N/A</v>
      </c>
      <c r="DZ31" t="e">
        <v>#N/A</v>
      </c>
      <c r="EA31" t="e">
        <v>#N/A</v>
      </c>
      <c r="EB31" t="e">
        <v>#N/A</v>
      </c>
      <c r="EC31" t="e">
        <v>#N/A</v>
      </c>
      <c r="ED31" t="e">
        <v>#N/A</v>
      </c>
      <c r="EE31" t="e">
        <v>#N/A</v>
      </c>
      <c r="EF31" t="e">
        <v>#N/A</v>
      </c>
      <c r="EG31" t="e">
        <v>#N/A</v>
      </c>
      <c r="EH31" t="e">
        <v>#N/A</v>
      </c>
      <c r="EI31" t="e">
        <v>#N/A</v>
      </c>
      <c r="EJ31" t="e">
        <v>#N/A</v>
      </c>
      <c r="EK31" t="e">
        <v>#N/A</v>
      </c>
      <c r="EL31" t="e">
        <v>#N/A</v>
      </c>
      <c r="EM31" t="e">
        <v>#N/A</v>
      </c>
      <c r="EN31" t="e">
        <v>#N/A</v>
      </c>
      <c r="EO31" t="e">
        <v>#N/A</v>
      </c>
      <c r="EP31" t="e">
        <v>#N/A</v>
      </c>
      <c r="EQ31" t="e">
        <v>#N/A</v>
      </c>
      <c r="ER31" t="e">
        <v>#N/A</v>
      </c>
      <c r="ES31" t="e">
        <v>#N/A</v>
      </c>
      <c r="ET31" t="e">
        <v>#N/A</v>
      </c>
      <c r="EU31" t="e">
        <v>#N/A</v>
      </c>
      <c r="EV31" t="e">
        <v>#N/A</v>
      </c>
      <c r="EW31" t="e">
        <v>#N/A</v>
      </c>
      <c r="EX31" t="e">
        <v>#N/A</v>
      </c>
      <c r="EY31" t="e">
        <v>#N/A</v>
      </c>
    </row>
    <row r="32" spans="1:155">
      <c r="A32">
        <v>0.2336179822687921</v>
      </c>
      <c r="B32">
        <v>0.22781579828130707</v>
      </c>
      <c r="C32">
        <v>0.22206352252866551</v>
      </c>
      <c r="D32">
        <v>0.21636160659954495</v>
      </c>
      <c r="E32">
        <v>0.21071061552537079</v>
      </c>
      <c r="F32">
        <v>0.20511124131723521</v>
      </c>
      <c r="G32">
        <v>0.19956431761447505</v>
      </c>
      <c r="H32">
        <v>0.19407083703145836</v>
      </c>
      <c r="I32">
        <v>0.18863197123454697</v>
      </c>
      <c r="J32">
        <v>0.18324909331478179</v>
      </c>
      <c r="K32">
        <v>0.17792380389386844</v>
      </c>
      <c r="L32">
        <v>0.17265796120436649</v>
      </c>
      <c r="M32">
        <v>0.16745371536924075</v>
      </c>
      <c r="N32">
        <v>0.16231354753796734</v>
      </c>
      <c r="O32">
        <v>0.1572403154045664</v>
      </c>
      <c r="P32">
        <v>0.15223730460552296</v>
      </c>
      <c r="Q32">
        <v>0.14730828731465651</v>
      </c>
      <c r="R32">
        <v>0.14245758931951605</v>
      </c>
      <c r="S32">
        <v>0.13769016492973621</v>
      </c>
      <c r="T32">
        <v>0.13301168150564155</v>
      </c>
      <c r="U32">
        <v>0.12842861253992757</v>
      </c>
      <c r="V32">
        <v>0.12394833924047842</v>
      </c>
      <c r="W32">
        <v>0.11957925914878823</v>
      </c>
      <c r="X32">
        <v>0.11533089780905706</v>
      </c>
      <c r="Y32">
        <v>0.11121401943629021</v>
      </c>
      <c r="Z32">
        <v>0.10724072765191697</v>
      </c>
      <c r="AA32">
        <v>0.10342454328479217</v>
      </c>
      <c r="AB32">
        <v>9.978044408126148E-2</v>
      </c>
      <c r="AC32">
        <v>9.6324842032759928E-2</v>
      </c>
      <c r="AD32">
        <v>9.30754706476844E-2</v>
      </c>
      <c r="AE32">
        <v>9.0051150930254717E-2</v>
      </c>
      <c r="AF32">
        <v>8.7271405855112116E-2</v>
      </c>
      <c r="AG32">
        <v>8.4755903294922025E-2</v>
      </c>
      <c r="AH32">
        <v>8.2523729134002174E-2</v>
      </c>
      <c r="AI32">
        <v>8.0592525665640569E-2</v>
      </c>
      <c r="AJ32">
        <v>7.8977562275355073E-2</v>
      </c>
      <c r="AK32">
        <v>7.7690815332023891E-2</v>
      </c>
      <c r="AL32">
        <v>7.6740086957417603E-2</v>
      </c>
      <c r="AM32">
        <v>7.6128138244965199E-2</v>
      </c>
      <c r="AN32">
        <v>7.5851923927557588E-2</v>
      </c>
      <c r="AO32">
        <v>7.5902847941431081E-2</v>
      </c>
      <c r="AP32">
        <v>7.6268410307398615E-2</v>
      </c>
      <c r="AQ32">
        <v>7.6931144106774874E-2</v>
      </c>
      <c r="AR32">
        <v>7.7870611848816149E-2</v>
      </c>
      <c r="AS32">
        <v>7.9064958934994947E-2</v>
      </c>
      <c r="AT32">
        <v>8.0491372047571633E-2</v>
      </c>
      <c r="AU32">
        <v>8.2127017892038301E-2</v>
      </c>
      <c r="AV32">
        <v>8.3949766461331857E-2</v>
      </c>
      <c r="AW32">
        <v>8.5938657497692417E-2</v>
      </c>
      <c r="AX32">
        <v>8.8074193311102944E-2</v>
      </c>
      <c r="AY32">
        <v>9.0338497979216684E-2</v>
      </c>
      <c r="AZ32">
        <v>9.2715371358890741E-2</v>
      </c>
      <c r="BA32">
        <v>9.5190265655661382E-2</v>
      </c>
      <c r="BB32">
        <v>9.7750209848653027E-2</v>
      </c>
      <c r="BC32">
        <v>0.10038370009837044</v>
      </c>
      <c r="BD32">
        <v>0.10308057429483135</v>
      </c>
      <c r="BE32">
        <v>0.10583188021390916</v>
      </c>
      <c r="BF32">
        <v>0.10862974557621093</v>
      </c>
      <c r="BG32">
        <v>0.111467254655885</v>
      </c>
      <c r="BH32">
        <v>0.11433833573147625</v>
      </c>
      <c r="BI32">
        <v>0.1172376565400589</v>
      </c>
      <c r="BJ32">
        <v>0.120160533576818</v>
      </c>
      <c r="BK32">
        <v>0.12310284979775481</v>
      </c>
      <c r="BL32">
        <v>0.12606098307635646</v>
      </c>
      <c r="BM32">
        <v>0.12903174352280802</v>
      </c>
      <c r="BN32">
        <v>0.1320123190127486</v>
      </c>
      <c r="BO32">
        <v>0.13500022729822508</v>
      </c>
      <c r="BP32">
        <v>0.13799327526372135</v>
      </c>
      <c r="BQ32">
        <v>0.14098952231561163</v>
      </c>
      <c r="BR32">
        <v>0.14398725013272892</v>
      </c>
      <c r="BS32">
        <v>0.1469849353083815</v>
      </c>
      <c r="BT32">
        <v>0.14998122585548768</v>
      </c>
      <c r="BU32">
        <v>0.15297492069458299</v>
      </c>
      <c r="BV32">
        <v>0.15596495272674599</v>
      </c>
      <c r="BW32">
        <v>0.15895037210249999</v>
      </c>
      <c r="BX32">
        <v>0.16193033415893013</v>
      </c>
      <c r="BY32">
        <v>0.16490408642375073</v>
      </c>
      <c r="BZ32">
        <v>0.16787095891709206</v>
      </c>
      <c r="CA32">
        <v>0.17083035487514722</v>
      </c>
      <c r="CB32">
        <v>0.17378174310853875</v>
      </c>
      <c r="CC32">
        <v>0.17672465068992821</v>
      </c>
      <c r="CD32">
        <v>0.17965865653531718</v>
      </c>
      <c r="CE32">
        <v>0.18258338683110764</v>
      </c>
      <c r="CF32">
        <v>0.18549850938908066</v>
      </c>
      <c r="CG32">
        <v>0.1884037291923544</v>
      </c>
      <c r="CH32">
        <v>0.19129878607303089</v>
      </c>
      <c r="CI32">
        <v>0.19418344937533072</v>
      </c>
      <c r="CJ32">
        <v>0.19705751616337902</v>
      </c>
      <c r="CK32">
        <v>0.19992080865454526</v>
      </c>
      <c r="CL32">
        <v>0.20277317119299426</v>
      </c>
      <c r="CM32">
        <v>0.20561446803466929</v>
      </c>
      <c r="CN32">
        <v>0.2084445822896113</v>
      </c>
      <c r="CO32">
        <v>0.21126341305008167</v>
      </c>
      <c r="CP32">
        <v>0.21407087517240866</v>
      </c>
      <c r="CQ32">
        <v>0.21686689676021989</v>
      </c>
      <c r="CR32">
        <v>0.21965141842618052</v>
      </c>
      <c r="CS32">
        <v>0.22242439201236544</v>
      </c>
      <c r="CT32">
        <v>0.2251857796473577</v>
      </c>
      <c r="CU32">
        <v>0.22793555249274625</v>
      </c>
      <c r="CV32">
        <v>0.23067369058239401</v>
      </c>
      <c r="CW32" t="e">
        <v>#N/A</v>
      </c>
      <c r="CX32" t="e">
        <v>#N/A</v>
      </c>
      <c r="CY32" t="e">
        <v>#N/A</v>
      </c>
      <c r="CZ32" t="e">
        <v>#N/A</v>
      </c>
      <c r="DA32" t="e">
        <v>#N/A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  <c r="DH32" t="e">
        <v>#N/A</v>
      </c>
      <c r="DI32" t="e">
        <v>#N/A</v>
      </c>
      <c r="DJ32" t="e">
        <v>#N/A</v>
      </c>
      <c r="DK32" t="e">
        <v>#N/A</v>
      </c>
      <c r="DL32" t="e">
        <v>#N/A</v>
      </c>
      <c r="DM32" t="e">
        <v>#N/A</v>
      </c>
      <c r="DN32" t="e">
        <v>#N/A</v>
      </c>
      <c r="DO32" t="e">
        <v>#N/A</v>
      </c>
      <c r="DP32" t="e">
        <v>#N/A</v>
      </c>
      <c r="DQ32" t="e">
        <v>#N/A</v>
      </c>
      <c r="DR32" t="e">
        <v>#N/A</v>
      </c>
      <c r="DS32" t="e">
        <v>#N/A</v>
      </c>
      <c r="DT32" t="e">
        <v>#N/A</v>
      </c>
      <c r="DU32" t="e">
        <v>#N/A</v>
      </c>
      <c r="DV32" t="e">
        <v>#N/A</v>
      </c>
      <c r="DW32" t="e">
        <v>#N/A</v>
      </c>
      <c r="DX32" t="e">
        <v>#N/A</v>
      </c>
      <c r="DY32" t="e">
        <v>#N/A</v>
      </c>
      <c r="DZ32" t="e">
        <v>#N/A</v>
      </c>
      <c r="EA32" t="e">
        <v>#N/A</v>
      </c>
      <c r="EB32" t="e">
        <v>#N/A</v>
      </c>
      <c r="EC32" t="e">
        <v>#N/A</v>
      </c>
      <c r="ED32" t="e">
        <v>#N/A</v>
      </c>
      <c r="EE32" t="e">
        <v>#N/A</v>
      </c>
      <c r="EF32" t="e">
        <v>#N/A</v>
      </c>
      <c r="EG32" t="e">
        <v>#N/A</v>
      </c>
      <c r="EH32" t="e">
        <v>#N/A</v>
      </c>
      <c r="EI32" t="e">
        <v>#N/A</v>
      </c>
      <c r="EJ32" t="e">
        <v>#N/A</v>
      </c>
      <c r="EK32" t="e">
        <v>#N/A</v>
      </c>
      <c r="EL32" t="e">
        <v>#N/A</v>
      </c>
      <c r="EM32" t="e">
        <v>#N/A</v>
      </c>
      <c r="EN32" t="e">
        <v>#N/A</v>
      </c>
      <c r="EO32" t="e">
        <v>#N/A</v>
      </c>
      <c r="EP32" t="e">
        <v>#N/A</v>
      </c>
      <c r="EQ32" t="e">
        <v>#N/A</v>
      </c>
      <c r="ER32" t="e">
        <v>#N/A</v>
      </c>
      <c r="ES32" t="e">
        <v>#N/A</v>
      </c>
      <c r="ET32" t="e">
        <v>#N/A</v>
      </c>
      <c r="EU32" t="e">
        <v>#N/A</v>
      </c>
      <c r="EV32" t="e">
        <v>#N/A</v>
      </c>
      <c r="EW32" t="e">
        <v>#N/A</v>
      </c>
      <c r="EX32" t="e">
        <v>#N/A</v>
      </c>
      <c r="EY32" t="e">
        <v>#N/A</v>
      </c>
    </row>
    <row r="33" spans="1:155">
      <c r="A33">
        <v>0.22996342999682817</v>
      </c>
      <c r="B33">
        <v>0.22426026749565689</v>
      </c>
      <c r="C33">
        <v>0.21860705329406657</v>
      </c>
      <c r="D33">
        <v>0.21300426396571748</v>
      </c>
      <c r="E33">
        <v>0.20745249000158131</v>
      </c>
      <c r="F33">
        <v>0.20195244925474076</v>
      </c>
      <c r="G33">
        <v>0.19650500145011732</v>
      </c>
      <c r="H33">
        <v>0.19111116536874023</v>
      </c>
      <c r="I33">
        <v>0.18577213871509113</v>
      </c>
      <c r="J33">
        <v>0.18048932011244864</v>
      </c>
      <c r="K33">
        <v>0.17526433487236606</v>
      </c>
      <c r="L33">
        <v>0.17009906445306361</v>
      </c>
      <c r="M33">
        <v>0.16499568009908958</v>
      </c>
      <c r="N33">
        <v>0.15995668100441499</v>
      </c>
      <c r="O33">
        <v>0.15498493871878496</v>
      </c>
      <c r="P33">
        <v>0.15008374698520108</v>
      </c>
      <c r="Q33">
        <v>0.14525687839803011</v>
      </c>
      <c r="R33">
        <v>0.14050864914663128</v>
      </c>
      <c r="S33">
        <v>0.13584399072257233</v>
      </c>
      <c r="T33">
        <v>0.13126853072052078</v>
      </c>
      <c r="U33">
        <v>0.12678868109322214</v>
      </c>
      <c r="V33">
        <v>0.12241173394185639</v>
      </c>
      <c r="W33">
        <v>0.11814596309912863</v>
      </c>
      <c r="X33">
        <v>0.11400072747359991</v>
      </c>
      <c r="Y33">
        <v>0.10998657220097176</v>
      </c>
      <c r="Z33">
        <v>0.10611531897392087</v>
      </c>
      <c r="AA33">
        <v>0.10240013297158482</v>
      </c>
      <c r="AB33">
        <v>9.8855552711130598E-2</v>
      </c>
      <c r="AC33">
        <v>9.5497459917359695E-2</v>
      </c>
      <c r="AD33">
        <v>9.2342964463712221E-2</v>
      </c>
      <c r="AE33">
        <v>8.9410175844065271E-2</v>
      </c>
      <c r="AF33">
        <v>8.6717833278092293E-2</v>
      </c>
      <c r="AG33">
        <v>8.4284775297989181E-2</v>
      </c>
      <c r="AH33">
        <v>8.2129247873135108E-2</v>
      </c>
      <c r="AI33">
        <v>8.0268080054273327E-2</v>
      </c>
      <c r="AJ33">
        <v>7.8715789539925196E-2</v>
      </c>
      <c r="AK33">
        <v>7.7483702082094208E-2</v>
      </c>
      <c r="AL33">
        <v>7.6579148534590455E-2</v>
      </c>
      <c r="AM33">
        <v>7.6004764013063275E-2</v>
      </c>
      <c r="AN33">
        <v>7.5757942007016882E-2</v>
      </c>
      <c r="AO33">
        <v>7.5830971592103794E-2</v>
      </c>
      <c r="AP33">
        <v>7.6212128341823046E-2</v>
      </c>
      <c r="AQ33">
        <v>7.688530073316209E-2</v>
      </c>
      <c r="AR33">
        <v>7.7831459522202204E-2</v>
      </c>
      <c r="AS33">
        <v>7.9029881284862755E-2</v>
      </c>
      <c r="AT33">
        <v>8.0458768173495579E-2</v>
      </c>
      <c r="AU33">
        <v>8.2096124767534487E-2</v>
      </c>
      <c r="AV33">
        <v>8.3920460032707561E-2</v>
      </c>
      <c r="AW33">
        <v>8.5911274732606735E-2</v>
      </c>
      <c r="AX33">
        <v>8.8049386626671236E-2</v>
      </c>
      <c r="AY33">
        <v>9.0317122206023212E-2</v>
      </c>
      <c r="AZ33">
        <v>9.2698397998346754E-2</v>
      </c>
      <c r="BA33">
        <v>9.5178719549176824E-2</v>
      </c>
      <c r="BB33">
        <v>9.7745123638701484E-2</v>
      </c>
      <c r="BC33">
        <v>0.10038608246489457</v>
      </c>
      <c r="BD33">
        <v>0.10309138873019789</v>
      </c>
      <c r="BE33">
        <v>0.10585203181574757</v>
      </c>
      <c r="BF33">
        <v>0.10866007357371761</v>
      </c>
      <c r="BG33">
        <v>0.11150852912717861</v>
      </c>
      <c r="BH33">
        <v>0.11439125735637456</v>
      </c>
      <c r="BI33">
        <v>0.11730285815332225</v>
      </c>
      <c r="BJ33">
        <v>0.1202385831860818</v>
      </c>
      <c r="BK33">
        <v>0.12319425432481619</v>
      </c>
      <c r="BL33">
        <v>0.12616619241476568</v>
      </c>
      <c r="BM33">
        <v>0.12915115497274929</v>
      </c>
      <c r="BN33">
        <v>0.13214628153694677</v>
      </c>
      <c r="BO33">
        <v>0.13514904567166067</v>
      </c>
      <c r="BP33">
        <v>0.13815721410202306</v>
      </c>
      <c r="BQ33">
        <v>0.14116880972587451</v>
      </c>
      <c r="BR33">
        <v>0.14418208124465701</v>
      </c>
      <c r="BS33">
        <v>0.14719547543629996</v>
      </c>
      <c r="BT33">
        <v>0.15020761347798034</v>
      </c>
      <c r="BU33">
        <v>0.15321727004710112</v>
      </c>
      <c r="BV33">
        <v>0.15622335629167156</v>
      </c>
      <c r="BW33">
        <v>0.15922490278269869</v>
      </c>
      <c r="BX33">
        <v>0.16222104727000922</v>
      </c>
      <c r="BY33">
        <v>0.16521102150192421</v>
      </c>
      <c r="BZ33">
        <v>0.16819414131035848</v>
      </c>
      <c r="CA33">
        <v>0.17116979729125761</v>
      </c>
      <c r="CB33">
        <v>0.1741374468672964</v>
      </c>
      <c r="CC33">
        <v>0.17709660686311668</v>
      </c>
      <c r="CD33">
        <v>0.1800468471557907</v>
      </c>
      <c r="CE33">
        <v>0.18298778569854124</v>
      </c>
      <c r="CF33">
        <v>0.18591908305748958</v>
      </c>
      <c r="CG33">
        <v>0.18884043767948686</v>
      </c>
      <c r="CH33">
        <v>0.19175158361689798</v>
      </c>
      <c r="CI33">
        <v>0.19465228505589291</v>
      </c>
      <c r="CJ33">
        <v>0.19754233439994207</v>
      </c>
      <c r="CK33">
        <v>0.20042154983687704</v>
      </c>
      <c r="CL33">
        <v>0.20328977206440768</v>
      </c>
      <c r="CM33">
        <v>0.20614686214957825</v>
      </c>
      <c r="CN33">
        <v>0.20899270038357717</v>
      </c>
      <c r="CO33">
        <v>0.21182718335311979</v>
      </c>
      <c r="CP33">
        <v>0.21465022374115389</v>
      </c>
      <c r="CQ33">
        <v>0.21746174778206273</v>
      </c>
      <c r="CR33">
        <v>0.22026169445220117</v>
      </c>
      <c r="CS33">
        <v>0.22305001416331166</v>
      </c>
      <c r="CT33">
        <v>0.22582666782884703</v>
      </c>
      <c r="CU33">
        <v>0.2285916256568542</v>
      </c>
      <c r="CV33">
        <v>0.23134486672018262</v>
      </c>
      <c r="CW33" t="e">
        <v>#N/A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e">
        <v>#N/A</v>
      </c>
      <c r="EW33" t="e">
        <v>#N/A</v>
      </c>
      <c r="EX33" t="e">
        <v>#N/A</v>
      </c>
      <c r="EY33" t="e">
        <v>#N/A</v>
      </c>
    </row>
    <row r="34" spans="1:155">
      <c r="A34">
        <v>0.22475306210693949</v>
      </c>
      <c r="B34">
        <v>0.2191834703740711</v>
      </c>
      <c r="C34">
        <v>0.21366371897095046</v>
      </c>
      <c r="D34">
        <v>0.20819430777405831</v>
      </c>
      <c r="E34">
        <v>0.20277585042651497</v>
      </c>
      <c r="F34">
        <v>0.19740908758419612</v>
      </c>
      <c r="G34">
        <v>0.19209490131629017</v>
      </c>
      <c r="H34">
        <v>0.18683433194322205</v>
      </c>
      <c r="I34">
        <v>0.18162859761493311</v>
      </c>
      <c r="J34">
        <v>0.17647911588577078</v>
      </c>
      <c r="K34">
        <v>0.17138752895598861</v>
      </c>
      <c r="L34">
        <v>0.1663557324662075</v>
      </c>
      <c r="M34">
        <v>0.16138590834378455</v>
      </c>
      <c r="N34">
        <v>0.15648056184845646</v>
      </c>
      <c r="O34">
        <v>0.15164256475961582</v>
      </c>
      <c r="P34">
        <v>0.14687520352850225</v>
      </c>
      <c r="Q34">
        <v>0.14218223396842633</v>
      </c>
      <c r="R34">
        <v>0.13756794342225573</v>
      </c>
      <c r="S34">
        <v>0.13303721942790298</v>
      </c>
      <c r="T34">
        <v>0.12859562667738364</v>
      </c>
      <c r="U34">
        <v>0.12424949057182384</v>
      </c>
      <c r="V34">
        <v>0.12000598743463457</v>
      </c>
      <c r="W34">
        <v>0.11587323939931718</v>
      </c>
      <c r="X34">
        <v>0.11186040992169945</v>
      </c>
      <c r="Y34">
        <v>0.10797779608293605</v>
      </c>
      <c r="Z34">
        <v>0.10423690935558781</v>
      </c>
      <c r="AA34">
        <v>0.10065053278725454</v>
      </c>
      <c r="AB34">
        <v>9.7232742094834734E-2</v>
      </c>
      <c r="AC34">
        <v>9.3998869460020174E-2</v>
      </c>
      <c r="AD34">
        <v>9.0965387414825252E-2</v>
      </c>
      <c r="AE34">
        <v>8.8149687076557889E-2</v>
      </c>
      <c r="AF34">
        <v>8.5569725266658708E-2</v>
      </c>
      <c r="AG34">
        <v>8.3243522196752642E-2</v>
      </c>
      <c r="AH34">
        <v>8.1188506281817549E-2</v>
      </c>
      <c r="AI34">
        <v>7.9420728558681639E-2</v>
      </c>
      <c r="AJ34">
        <v>7.7954002664272784E-2</v>
      </c>
      <c r="AK34">
        <v>7.6799057623498937E-2</v>
      </c>
      <c r="AL34">
        <v>7.5962797408049676E-2</v>
      </c>
      <c r="AM34">
        <v>7.5447739886167348E-2</v>
      </c>
      <c r="AN34">
        <v>7.5251668632943677E-2</v>
      </c>
      <c r="AO34">
        <v>7.5367664865822942E-2</v>
      </c>
      <c r="AP34">
        <v>7.5784677760811645E-2</v>
      </c>
      <c r="AQ34">
        <v>7.6487811962412333E-2</v>
      </c>
      <c r="AR34">
        <v>7.7459309454054534E-2</v>
      </c>
      <c r="AS34">
        <v>7.867948153432118E-2</v>
      </c>
      <c r="AT34">
        <v>8.0127487096118374E-2</v>
      </c>
      <c r="AU34">
        <v>8.1782149074428295E-2</v>
      </c>
      <c r="AV34">
        <v>8.3622631522443883E-2</v>
      </c>
      <c r="AW34">
        <v>8.562894044073148E-2</v>
      </c>
      <c r="AX34">
        <v>8.7782272613284848E-2</v>
      </c>
      <c r="AY34">
        <v>9.0065231362822393E-2</v>
      </c>
      <c r="AZ34">
        <v>9.2461928650729816E-2</v>
      </c>
      <c r="BA34">
        <v>9.4958001540887349E-2</v>
      </c>
      <c r="BB34">
        <v>9.7540569174904529E-2</v>
      </c>
      <c r="BC34">
        <v>0.10019814899531794</v>
      </c>
      <c r="BD34">
        <v>0.10292055135569002</v>
      </c>
      <c r="BE34">
        <v>0.1056987635164178</v>
      </c>
      <c r="BF34">
        <v>0.1085248313363064</v>
      </c>
      <c r="BG34">
        <v>0.11139174471009235</v>
      </c>
      <c r="BH34">
        <v>0.11429333149786217</v>
      </c>
      <c r="BI34">
        <v>0.11722415727523346</v>
      </c>
      <c r="BJ34">
        <v>0.12017943805667282</v>
      </c>
      <c r="BK34">
        <v>0.12315495995592708</v>
      </c>
      <c r="BL34">
        <v>0.12614700888267855</v>
      </c>
      <c r="BM34">
        <v>0.12915230892080465</v>
      </c>
      <c r="BN34">
        <v>0.132167967947903</v>
      </c>
      <c r="BO34">
        <v>0.13519142991928618</v>
      </c>
      <c r="BP34">
        <v>0.13822043411128046</v>
      </c>
      <c r="BQ34">
        <v>0.14125297802997175</v>
      </c>
      <c r="BR34">
        <v>0.14428728718154146</v>
      </c>
      <c r="BS34">
        <v>0.14732178708395396</v>
      </c>
      <c r="BT34">
        <v>0.1503550796429059</v>
      </c>
      <c r="BU34">
        <v>0.15338592199139217</v>
      </c>
      <c r="BV34">
        <v>0.15641320942028622</v>
      </c>
      <c r="BW34">
        <v>0.15943595819359346</v>
      </c>
      <c r="BX34">
        <v>0.16245329313140916</v>
      </c>
      <c r="BY34">
        <v>0.16546443441605879</v>
      </c>
      <c r="BZ34">
        <v>0.16846868741813698</v>
      </c>
      <c r="CA34">
        <v>0.17146543346767193</v>
      </c>
      <c r="CB34">
        <v>0.17445412159843907</v>
      </c>
      <c r="CC34">
        <v>0.17743426115800318</v>
      </c>
      <c r="CD34">
        <v>0.1804054154190769</v>
      </c>
      <c r="CE34">
        <v>0.18336719640200588</v>
      </c>
      <c r="CF34">
        <v>0.18631925940692498</v>
      </c>
      <c r="CG34">
        <v>0.189261298225815</v>
      </c>
      <c r="CH34">
        <v>0.19219304287400785</v>
      </c>
      <c r="CI34">
        <v>0.19511425388429263</v>
      </c>
      <c r="CJ34">
        <v>0.19802472048794512</v>
      </c>
      <c r="CK34">
        <v>0.2009242581066058</v>
      </c>
      <c r="CL34">
        <v>0.2038127050497523</v>
      </c>
      <c r="CM34">
        <v>0.20668992032693015</v>
      </c>
      <c r="CN34">
        <v>0.20955578243045012</v>
      </c>
      <c r="CO34">
        <v>0.21241018644945878</v>
      </c>
      <c r="CP34">
        <v>0.21525304378981355</v>
      </c>
      <c r="CQ34">
        <v>0.21808427963651772</v>
      </c>
      <c r="CR34">
        <v>0.22090383211624859</v>
      </c>
      <c r="CS34">
        <v>0.22371165097531195</v>
      </c>
      <c r="CT34">
        <v>0.22650769660088776</v>
      </c>
      <c r="CU34">
        <v>0.22929193886205931</v>
      </c>
      <c r="CV34">
        <v>0.23206435656412391</v>
      </c>
      <c r="CW34" t="e">
        <v>#N/A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e">
        <v>#N/A</v>
      </c>
      <c r="EW34" t="e">
        <v>#N/A</v>
      </c>
      <c r="EX34" t="e">
        <v>#N/A</v>
      </c>
      <c r="EY34" t="e">
        <v>#N/A</v>
      </c>
    </row>
    <row r="35" spans="1:155">
      <c r="A35">
        <v>0.21802953870930558</v>
      </c>
      <c r="B35">
        <v>0.21262722511398524</v>
      </c>
      <c r="C35">
        <v>0.20727449887136049</v>
      </c>
      <c r="D35">
        <v>0.20197188123632717</v>
      </c>
      <c r="E35">
        <v>0.19672000646492099</v>
      </c>
      <c r="F35">
        <v>0.19151963476798334</v>
      </c>
      <c r="G35">
        <v>0.18637166650017092</v>
      </c>
      <c r="H35">
        <v>0.18127715859633114</v>
      </c>
      <c r="I35">
        <v>0.17623734376764552</v>
      </c>
      <c r="J35">
        <v>0.1712536515240505</v>
      </c>
      <c r="K35">
        <v>0.16632773282209032</v>
      </c>
      <c r="L35">
        <v>0.16146148803398525</v>
      </c>
      <c r="M35">
        <v>0.1566570988986466</v>
      </c>
      <c r="N35">
        <v>0.1519170643708512</v>
      </c>
      <c r="O35">
        <v>0.14724424243154785</v>
      </c>
      <c r="P35">
        <v>0.14264189647611916</v>
      </c>
      <c r="Q35">
        <v>0.13811374793757272</v>
      </c>
      <c r="R35">
        <v>0.13366403591457218</v>
      </c>
      <c r="S35">
        <v>0.12929758270488179</v>
      </c>
      <c r="T35">
        <v>0.12501986708183652</v>
      </c>
      <c r="U35">
        <v>0.12083710335373489</v>
      </c>
      <c r="V35">
        <v>0.11675632631990604</v>
      </c>
      <c r="W35">
        <v>0.1127854799295664</v>
      </c>
      <c r="X35">
        <v>0.10893350567845546</v>
      </c>
      <c r="Y35">
        <v>0.10521042703730071</v>
      </c>
      <c r="Z35">
        <v>0.10162742166556106</v>
      </c>
      <c r="AA35">
        <v>9.8196870163362981E-2</v>
      </c>
      <c r="AB35">
        <v>9.4932369795808852E-2</v>
      </c>
      <c r="AC35">
        <v>9.1848693396174033E-2</v>
      </c>
      <c r="AD35">
        <v>8.8961673243411268E-2</v>
      </c>
      <c r="AE35">
        <v>8.6287986644331058E-2</v>
      </c>
      <c r="AF35">
        <v>8.384482046777629E-2</v>
      </c>
      <c r="AG35">
        <v>8.1649397482356334E-2</v>
      </c>
      <c r="AH35">
        <v>7.9718359655810977E-2</v>
      </c>
      <c r="AI35">
        <v>7.8067024954638894E-2</v>
      </c>
      <c r="AJ35">
        <v>7.6708566095569183E-2</v>
      </c>
      <c r="AK35">
        <v>7.5653195751425234E-2</v>
      </c>
      <c r="AL35">
        <v>7.4907470093217104E-2</v>
      </c>
      <c r="AM35">
        <v>7.4473820211671801E-2</v>
      </c>
      <c r="AN35">
        <v>7.4350343633561189E-2</v>
      </c>
      <c r="AO35">
        <v>7.453076144357576E-2</v>
      </c>
      <c r="AP35">
        <v>7.500459290635425E-2</v>
      </c>
      <c r="AQ35">
        <v>7.5757939082839953E-2</v>
      </c>
      <c r="AR35">
        <v>7.6774097527774157E-2</v>
      </c>
      <c r="AS35">
        <v>7.8034283835972995E-2</v>
      </c>
      <c r="AT35">
        <v>7.9518527987022872E-2</v>
      </c>
      <c r="AU35">
        <v>8.1206435222258705E-2</v>
      </c>
      <c r="AV35">
        <v>8.3077836148035752E-2</v>
      </c>
      <c r="AW35">
        <v>8.5113290297850946E-2</v>
      </c>
      <c r="AX35">
        <v>8.7294445556956424E-2</v>
      </c>
      <c r="AY35">
        <v>8.9604267103054774E-2</v>
      </c>
      <c r="AZ35">
        <v>9.2027151998573642E-2</v>
      </c>
      <c r="BA35">
        <v>9.4548957711548837E-2</v>
      </c>
      <c r="BB35">
        <v>9.7156970248536673E-2</v>
      </c>
      <c r="BC35">
        <v>9.9839830452163672E-2</v>
      </c>
      <c r="BD35">
        <v>0.10258743730661629</v>
      </c>
      <c r="BE35">
        <v>0.10539083949692706</v>
      </c>
      <c r="BF35">
        <v>0.10824212324122945</v>
      </c>
      <c r="BG35">
        <v>0.11113430283471275</v>
      </c>
      <c r="BH35">
        <v>0.11406121860219012</v>
      </c>
      <c r="BI35">
        <v>0.11701743986586327</v>
      </c>
      <c r="BJ35">
        <v>0.1199981801080561</v>
      </c>
      <c r="BK35">
        <v>0.12299921865408864</v>
      </c>
      <c r="BL35">
        <v>0.12601683165411925</v>
      </c>
      <c r="BM35">
        <v>0.12904773175008813</v>
      </c>
      <c r="BN35">
        <v>0.13208901435833253</v>
      </c>
      <c r="BO35">
        <v>0.13513811061709835</v>
      </c>
      <c r="BP35">
        <v>0.1381927470257554</v>
      </c>
      <c r="BQ35">
        <v>0.14125090862370282</v>
      </c>
      <c r="BR35">
        <v>0.14431080903721927</v>
      </c>
      <c r="BS35">
        <v>0.14737086251368145</v>
      </c>
      <c r="BT35">
        <v>0.1504296604923582</v>
      </c>
      <c r="BU35">
        <v>0.15348595040641261</v>
      </c>
      <c r="BV35">
        <v>0.1565386185753897</v>
      </c>
      <c r="BW35">
        <v>0.15958667317054398</v>
      </c>
      <c r="BX35">
        <v>0.16262923154981329</v>
      </c>
      <c r="BY35">
        <v>0.16566550721918136</v>
      </c>
      <c r="BZ35">
        <v>0.16869479953374336</v>
      </c>
      <c r="CA35">
        <v>0.17171648448179941</v>
      </c>
      <c r="CB35">
        <v>0.17473000627902777</v>
      </c>
      <c r="CC35">
        <v>0.17773486998383103</v>
      </c>
      <c r="CD35">
        <v>0.18073063517732951</v>
      </c>
      <c r="CE35">
        <v>0.18371691058245054</v>
      </c>
      <c r="CF35">
        <v>0.18669334862404835</v>
      </c>
      <c r="CG35">
        <v>0.1896596406582555</v>
      </c>
      <c r="CH35">
        <v>0.19261551456405374</v>
      </c>
      <c r="CI35">
        <v>0.19556072910628677</v>
      </c>
      <c r="CJ35">
        <v>0.19849507197569305</v>
      </c>
      <c r="CK35">
        <v>0.20141835739052946</v>
      </c>
      <c r="CL35">
        <v>0.20433042264296597</v>
      </c>
      <c r="CM35">
        <v>0.20723112598868101</v>
      </c>
      <c r="CN35">
        <v>0.21012034533456486</v>
      </c>
      <c r="CO35">
        <v>0.21299797535916484</v>
      </c>
      <c r="CP35">
        <v>0.21586392724583722</v>
      </c>
      <c r="CQ35">
        <v>0.21871812609257543</v>
      </c>
      <c r="CR35">
        <v>0.22156051000773611</v>
      </c>
      <c r="CS35">
        <v>0.22439102894673563</v>
      </c>
      <c r="CT35">
        <v>0.2272096435220069</v>
      </c>
      <c r="CU35">
        <v>0.2300163239747855</v>
      </c>
      <c r="CV35">
        <v>0.2328110495605806</v>
      </c>
      <c r="CW35" t="e">
        <v>#N/A</v>
      </c>
      <c r="CX35" t="e">
        <v>#N/A</v>
      </c>
      <c r="CY35" t="e">
        <v>#N/A</v>
      </c>
      <c r="CZ35" t="e">
        <v>#N/A</v>
      </c>
      <c r="DA35" t="e">
        <v>#N/A</v>
      </c>
      <c r="DB35" t="e">
        <v>#N/A</v>
      </c>
      <c r="DC35" t="e">
        <v>#N/A</v>
      </c>
      <c r="DD35" t="e">
        <v>#N/A</v>
      </c>
      <c r="DE35" t="e">
        <v>#N/A</v>
      </c>
      <c r="DF35" t="e">
        <v>#N/A</v>
      </c>
      <c r="DG35" t="e">
        <v>#N/A</v>
      </c>
      <c r="DH35" t="e">
        <v>#N/A</v>
      </c>
      <c r="DI35" t="e">
        <v>#N/A</v>
      </c>
      <c r="DJ35" t="e">
        <v>#N/A</v>
      </c>
      <c r="DK35" t="e">
        <v>#N/A</v>
      </c>
      <c r="DL35" t="e">
        <v>#N/A</v>
      </c>
      <c r="DM35" t="e">
        <v>#N/A</v>
      </c>
      <c r="DN35" t="e">
        <v>#N/A</v>
      </c>
      <c r="DO35" t="e">
        <v>#N/A</v>
      </c>
      <c r="DP35" t="e">
        <v>#N/A</v>
      </c>
      <c r="DQ35" t="e">
        <v>#N/A</v>
      </c>
      <c r="DR35" t="e">
        <v>#N/A</v>
      </c>
      <c r="DS35" t="e">
        <v>#N/A</v>
      </c>
      <c r="DT35" t="e">
        <v>#N/A</v>
      </c>
      <c r="DU35" t="e">
        <v>#N/A</v>
      </c>
      <c r="DV35" t="e">
        <v>#N/A</v>
      </c>
      <c r="DW35" t="e">
        <v>#N/A</v>
      </c>
      <c r="DX35" t="e">
        <v>#N/A</v>
      </c>
      <c r="DY35" t="e">
        <v>#N/A</v>
      </c>
      <c r="DZ35" t="e">
        <v>#N/A</v>
      </c>
      <c r="EA35" t="e">
        <v>#N/A</v>
      </c>
      <c r="EB35" t="e">
        <v>#N/A</v>
      </c>
      <c r="EC35" t="e">
        <v>#N/A</v>
      </c>
      <c r="ED35" t="e">
        <v>#N/A</v>
      </c>
      <c r="EE35" t="e">
        <v>#N/A</v>
      </c>
      <c r="EF35" t="e">
        <v>#N/A</v>
      </c>
      <c r="EG35" t="e">
        <v>#N/A</v>
      </c>
      <c r="EH35" t="e">
        <v>#N/A</v>
      </c>
      <c r="EI35" t="e">
        <v>#N/A</v>
      </c>
      <c r="EJ35" t="e">
        <v>#N/A</v>
      </c>
      <c r="EK35" t="e">
        <v>#N/A</v>
      </c>
      <c r="EL35" t="e">
        <v>#N/A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 t="e">
        <v>#N/A</v>
      </c>
      <c r="ES35" t="e">
        <v>#N/A</v>
      </c>
      <c r="ET35" t="e">
        <v>#N/A</v>
      </c>
      <c r="EU35" t="e">
        <v>#N/A</v>
      </c>
      <c r="EV35" t="e">
        <v>#N/A</v>
      </c>
      <c r="EW35" t="e">
        <v>#N/A</v>
      </c>
      <c r="EX35" t="e">
        <v>#N/A</v>
      </c>
      <c r="EY35" t="e">
        <v>#N/A</v>
      </c>
    </row>
    <row r="36" spans="1:155">
      <c r="A36">
        <v>0.21127340170368858</v>
      </c>
      <c r="B36">
        <v>0.20604184542668855</v>
      </c>
      <c r="C36">
        <v>0.20085947393288689</v>
      </c>
      <c r="D36">
        <v>0.19572682600046434</v>
      </c>
      <c r="E36">
        <v>0.19064455234193287</v>
      </c>
      <c r="F36">
        <v>0.18561342820570972</v>
      </c>
      <c r="G36">
        <v>0.18063436736363331</v>
      </c>
      <c r="H36">
        <v>0.17570843818105</v>
      </c>
      <c r="I36">
        <v>0.17083688234794503</v>
      </c>
      <c r="J36">
        <v>0.16602113540001709</v>
      </c>
      <c r="K36">
        <v>0.16126285075486135</v>
      </c>
      <c r="L36">
        <v>0.15656392688935064</v>
      </c>
      <c r="M36">
        <v>0.15192653843907927</v>
      </c>
      <c r="N36">
        <v>0.14735317089469205</v>
      </c>
      <c r="O36">
        <v>0.14284666112826416</v>
      </c>
      <c r="P36">
        <v>0.13841024216602535</v>
      </c>
      <c r="Q36">
        <v>0.13404759393143029</v>
      </c>
      <c r="R36">
        <v>0.12976290054101366</v>
      </c>
      <c r="S36">
        <v>0.12556091316173054</v>
      </c>
      <c r="T36">
        <v>0.1214470199360318</v>
      </c>
      <c r="U36">
        <v>0.11742732127238376</v>
      </c>
      <c r="V36">
        <v>0.11350871020813502</v>
      </c>
      <c r="W36">
        <v>0.10969895586037727</v>
      </c>
      <c r="X36">
        <v>0.10600678589604884</v>
      </c>
      <c r="Y36">
        <v>0.10244196431856981</v>
      </c>
      <c r="Z36">
        <v>9.9015356737776769E-2</v>
      </c>
      <c r="AA36">
        <v>9.573897221312172E-2</v>
      </c>
      <c r="AB36">
        <v>9.2625970818429104E-2</v>
      </c>
      <c r="AC36">
        <v>8.969061851536976E-2</v>
      </c>
      <c r="AD36">
        <v>8.6948170811600042E-2</v>
      </c>
      <c r="AE36">
        <v>8.4414664091383235E-2</v>
      </c>
      <c r="AF36">
        <v>8.2106594247527545E-2</v>
      </c>
      <c r="AG36">
        <v>8.0040467081165523E-2</v>
      </c>
      <c r="AH36">
        <v>7.8232215228488167E-2</v>
      </c>
      <c r="AI36">
        <v>7.6696494433773327E-2</v>
      </c>
      <c r="AJ36">
        <v>7.5445901190881251E-2</v>
      </c>
      <c r="AK36">
        <v>7.4490190435087977E-2</v>
      </c>
      <c r="AL36">
        <v>7.3835611787478841E-2</v>
      </c>
      <c r="AM36">
        <v>7.3484494056252306E-2</v>
      </c>
      <c r="AN36">
        <v>7.3435116971508035E-2</v>
      </c>
      <c r="AO36">
        <v>7.3681630182162811E-2</v>
      </c>
      <c r="AP36">
        <v>7.421399422003537E-2</v>
      </c>
      <c r="AQ36">
        <v>7.5019044422147491E-2</v>
      </c>
      <c r="AR36">
        <v>7.6080884620461101E-2</v>
      </c>
      <c r="AS36">
        <v>7.7381482708975893E-2</v>
      </c>
      <c r="AT36">
        <v>7.8901623901669979E-2</v>
      </c>
      <c r="AU36">
        <v>8.0621625942197087E-2</v>
      </c>
      <c r="AV36">
        <v>8.2521961065940244E-2</v>
      </c>
      <c r="AW36">
        <v>8.4583752510932253E-2</v>
      </c>
      <c r="AX36">
        <v>8.6789133247831413E-2</v>
      </c>
      <c r="AY36">
        <v>8.9121478805514229E-2</v>
      </c>
      <c r="AZ36">
        <v>9.1565527662617635E-2</v>
      </c>
      <c r="BA36">
        <v>9.4107416837659594E-2</v>
      </c>
      <c r="BB36">
        <v>9.6734658260985096E-2</v>
      </c>
      <c r="BC36">
        <v>9.9436073135369063E-2</v>
      </c>
      <c r="BD36">
        <v>0.10220170265906439</v>
      </c>
      <c r="BE36">
        <v>0.105022706577275</v>
      </c>
      <c r="BF36">
        <v>0.1078912569374661</v>
      </c>
      <c r="BG36">
        <v>0.11080043373482895</v>
      </c>
      <c r="BH36">
        <v>0.11374412696260622</v>
      </c>
      <c r="BI36">
        <v>0.1167169432257483</v>
      </c>
      <c r="BJ36">
        <v>0.11971412342172479</v>
      </c>
      <c r="BK36">
        <v>0.12273146687795418</v>
      </c>
      <c r="BL36">
        <v>0.12576526393237308</v>
      </c>
      <c r="BM36">
        <v>0.12881223711927184</v>
      </c>
      <c r="BN36">
        <v>0.13186948839369575</v>
      </c>
      <c r="BO36">
        <v>0.13493445306268934</v>
      </c>
      <c r="BP36">
        <v>0.1380048599665735</v>
      </c>
      <c r="BQ36">
        <v>0.1410786951743821</v>
      </c>
      <c r="BR36">
        <v>0.14415417254044252</v>
      </c>
      <c r="BS36">
        <v>0.14722970578613478</v>
      </c>
      <c r="BT36">
        <v>0.15030388551577104</v>
      </c>
      <c r="BU36">
        <v>0.15337545813597939</v>
      </c>
      <c r="BV36">
        <v>0.15644330870926557</v>
      </c>
      <c r="BW36">
        <v>0.15950644425821617</v>
      </c>
      <c r="BX36">
        <v>0.16256398091433732</v>
      </c>
      <c r="BY36">
        <v>0.16561513110513257</v>
      </c>
      <c r="BZ36">
        <v>0.16865919323109155</v>
      </c>
      <c r="CA36">
        <v>0.17169554246418686</v>
      </c>
      <c r="CB36">
        <v>0.17472362227093857</v>
      </c>
      <c r="CC36">
        <v>0.17774293713437619</v>
      </c>
      <c r="CD36">
        <v>0.1807530462850214</v>
      </c>
      <c r="CE36">
        <v>0.18375355812092206</v>
      </c>
      <c r="CF36">
        <v>0.18674412492208217</v>
      </c>
      <c r="CG36">
        <v>0.18972443805193381</v>
      </c>
      <c r="CH36">
        <v>0.19269422549979567</v>
      </c>
      <c r="CI36">
        <v>0.19565324621852315</v>
      </c>
      <c r="CJ36">
        <v>0.19860128825070811</v>
      </c>
      <c r="CK36">
        <v>0.20153816616931469</v>
      </c>
      <c r="CL36">
        <v>0.20446371777937988</v>
      </c>
      <c r="CM36">
        <v>0.20737780192335792</v>
      </c>
      <c r="CN36">
        <v>0.21028029713264665</v>
      </c>
      <c r="CO36">
        <v>0.21317109877681112</v>
      </c>
      <c r="CP36">
        <v>0.21605011884377126</v>
      </c>
      <c r="CQ36">
        <v>0.2189172831569009</v>
      </c>
      <c r="CR36">
        <v>0.22177253068228947</v>
      </c>
      <c r="CS36">
        <v>0.22461581225018867</v>
      </c>
      <c r="CT36">
        <v>0.22744708941836878</v>
      </c>
      <c r="CU36">
        <v>0.23026633333342436</v>
      </c>
      <c r="CV36">
        <v>0.23307352427981451</v>
      </c>
      <c r="CW36" t="e">
        <v>#N/A</v>
      </c>
      <c r="CX36" t="e">
        <v>#N/A</v>
      </c>
      <c r="CY36" t="e">
        <v>#N/A</v>
      </c>
      <c r="CZ36" t="e">
        <v>#N/A</v>
      </c>
      <c r="DA36" t="e">
        <v>#N/A</v>
      </c>
      <c r="DB36" t="e">
        <v>#N/A</v>
      </c>
      <c r="DC36" t="e">
        <v>#N/A</v>
      </c>
      <c r="DD36" t="e">
        <v>#N/A</v>
      </c>
      <c r="DE36" t="e">
        <v>#N/A</v>
      </c>
      <c r="DF36" t="e">
        <v>#N/A</v>
      </c>
      <c r="DG36" t="e">
        <v>#N/A</v>
      </c>
      <c r="DH36" t="e">
        <v>#N/A</v>
      </c>
      <c r="DI36" t="e">
        <v>#N/A</v>
      </c>
      <c r="DJ36" t="e">
        <v>#N/A</v>
      </c>
      <c r="DK36" t="e">
        <v>#N/A</v>
      </c>
      <c r="DL36" t="e">
        <v>#N/A</v>
      </c>
      <c r="DM36" t="e">
        <v>#N/A</v>
      </c>
      <c r="DN36" t="e">
        <v>#N/A</v>
      </c>
      <c r="DO36" t="e">
        <v>#N/A</v>
      </c>
      <c r="DP36" t="e">
        <v>#N/A</v>
      </c>
      <c r="DQ36" t="e">
        <v>#N/A</v>
      </c>
      <c r="DR36" t="e">
        <v>#N/A</v>
      </c>
      <c r="DS36" t="e">
        <v>#N/A</v>
      </c>
      <c r="DT36" t="e">
        <v>#N/A</v>
      </c>
      <c r="DU36" t="e">
        <v>#N/A</v>
      </c>
      <c r="DV36" t="e">
        <v>#N/A</v>
      </c>
      <c r="DW36" t="e">
        <v>#N/A</v>
      </c>
      <c r="DX36" t="e">
        <v>#N/A</v>
      </c>
      <c r="DY36" t="e">
        <v>#N/A</v>
      </c>
      <c r="DZ36" t="e">
        <v>#N/A</v>
      </c>
      <c r="EA36" t="e">
        <v>#N/A</v>
      </c>
      <c r="EB36" t="e">
        <v>#N/A</v>
      </c>
      <c r="EC36" t="e">
        <v>#N/A</v>
      </c>
      <c r="ED36" t="e">
        <v>#N/A</v>
      </c>
      <c r="EE36" t="e">
        <v>#N/A</v>
      </c>
      <c r="EF36" t="e">
        <v>#N/A</v>
      </c>
      <c r="EG36" t="e">
        <v>#N/A</v>
      </c>
      <c r="EH36" t="e">
        <v>#N/A</v>
      </c>
      <c r="EI36" t="e">
        <v>#N/A</v>
      </c>
      <c r="EJ36" t="e">
        <v>#N/A</v>
      </c>
      <c r="EK36" t="e">
        <v>#N/A</v>
      </c>
      <c r="EL36" t="e">
        <v>#N/A</v>
      </c>
      <c r="EM36" t="e">
        <v>#N/A</v>
      </c>
      <c r="EN36" t="e">
        <v>#N/A</v>
      </c>
      <c r="EO36" t="e">
        <v>#N/A</v>
      </c>
      <c r="EP36" t="e">
        <v>#N/A</v>
      </c>
      <c r="EQ36" t="e">
        <v>#N/A</v>
      </c>
      <c r="ER36" t="e">
        <v>#N/A</v>
      </c>
      <c r="ES36" t="e">
        <v>#N/A</v>
      </c>
      <c r="ET36" t="e">
        <v>#N/A</v>
      </c>
      <c r="EU36" t="e">
        <v>#N/A</v>
      </c>
      <c r="EV36" t="e">
        <v>#N/A</v>
      </c>
      <c r="EW36" t="e">
        <v>#N/A</v>
      </c>
      <c r="EX36" t="e">
        <v>#N/A</v>
      </c>
      <c r="EY36" t="e">
        <v>#N/A</v>
      </c>
    </row>
    <row r="37" spans="1:155">
      <c r="A37">
        <v>0.20499211493909084</v>
      </c>
      <c r="B37">
        <v>0.199925087601969</v>
      </c>
      <c r="C37">
        <v>0.19490668548209614</v>
      </c>
      <c r="D37">
        <v>0.1899374605305072</v>
      </c>
      <c r="E37">
        <v>0.18501807535532891</v>
      </c>
      <c r="F37">
        <v>0.18014931551937968</v>
      </c>
      <c r="G37">
        <v>0.17533210331548568</v>
      </c>
      <c r="H37">
        <v>0.17056751341501078</v>
      </c>
      <c r="I37">
        <v>0.16585679124541231</v>
      </c>
      <c r="J37">
        <v>0.16120137299508761</v>
      </c>
      <c r="K37">
        <v>0.15660290903273424</v>
      </c>
      <c r="L37">
        <v>0.15206329044506847</v>
      </c>
      <c r="M37">
        <v>0.14758467923745081</v>
      </c>
      <c r="N37">
        <v>0.14316954207201649</v>
      </c>
      <c r="O37">
        <v>0.13882068958362204</v>
      </c>
      <c r="P37">
        <v>0.13454131967917504</v>
      </c>
      <c r="Q37">
        <v>0.13033506670375336</v>
      </c>
      <c r="R37">
        <v>0.1262060565948129</v>
      </c>
      <c r="S37">
        <v>0.12215896743181581</v>
      </c>
      <c r="T37">
        <v>0.11819909655830743</v>
      </c>
      <c r="U37">
        <v>0.11433243253215121</v>
      </c>
      <c r="V37">
        <v>0.11056573173917282</v>
      </c>
      <c r="W37">
        <v>0.10690659746814125</v>
      </c>
      <c r="X37">
        <v>0.10336355747361829</v>
      </c>
      <c r="Y37">
        <v>9.9946136400247923E-2</v>
      </c>
      <c r="Z37">
        <v>9.6664915350632916E-2</v>
      </c>
      <c r="AA37">
        <v>9.3531568218428174E-2</v>
      </c>
      <c r="AB37">
        <v>9.0558864233698258E-2</v>
      </c>
      <c r="AC37">
        <v>8.7760619493584227E-2</v>
      </c>
      <c r="AD37">
        <v>8.5151580183777567E-2</v>
      </c>
      <c r="AE37">
        <v>8.2747218099929284E-2</v>
      </c>
      <c r="AF37">
        <v>8.0563420022021701E-2</v>
      </c>
      <c r="AG37">
        <v>7.8616057141536425E-2</v>
      </c>
      <c r="AH37">
        <v>7.6920429944973612E-2</v>
      </c>
      <c r="AI37">
        <v>7.5490599024633551E-2</v>
      </c>
      <c r="AJ37">
        <v>7.4338639737529258E-2</v>
      </c>
      <c r="AK37">
        <v>7.3473892131301816E-2</v>
      </c>
      <c r="AL37">
        <v>7.2902323574476374E-2</v>
      </c>
      <c r="AM37">
        <v>7.2626139690914054E-2</v>
      </c>
      <c r="AN37">
        <v>7.2643692624372036E-2</v>
      </c>
      <c r="AO37">
        <v>7.2949389758614203E-2</v>
      </c>
      <c r="AP37">
        <v>7.3533532001776411E-2</v>
      </c>
      <c r="AQ37">
        <v>7.4383483436798528E-2</v>
      </c>
      <c r="AR37">
        <v>7.5483959850093776E-2</v>
      </c>
      <c r="AS37">
        <v>7.6817560972069696E-2</v>
      </c>
      <c r="AT37">
        <v>7.8365731309464462E-2</v>
      </c>
      <c r="AU37">
        <v>8.010943708737564E-2</v>
      </c>
      <c r="AV37">
        <v>8.2029760914804059E-2</v>
      </c>
      <c r="AW37">
        <v>8.4108384396699376E-2</v>
      </c>
      <c r="AX37">
        <v>8.6327938514212665E-2</v>
      </c>
      <c r="AY37">
        <v>8.8672233948030768E-2</v>
      </c>
      <c r="AZ37">
        <v>9.112638264691926E-2</v>
      </c>
      <c r="BA37">
        <v>9.3676837220707979E-2</v>
      </c>
      <c r="BB37">
        <v>9.6311373189475677E-2</v>
      </c>
      <c r="BC37">
        <v>9.9019029787714805E-2</v>
      </c>
      <c r="BD37">
        <v>0.10179002709012658</v>
      </c>
      <c r="BE37">
        <v>0.10461567083805198</v>
      </c>
      <c r="BF37">
        <v>0.10748825169912253</v>
      </c>
      <c r="BG37">
        <v>0.11040094591336164</v>
      </c>
      <c r="BH37">
        <v>0.11334772126033583</v>
      </c>
      <c r="BI37">
        <v>0.11632324736708774</v>
      </c>
      <c r="BJ37">
        <v>0.11932281603628346</v>
      </c>
      <c r="BK37">
        <v>0.12234226795863036</v>
      </c>
      <c r="BL37">
        <v>0.12537792699397052</v>
      </c>
      <c r="BM37">
        <v>0.12842654306250872</v>
      </c>
      <c r="BN37">
        <v>0.13148524046343812</v>
      </c>
      <c r="BO37">
        <v>0.134551472947258</v>
      </c>
      <c r="BP37">
        <v>0.13762298451757521</v>
      </c>
      <c r="BQ37">
        <v>0.1406977739327829</v>
      </c>
      <c r="BR37">
        <v>0.14377406568178641</v>
      </c>
      <c r="BS37">
        <v>0.14685028240554698</v>
      </c>
      <c r="BT37">
        <v>0.14992502234830907</v>
      </c>
      <c r="BU37">
        <v>0.15299703857939914</v>
      </c>
      <c r="BV37">
        <v>0.1560652217945307</v>
      </c>
      <c r="BW37">
        <v>0.15912858414362635</v>
      </c>
      <c r="BX37">
        <v>0.16218624614050051</v>
      </c>
      <c r="BY37">
        <v>0.16523742423296042</v>
      </c>
      <c r="BZ37">
        <v>0.16828142045308009</v>
      </c>
      <c r="CA37">
        <v>0.17131761332406542</v>
      </c>
      <c r="CB37">
        <v>0.17434544932526247</v>
      </c>
      <c r="CC37">
        <v>0.17736443574280469</v>
      </c>
      <c r="CD37">
        <v>0.18037413451549375</v>
      </c>
      <c r="CE37">
        <v>0.18337415652741507</v>
      </c>
      <c r="CF37">
        <v>0.18636415640123005</v>
      </c>
      <c r="CG37">
        <v>0.1893438278289222</v>
      </c>
      <c r="CH37">
        <v>0.1923129008713928</v>
      </c>
      <c r="CI37">
        <v>0.19527113660909098</v>
      </c>
      <c r="CJ37">
        <v>0.19821832505771431</v>
      </c>
      <c r="CK37">
        <v>0.20115428270783892</v>
      </c>
      <c r="CL37">
        <v>0.20407884920341671</v>
      </c>
      <c r="CM37">
        <v>0.20699188520026934</v>
      </c>
      <c r="CN37">
        <v>0.20989327100533153</v>
      </c>
      <c r="CO37">
        <v>0.21278290364275257</v>
      </c>
      <c r="CP37">
        <v>0.2156606967788709</v>
      </c>
      <c r="CQ37">
        <v>0.21852657780272067</v>
      </c>
      <c r="CR37">
        <v>0.22138048721909384</v>
      </c>
      <c r="CS37">
        <v>0.22422237737477704</v>
      </c>
      <c r="CT37">
        <v>0.22705221135581272</v>
      </c>
      <c r="CU37">
        <v>0.22986996165561766</v>
      </c>
      <c r="CV37">
        <v>0.23267561009739166</v>
      </c>
      <c r="CW37" t="e">
        <v>#N/A</v>
      </c>
      <c r="CX37" t="e">
        <v>#N/A</v>
      </c>
      <c r="CY37" t="e">
        <v>#N/A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  <c r="DH37" t="e">
        <v>#N/A</v>
      </c>
      <c r="DI37" t="e">
        <v>#N/A</v>
      </c>
      <c r="DJ37" t="e">
        <v>#N/A</v>
      </c>
      <c r="DK37" t="e">
        <v>#N/A</v>
      </c>
      <c r="DL37" t="e">
        <v>#N/A</v>
      </c>
      <c r="DM37" t="e">
        <v>#N/A</v>
      </c>
      <c r="DN37" t="e">
        <v>#N/A</v>
      </c>
      <c r="DO37" t="e">
        <v>#N/A</v>
      </c>
      <c r="DP37" t="e">
        <v>#N/A</v>
      </c>
      <c r="DQ37" t="e">
        <v>#N/A</v>
      </c>
      <c r="DR37" t="e">
        <v>#N/A</v>
      </c>
      <c r="DS37" t="e">
        <v>#N/A</v>
      </c>
      <c r="DT37" t="e">
        <v>#N/A</v>
      </c>
      <c r="DU37" t="e">
        <v>#N/A</v>
      </c>
      <c r="DV37" t="e">
        <v>#N/A</v>
      </c>
      <c r="DW37" t="e">
        <v>#N/A</v>
      </c>
      <c r="DX37" t="e">
        <v>#N/A</v>
      </c>
      <c r="DY37" t="e">
        <v>#N/A</v>
      </c>
      <c r="DZ37" t="e">
        <v>#N/A</v>
      </c>
      <c r="EA37" t="e">
        <v>#N/A</v>
      </c>
      <c r="EB37" t="e">
        <v>#N/A</v>
      </c>
      <c r="EC37" t="e">
        <v>#N/A</v>
      </c>
      <c r="ED37" t="e">
        <v>#N/A</v>
      </c>
      <c r="EE37" t="e">
        <v>#N/A</v>
      </c>
      <c r="EF37" t="e">
        <v>#N/A</v>
      </c>
      <c r="EG37" t="e">
        <v>#N/A</v>
      </c>
      <c r="EH37" t="e">
        <v>#N/A</v>
      </c>
      <c r="EI37" t="e">
        <v>#N/A</v>
      </c>
      <c r="EJ37" t="e">
        <v>#N/A</v>
      </c>
      <c r="EK37" t="e">
        <v>#N/A</v>
      </c>
      <c r="EL37" t="e">
        <v>#N/A</v>
      </c>
      <c r="EM37" t="e">
        <v>#N/A</v>
      </c>
      <c r="EN37" t="e">
        <v>#N/A</v>
      </c>
      <c r="EO37" t="e">
        <v>#N/A</v>
      </c>
      <c r="EP37" t="e">
        <v>#N/A</v>
      </c>
      <c r="EQ37" t="e">
        <v>#N/A</v>
      </c>
      <c r="ER37" t="e">
        <v>#N/A</v>
      </c>
      <c r="ES37" t="e">
        <v>#N/A</v>
      </c>
      <c r="ET37" t="e">
        <v>#N/A</v>
      </c>
      <c r="EU37" t="e">
        <v>#N/A</v>
      </c>
      <c r="EV37" t="e">
        <v>#N/A</v>
      </c>
      <c r="EW37" t="e">
        <v>#N/A</v>
      </c>
      <c r="EX37" t="e">
        <v>#N/A</v>
      </c>
      <c r="EY37" t="e">
        <v>#N/A</v>
      </c>
    </row>
    <row r="38" spans="1:155">
      <c r="A38">
        <v>0.19917444120928254</v>
      </c>
      <c r="B38">
        <v>0.19426666794004166</v>
      </c>
      <c r="C38">
        <v>0.18940679355585577</v>
      </c>
      <c r="D38">
        <v>0.18459537895517097</v>
      </c>
      <c r="E38">
        <v>0.1798330942387675</v>
      </c>
      <c r="F38">
        <v>0.17512073067668271</v>
      </c>
      <c r="G38">
        <v>0.17045921427098396</v>
      </c>
      <c r="H38">
        <v>0.1658496210391194</v>
      </c>
      <c r="I38">
        <v>0.16129319499077907</v>
      </c>
      <c r="J38">
        <v>0.15679136766951715</v>
      </c>
      <c r="K38">
        <v>0.15234578102321941</v>
      </c>
      <c r="L38">
        <v>0.1479583132292924</v>
      </c>
      <c r="M38">
        <v>0.14363110816179303</v>
      </c>
      <c r="N38">
        <v>0.13936660819176319</v>
      </c>
      <c r="O38">
        <v>0.13516759238150899</v>
      </c>
      <c r="P38">
        <v>0.13103721847356986</v>
      </c>
      <c r="Q38">
        <v>0.12697907058704413</v>
      </c>
      <c r="R38">
        <v>0.12299721248690636</v>
      </c>
      <c r="S38">
        <v>0.11909624608524258</v>
      </c>
      <c r="T38">
        <v>0.11528137604677359</v>
      </c>
      <c r="U38">
        <v>0.11155847892452667</v>
      </c>
      <c r="V38">
        <v>0.10793417649476296</v>
      </c>
      <c r="W38">
        <v>0.10441591113807612</v>
      </c>
      <c r="X38">
        <v>0.10101201924323865</v>
      </c>
      <c r="Y38">
        <v>9.7731799293053645E-2</v>
      </c>
      <c r="Z38">
        <v>9.4585566662734738E-2</v>
      </c>
      <c r="AA38">
        <v>9.1584685568070395E-2</v>
      </c>
      <c r="AB38">
        <v>8.8741567561987408E-2</v>
      </c>
      <c r="AC38">
        <v>8.6069620395574115E-2</v>
      </c>
      <c r="AD38">
        <v>8.3583130830557004E-2</v>
      </c>
      <c r="AE38">
        <v>8.1297063390659632E-2</v>
      </c>
      <c r="AF38">
        <v>7.9226758188138485E-2</v>
      </c>
      <c r="AG38">
        <v>7.7387515747160074E-2</v>
      </c>
      <c r="AH38">
        <v>7.5794065297723284E-2</v>
      </c>
      <c r="AI38">
        <v>7.4459926372980184E-2</v>
      </c>
      <c r="AJ38">
        <v>7.3396698582588904E-2</v>
      </c>
      <c r="AK38">
        <v>7.2613343699975089E-2</v>
      </c>
      <c r="AL38">
        <v>7.2115570679021981E-2</v>
      </c>
      <c r="AM38">
        <v>7.1905454005452354E-2</v>
      </c>
      <c r="AN38">
        <v>7.1981345985708267E-2</v>
      </c>
      <c r="AO38">
        <v>7.2337794375461992E-2</v>
      </c>
      <c r="AP38">
        <v>7.2965376227452319E-2</v>
      </c>
      <c r="AQ38">
        <v>7.3851840180279252E-2</v>
      </c>
      <c r="AR38">
        <v>7.4982376229414269E-2</v>
      </c>
      <c r="AS38">
        <v>7.6340131213647036E-2</v>
      </c>
      <c r="AT38">
        <v>7.7907139139092585E-2</v>
      </c>
      <c r="AU38">
        <v>7.9664966674057008E-2</v>
      </c>
      <c r="AV38">
        <v>8.1595281700213157E-2</v>
      </c>
      <c r="AW38">
        <v>8.3680317324386314E-2</v>
      </c>
      <c r="AX38">
        <v>8.5903209051075541E-2</v>
      </c>
      <c r="AY38">
        <v>8.8248218196267533E-2</v>
      </c>
      <c r="AZ38">
        <v>9.0700851543112221E-2</v>
      </c>
      <c r="BA38">
        <v>9.3247902129455967E-2</v>
      </c>
      <c r="BB38">
        <v>9.5877435722190749E-2</v>
      </c>
      <c r="BC38">
        <v>9.8578736904131659E-2</v>
      </c>
      <c r="BD38">
        <v>0.10134223171760899</v>
      </c>
      <c r="BE38">
        <v>0.1041593981247083</v>
      </c>
      <c r="BF38">
        <v>0.10702267048033494</v>
      </c>
      <c r="BG38">
        <v>0.10992534485097936</v>
      </c>
      <c r="BH38">
        <v>0.1128614887627056</v>
      </c>
      <c r="BI38">
        <v>0.11582585531247325</v>
      </c>
      <c r="BJ38">
        <v>0.11881380599942494</v>
      </c>
      <c r="BK38">
        <v>0.12182124008917042</v>
      </c>
      <c r="BL38">
        <v>0.12484453077802961</v>
      </c>
      <c r="BM38">
        <v>0.12788046972182163</v>
      </c>
      <c r="BN38">
        <v>0.1309262166714826</v>
      </c>
      <c r="BO38">
        <v>0.1339792557285325</v>
      </c>
      <c r="BP38">
        <v>0.13703735685608606</v>
      </c>
      <c r="BQ38">
        <v>0.1400985413105727</v>
      </c>
      <c r="BR38">
        <v>0.14316105315639641</v>
      </c>
      <c r="BS38">
        <v>0.1462233319873846</v>
      </c>
      <c r="BT38">
        <v>0.1492839910285122</v>
      </c>
      <c r="BU38">
        <v>0.15234179665025632</v>
      </c>
      <c r="BV38">
        <v>0.15539565119679766</v>
      </c>
      <c r="BW38">
        <v>0.15844457741320839</v>
      </c>
      <c r="BX38">
        <v>0.16148770514553437</v>
      </c>
      <c r="BY38">
        <v>0.16452425935991705</v>
      </c>
      <c r="BZ38">
        <v>0.16755354984703935</v>
      </c>
      <c r="CA38">
        <v>0.17057496213907966</v>
      </c>
      <c r="CB38">
        <v>0.1735879490873144</v>
      </c>
      <c r="CC38">
        <v>0.17659202387897865</v>
      </c>
      <c r="CD38">
        <v>0.17958675391316078</v>
      </c>
      <c r="CE38">
        <v>0.18257175510408086</v>
      </c>
      <c r="CF38">
        <v>0.18554668666019564</v>
      </c>
      <c r="CG38">
        <v>0.18851124673207309</v>
      </c>
      <c r="CH38">
        <v>0.19146516933388943</v>
      </c>
      <c r="CI38">
        <v>0.19440821936480313</v>
      </c>
      <c r="CJ38">
        <v>0.19734019041626666</v>
      </c>
      <c r="CK38">
        <v>0.2002609022497408</v>
      </c>
      <c r="CL38">
        <v>0.20317019764508426</v>
      </c>
      <c r="CM38">
        <v>0.20606794025387287</v>
      </c>
      <c r="CN38">
        <v>0.20895401316382983</v>
      </c>
      <c r="CO38">
        <v>0.21182831602491756</v>
      </c>
      <c r="CP38">
        <v>0.21469076505547083</v>
      </c>
      <c r="CQ38">
        <v>0.21754128993344871</v>
      </c>
      <c r="CR38">
        <v>0.2203798334026156</v>
      </c>
      <c r="CS38">
        <v>0.22320634994642899</v>
      </c>
      <c r="CT38">
        <v>0.22602080472359504</v>
      </c>
      <c r="CU38">
        <v>0.22882317207861311</v>
      </c>
      <c r="CV38">
        <v>0.23161343580743118</v>
      </c>
      <c r="CW38" t="e">
        <v>#N/A</v>
      </c>
      <c r="CX38" t="e">
        <v>#N/A</v>
      </c>
      <c r="CY38" t="e">
        <v>#N/A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 t="e">
        <v>#N/A</v>
      </c>
      <c r="DL38" t="e">
        <v>#N/A</v>
      </c>
      <c r="DM38" t="e">
        <v>#N/A</v>
      </c>
      <c r="DN38" t="e">
        <v>#N/A</v>
      </c>
      <c r="DO38" t="e">
        <v>#N/A</v>
      </c>
      <c r="DP38" t="e">
        <v>#N/A</v>
      </c>
      <c r="DQ38" t="e">
        <v>#N/A</v>
      </c>
      <c r="DR38" t="e">
        <v>#N/A</v>
      </c>
      <c r="DS38" t="e">
        <v>#N/A</v>
      </c>
      <c r="DT38" t="e">
        <v>#N/A</v>
      </c>
      <c r="DU38" t="e">
        <v>#N/A</v>
      </c>
      <c r="DV38" t="e">
        <v>#N/A</v>
      </c>
      <c r="DW38" t="e">
        <v>#N/A</v>
      </c>
      <c r="DX38" t="e">
        <v>#N/A</v>
      </c>
      <c r="DY38" t="e">
        <v>#N/A</v>
      </c>
      <c r="DZ38" t="e">
        <v>#N/A</v>
      </c>
      <c r="EA38" t="e">
        <v>#N/A</v>
      </c>
      <c r="EB38" t="e">
        <v>#N/A</v>
      </c>
      <c r="EC38" t="e">
        <v>#N/A</v>
      </c>
      <c r="ED38" t="e">
        <v>#N/A</v>
      </c>
      <c r="EE38" t="e">
        <v>#N/A</v>
      </c>
      <c r="EF38" t="e">
        <v>#N/A</v>
      </c>
      <c r="EG38" t="e">
        <v>#N/A</v>
      </c>
      <c r="EH38" t="e">
        <v>#N/A</v>
      </c>
      <c r="EI38" t="e">
        <v>#N/A</v>
      </c>
      <c r="EJ38" t="e">
        <v>#N/A</v>
      </c>
      <c r="EK38" t="e">
        <v>#N/A</v>
      </c>
      <c r="EL38" t="e">
        <v>#N/A</v>
      </c>
      <c r="EM38" t="e">
        <v>#N/A</v>
      </c>
      <c r="EN38" t="e">
        <v>#N/A</v>
      </c>
      <c r="EO38" t="e">
        <v>#N/A</v>
      </c>
      <c r="EP38" t="e">
        <v>#N/A</v>
      </c>
      <c r="EQ38" t="e">
        <v>#N/A</v>
      </c>
      <c r="ER38" t="e">
        <v>#N/A</v>
      </c>
      <c r="ES38" t="e">
        <v>#N/A</v>
      </c>
      <c r="ET38" t="e">
        <v>#N/A</v>
      </c>
      <c r="EU38" t="e">
        <v>#N/A</v>
      </c>
      <c r="EV38" t="e">
        <v>#N/A</v>
      </c>
      <c r="EW38" t="e">
        <v>#N/A</v>
      </c>
      <c r="EX38" t="e">
        <v>#N/A</v>
      </c>
      <c r="EY38" t="e">
        <v>#N/A</v>
      </c>
    </row>
    <row r="39" spans="1:155">
      <c r="A39">
        <v>0.19381666244663823</v>
      </c>
      <c r="B39">
        <v>0.18906353744127757</v>
      </c>
      <c r="C39">
        <v>0.18435740497436845</v>
      </c>
      <c r="D39">
        <v>0.17969883071973888</v>
      </c>
      <c r="E39">
        <v>0.17508848791511836</v>
      </c>
      <c r="F39">
        <v>0.17052716900966988</v>
      </c>
      <c r="G39">
        <v>0.16601579902877084</v>
      </c>
      <c r="H39">
        <v>0.16155545045798739</v>
      </c>
      <c r="I39">
        <v>0.15714736089436948</v>
      </c>
      <c r="J39">
        <v>0.15279295210629368</v>
      </c>
      <c r="K39">
        <v>0.14849385234258961</v>
      </c>
      <c r="L39">
        <v>0.1442519215844319</v>
      </c>
      <c r="M39">
        <v>0.14006928024842835</v>
      </c>
      <c r="N39">
        <v>0.13594834110837117</v>
      </c>
      <c r="O39">
        <v>0.13189184650558777</v>
      </c>
      <c r="P39">
        <v>0.12790290907031598</v>
      </c>
      <c r="Q39">
        <v>0.12398505811333364</v>
      </c>
      <c r="R39">
        <v>0.12014229115472706</v>
      </c>
      <c r="S39">
        <v>0.1163791305934859</v>
      </c>
      <c r="T39">
        <v>0.11270068608771489</v>
      </c>
      <c r="U39">
        <v>0.10911272113844758</v>
      </c>
      <c r="V39">
        <v>0.10562172358351367</v>
      </c>
      <c r="W39">
        <v>0.1022349777447816</v>
      </c>
      <c r="X39">
        <v>9.8960634330445454E-2</v>
      </c>
      <c r="Y39">
        <v>9.5807774732536349E-2</v>
      </c>
      <c r="Z39">
        <v>9.2786461942835727E-2</v>
      </c>
      <c r="AA39">
        <v>8.9907768843442204E-2</v>
      </c>
      <c r="AB39">
        <v>8.7183773431839279E-2</v>
      </c>
      <c r="AC39">
        <v>8.4627505553491078E-2</v>
      </c>
      <c r="AD39">
        <v>8.2252829458535806E-2</v>
      </c>
      <c r="AE39">
        <v>8.0074245143010606E-2</v>
      </c>
      <c r="AF39">
        <v>7.8106593131208393E-2</v>
      </c>
      <c r="AG39">
        <v>7.6364651914062734E-2</v>
      </c>
      <c r="AH39">
        <v>7.4862626274329824E-2</v>
      </c>
      <c r="AI39">
        <v>7.3613536531955584E-2</v>
      </c>
      <c r="AJ39">
        <v>7.2628541656717782E-2</v>
      </c>
      <c r="AK39">
        <v>7.1916253587505197E-2</v>
      </c>
      <c r="AL39">
        <v>7.1482142501491264E-2</v>
      </c>
      <c r="AM39">
        <v>7.1328151334876716E-2</v>
      </c>
      <c r="AN39">
        <v>7.1452588904910991E-2</v>
      </c>
      <c r="AO39">
        <v>7.1850069587781562E-2</v>
      </c>
      <c r="AP39">
        <v>7.2511410091895878E-2</v>
      </c>
      <c r="AQ39">
        <v>7.3424650570758337E-2</v>
      </c>
      <c r="AR39">
        <v>7.4575365078591555E-2</v>
      </c>
      <c r="AS39">
        <v>7.5947192191453863E-2</v>
      </c>
      <c r="AT39">
        <v>7.7522707240419694E-2</v>
      </c>
      <c r="AU39">
        <v>7.9284042460208773E-2</v>
      </c>
      <c r="AV39">
        <v>8.1213430600685352E-2</v>
      </c>
      <c r="AW39">
        <v>8.3293648076778012E-2</v>
      </c>
      <c r="AX39">
        <v>8.550833587622729E-2</v>
      </c>
      <c r="AY39">
        <v>8.784221347479991E-2</v>
      </c>
      <c r="AZ39">
        <v>9.0281194865966419E-2</v>
      </c>
      <c r="BA39">
        <v>9.2812429005789149E-2</v>
      </c>
      <c r="BB39">
        <v>9.5424289514819752E-2</v>
      </c>
      <c r="BC39">
        <v>9.8106325104380401E-2</v>
      </c>
      <c r="BD39">
        <v>0.10084918696065981</v>
      </c>
      <c r="BE39">
        <v>0.10364454446279715</v>
      </c>
      <c r="BF39">
        <v>0.10648499434356089</v>
      </c>
      <c r="BG39">
        <v>0.10936397046050933</v>
      </c>
      <c r="BH39">
        <v>0.11227565724175508</v>
      </c>
      <c r="BI39">
        <v>0.11521490731832777</v>
      </c>
      <c r="BJ39">
        <v>0.11817716693317165</v>
      </c>
      <c r="BK39">
        <v>0.12115840798145802</v>
      </c>
      <c r="BL39">
        <v>0.12415506589600087</v>
      </c>
      <c r="BM39">
        <v>0.12716398604964499</v>
      </c>
      <c r="BN39">
        <v>0.13018237462759469</v>
      </c>
      <c r="BO39">
        <v>0.13320775616956046</v>
      </c>
      <c r="BP39">
        <v>0.13623793586076044</v>
      </c>
      <c r="BQ39">
        <v>0.13927096591338883</v>
      </c>
      <c r="BR39">
        <v>0.14230511769791127</v>
      </c>
      <c r="BS39">
        <v>0.14533885484616768</v>
      </c>
      <c r="BT39">
        <v>0.14837081199819496</v>
      </c>
      <c r="BU39">
        <v>0.15139977475018659</v>
      </c>
      <c r="BV39">
        <v>0.15442466247779715</v>
      </c>
      <c r="BW39">
        <v>0.1574445134285784</v>
      </c>
      <c r="BX39">
        <v>0.16045847129359228</v>
      </c>
      <c r="BY39">
        <v>0.16346577364885925</v>
      </c>
      <c r="BZ39">
        <v>0.16646574174350784</v>
      </c>
      <c r="CA39">
        <v>0.16945777157479755</v>
      </c>
      <c r="CB39">
        <v>0.17244132551300764</v>
      </c>
      <c r="CC39">
        <v>0.17541592544334461</v>
      </c>
      <c r="CD39">
        <v>0.17838114685884243</v>
      </c>
      <c r="CE39">
        <v>0.18133661306817148</v>
      </c>
      <c r="CF39">
        <v>0.18428199006589033</v>
      </c>
      <c r="CG39">
        <v>0.18721698241438975</v>
      </c>
      <c r="CH39">
        <v>0.19014132990992716</v>
      </c>
      <c r="CI39">
        <v>0.19305480288551397</v>
      </c>
      <c r="CJ39">
        <v>0.19595720004212624</v>
      </c>
      <c r="CK39">
        <v>0.19884834580686822</v>
      </c>
      <c r="CL39">
        <v>0.20172808732299743</v>
      </c>
      <c r="CM39">
        <v>0.20459629238576721</v>
      </c>
      <c r="CN39">
        <v>0.20745284790022783</v>
      </c>
      <c r="CO39">
        <v>0.21029765707844073</v>
      </c>
      <c r="CP39">
        <v>0.21313063955564809</v>
      </c>
      <c r="CQ39">
        <v>0.21595172807657212</v>
      </c>
      <c r="CR39">
        <v>0.21876086831125696</v>
      </c>
      <c r="CS39">
        <v>0.22155801754117405</v>
      </c>
      <c r="CT39">
        <v>0.2243431435495096</v>
      </c>
      <c r="CU39">
        <v>0.2271162230357148</v>
      </c>
      <c r="CV39">
        <v>0.22987724226718992</v>
      </c>
      <c r="CW39" t="e">
        <v>#N/A</v>
      </c>
      <c r="CX39" t="e">
        <v>#N/A</v>
      </c>
      <c r="CY39" t="e">
        <v>#N/A</v>
      </c>
      <c r="CZ39" t="e">
        <v>#N/A</v>
      </c>
      <c r="DA39" t="e">
        <v>#N/A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  <c r="DH39" t="e">
        <v>#N/A</v>
      </c>
      <c r="DI39" t="e">
        <v>#N/A</v>
      </c>
      <c r="DJ39" t="e">
        <v>#N/A</v>
      </c>
      <c r="DK39" t="e">
        <v>#N/A</v>
      </c>
      <c r="DL39" t="e">
        <v>#N/A</v>
      </c>
      <c r="DM39" t="e">
        <v>#N/A</v>
      </c>
      <c r="DN39" t="e">
        <v>#N/A</v>
      </c>
      <c r="DO39" t="e">
        <v>#N/A</v>
      </c>
      <c r="DP39" t="e">
        <v>#N/A</v>
      </c>
      <c r="DQ39" t="e">
        <v>#N/A</v>
      </c>
      <c r="DR39" t="e">
        <v>#N/A</v>
      </c>
      <c r="DS39" t="e">
        <v>#N/A</v>
      </c>
      <c r="DT39" t="e">
        <v>#N/A</v>
      </c>
      <c r="DU39" t="e">
        <v>#N/A</v>
      </c>
      <c r="DV39" t="e">
        <v>#N/A</v>
      </c>
      <c r="DW39" t="e">
        <v>#N/A</v>
      </c>
      <c r="DX39" t="e">
        <v>#N/A</v>
      </c>
      <c r="DY39" t="e">
        <v>#N/A</v>
      </c>
      <c r="DZ39" t="e">
        <v>#N/A</v>
      </c>
      <c r="EA39" t="e">
        <v>#N/A</v>
      </c>
      <c r="EB39" t="e">
        <v>#N/A</v>
      </c>
      <c r="EC39" t="e">
        <v>#N/A</v>
      </c>
      <c r="ED39" t="e">
        <v>#N/A</v>
      </c>
      <c r="EE39" t="e">
        <v>#N/A</v>
      </c>
      <c r="EF39" t="e">
        <v>#N/A</v>
      </c>
      <c r="EG39" t="e">
        <v>#N/A</v>
      </c>
      <c r="EH39" t="e">
        <v>#N/A</v>
      </c>
      <c r="EI39" t="e">
        <v>#N/A</v>
      </c>
      <c r="EJ39" t="e">
        <v>#N/A</v>
      </c>
      <c r="EK39" t="e">
        <v>#N/A</v>
      </c>
      <c r="EL39" t="e">
        <v>#N/A</v>
      </c>
      <c r="EM39" t="e">
        <v>#N/A</v>
      </c>
      <c r="EN39" t="e">
        <v>#N/A</v>
      </c>
      <c r="EO39" t="e">
        <v>#N/A</v>
      </c>
      <c r="EP39" t="e">
        <v>#N/A</v>
      </c>
      <c r="EQ39" t="e">
        <v>#N/A</v>
      </c>
      <c r="ER39" t="e">
        <v>#N/A</v>
      </c>
      <c r="ES39" t="e">
        <v>#N/A</v>
      </c>
      <c r="ET39" t="e">
        <v>#N/A</v>
      </c>
      <c r="EU39" t="e">
        <v>#N/A</v>
      </c>
      <c r="EV39" t="e">
        <v>#N/A</v>
      </c>
      <c r="EW39" t="e">
        <v>#N/A</v>
      </c>
      <c r="EX39" t="e">
        <v>#N/A</v>
      </c>
      <c r="EY39" t="e">
        <v>#N/A</v>
      </c>
    </row>
    <row r="40" spans="1:155">
      <c r="A40">
        <v>0.18892049191059909</v>
      </c>
      <c r="B40">
        <v>0.18431782816808884</v>
      </c>
      <c r="C40">
        <v>0.17976105500484105</v>
      </c>
      <c r="D40">
        <v>0.17525073880633216</v>
      </c>
      <c r="E40">
        <v>0.17078755172565382</v>
      </c>
      <c r="F40">
        <v>0.16637228300387519</v>
      </c>
      <c r="G40">
        <v>0.16200585215383234</v>
      </c>
      <c r="H40">
        <v>0.15768932351940493</v>
      </c>
      <c r="I40">
        <v>0.15342392352250836</v>
      </c>
      <c r="J40">
        <v>0.14921105932413373</v>
      </c>
      <c r="K40">
        <v>0.14505234062951494</v>
      </c>
      <c r="L40">
        <v>0.14094960433153328</v>
      </c>
      <c r="M40">
        <v>0.13690494255561389</v>
      </c>
      <c r="N40">
        <v>0.13292073374458632</v>
      </c>
      <c r="O40">
        <v>0.12899967898098996</v>
      </c>
      <c r="P40">
        <v>0.12514484149947688</v>
      </c>
      <c r="Q40">
        <v>0.12135969192451253</v>
      </c>
      <c r="R40">
        <v>0.117648158176189</v>
      </c>
      <c r="S40">
        <v>0.11401468049217958</v>
      </c>
      <c r="T40">
        <v>0.11046427174521481</v>
      </c>
      <c r="U40">
        <v>0.10700258177449004</v>
      </c>
      <c r="V40">
        <v>0.10363596529971457</v>
      </c>
      <c r="W40">
        <v>0.10037155114760159</v>
      </c>
      <c r="X40">
        <v>9.7217309089845119E-2</v>
      </c>
      <c r="Y40">
        <v>9.4182110788810003E-2</v>
      </c>
      <c r="Z40">
        <v>9.1275777302669392E-2</v>
      </c>
      <c r="AA40">
        <v>8.8509104273274047E-2</v>
      </c>
      <c r="AB40">
        <v>8.5893854333471187E-2</v>
      </c>
      <c r="AC40">
        <v>8.3442702093523086E-2</v>
      </c>
      <c r="AD40">
        <v>8.1169116496268803E-2</v>
      </c>
      <c r="AE40">
        <v>7.9087164337058841E-2</v>
      </c>
      <c r="AF40">
        <v>7.72112208954919E-2</v>
      </c>
      <c r="AG40">
        <v>7.5555578014355668E-2</v>
      </c>
      <c r="AH40">
        <v>7.4133949950227818E-2</v>
      </c>
      <c r="AI40">
        <v>7.2958887368868061E-2</v>
      </c>
      <c r="AJ40">
        <v>7.20411325132891E-2</v>
      </c>
      <c r="AK40">
        <v>7.1388965503233454E-2</v>
      </c>
      <c r="AL40">
        <v>7.1007630210113429E-2</v>
      </c>
      <c r="AM40">
        <v>7.0898939294634894E-2</v>
      </c>
      <c r="AN40">
        <v>7.1061136757041565E-2</v>
      </c>
      <c r="AO40">
        <v>7.1488864149144099E-2</v>
      </c>
      <c r="AP40">
        <v>7.2173162111924052E-2</v>
      </c>
      <c r="AQ40">
        <v>7.3102312252749907E-2</v>
      </c>
      <c r="AR40">
        <v>7.4262223492081461E-2</v>
      </c>
      <c r="AS40">
        <v>7.5636994342156247E-2</v>
      </c>
      <c r="AT40">
        <v>7.7209712433835884E-2</v>
      </c>
      <c r="AU40">
        <v>7.896305161825469E-2</v>
      </c>
      <c r="AV40">
        <v>8.0879793116959448E-2</v>
      </c>
      <c r="AW40">
        <v>8.2943247215942983E-2</v>
      </c>
      <c r="AX40">
        <v>8.5137556548446666E-2</v>
      </c>
      <c r="AY40">
        <v>8.7447899701292686E-2</v>
      </c>
      <c r="AZ40">
        <v>8.9860602467950731E-2</v>
      </c>
      <c r="BA40">
        <v>9.2363177494868096E-2</v>
      </c>
      <c r="BB40">
        <v>9.4944316290225886E-2</v>
      </c>
      <c r="BC40">
        <v>9.7593843312676981E-2</v>
      </c>
      <c r="BD40">
        <v>0.10030264768346341</v>
      </c>
      <c r="BE40">
        <v>0.10306260346872871</v>
      </c>
      <c r="BF40">
        <v>0.1058664833845557</v>
      </c>
      <c r="BG40">
        <v>0.10870787255515464</v>
      </c>
      <c r="BH40">
        <v>0.11158108542662559</v>
      </c>
      <c r="BI40">
        <v>0.114481086886385</v>
      </c>
      <c r="BJ40">
        <v>0.11740342004709857</v>
      </c>
      <c r="BK40">
        <v>0.12034414085046387</v>
      </c>
      <c r="BL40">
        <v>0.12329975781258336</v>
      </c>
      <c r="BM40">
        <v>0.1262671801084454</v>
      </c>
      <c r="BN40">
        <v>0.12924366976667154</v>
      </c>
      <c r="BO40">
        <v>0.13222680051529628</v>
      </c>
      <c r="BP40">
        <v>0.13521442087194951</v>
      </c>
      <c r="BQ40">
        <v>0.13820462150651419</v>
      </c>
      <c r="BR40">
        <v>0.14119570802958759</v>
      </c>
      <c r="BS40">
        <v>0.14418617449365773</v>
      </c>
      <c r="BT40">
        <v>0.14717468285935054</v>
      </c>
      <c r="BU40">
        <v>0.15016004337255973</v>
      </c>
      <c r="BV40">
        <v>0.15314119741468391</v>
      </c>
      <c r="BW40">
        <v>0.15611720335063792</v>
      </c>
      <c r="BX40">
        <v>0.15908722291315253</v>
      </c>
      <c r="BY40">
        <v>0.16205051019305991</v>
      </c>
      <c r="BZ40">
        <v>0.16500640150327364</v>
      </c>
      <c r="CA40">
        <v>0.16795430655415317</v>
      </c>
      <c r="CB40">
        <v>0.17089370024163675</v>
      </c>
      <c r="CC40">
        <v>0.17382411598348821</v>
      </c>
      <c r="CD40">
        <v>0.17674513987902229</v>
      </c>
      <c r="CE40">
        <v>0.17965640498285296</v>
      </c>
      <c r="CF40">
        <v>0.18255758624225263</v>
      </c>
      <c r="CG40">
        <v>0.18544839662790513</v>
      </c>
      <c r="CH40">
        <v>0.18832858349214954</v>
      </c>
      <c r="CI40">
        <v>0.1911979243485589</v>
      </c>
      <c r="CJ40">
        <v>0.19405622450877102</v>
      </c>
      <c r="CK40">
        <v>0.19690331446425297</v>
      </c>
      <c r="CL40">
        <v>0.19973904704995632</v>
      </c>
      <c r="CM40">
        <v>0.20256329535110223</v>
      </c>
      <c r="CN40">
        <v>0.20537595123199218</v>
      </c>
      <c r="CO40">
        <v>0.20817692243669353</v>
      </c>
      <c r="CP40">
        <v>0.21096613294080674</v>
      </c>
      <c r="CQ40">
        <v>0.21374351938880479</v>
      </c>
      <c r="CR40">
        <v>0.21650903115332309</v>
      </c>
      <c r="CS40">
        <v>0.21926262897256094</v>
      </c>
      <c r="CT40">
        <v>0.22200428393909086</v>
      </c>
      <c r="CU40">
        <v>0.22473397566450135</v>
      </c>
      <c r="CV40">
        <v>0.22745169337219023</v>
      </c>
      <c r="CW40" t="e">
        <v>#N/A</v>
      </c>
      <c r="CX40" t="e">
        <v>#N/A</v>
      </c>
      <c r="CY40" t="e">
        <v>#N/A</v>
      </c>
      <c r="CZ40" t="e">
        <v>#N/A</v>
      </c>
      <c r="DA40" t="e">
        <v>#N/A</v>
      </c>
      <c r="DB40" t="e">
        <v>#N/A</v>
      </c>
      <c r="DC40" t="e">
        <v>#N/A</v>
      </c>
      <c r="DD40" t="e">
        <v>#N/A</v>
      </c>
      <c r="DE40" t="e">
        <v>#N/A</v>
      </c>
      <c r="DF40" t="e">
        <v>#N/A</v>
      </c>
      <c r="DG40" t="e">
        <v>#N/A</v>
      </c>
      <c r="DH40" t="e">
        <v>#N/A</v>
      </c>
      <c r="DI40" t="e">
        <v>#N/A</v>
      </c>
      <c r="DJ40" t="e">
        <v>#N/A</v>
      </c>
      <c r="DK40" t="e">
        <v>#N/A</v>
      </c>
      <c r="DL40" t="e">
        <v>#N/A</v>
      </c>
      <c r="DM40" t="e">
        <v>#N/A</v>
      </c>
      <c r="DN40" t="e">
        <v>#N/A</v>
      </c>
      <c r="DO40" t="e">
        <v>#N/A</v>
      </c>
      <c r="DP40" t="e">
        <v>#N/A</v>
      </c>
      <c r="DQ40" t="e">
        <v>#N/A</v>
      </c>
      <c r="DR40" t="e">
        <v>#N/A</v>
      </c>
      <c r="DS40" t="e">
        <v>#N/A</v>
      </c>
      <c r="DT40" t="e">
        <v>#N/A</v>
      </c>
      <c r="DU40" t="e">
        <v>#N/A</v>
      </c>
      <c r="DV40" t="e">
        <v>#N/A</v>
      </c>
      <c r="DW40" t="e">
        <v>#N/A</v>
      </c>
      <c r="DX40" t="e">
        <v>#N/A</v>
      </c>
      <c r="DY40" t="e">
        <v>#N/A</v>
      </c>
      <c r="DZ40" t="e">
        <v>#N/A</v>
      </c>
      <c r="EA40" t="e">
        <v>#N/A</v>
      </c>
      <c r="EB40" t="e">
        <v>#N/A</v>
      </c>
      <c r="EC40" t="e">
        <v>#N/A</v>
      </c>
      <c r="ED40" t="e">
        <v>#N/A</v>
      </c>
      <c r="EE40" t="e">
        <v>#N/A</v>
      </c>
      <c r="EF40" t="e">
        <v>#N/A</v>
      </c>
      <c r="EG40" t="e">
        <v>#N/A</v>
      </c>
      <c r="EH40" t="e">
        <v>#N/A</v>
      </c>
      <c r="EI40" t="e">
        <v>#N/A</v>
      </c>
      <c r="EJ40" t="e">
        <v>#N/A</v>
      </c>
      <c r="EK40" t="e">
        <v>#N/A</v>
      </c>
      <c r="EL40" t="e">
        <v>#N/A</v>
      </c>
      <c r="EM40" t="e">
        <v>#N/A</v>
      </c>
      <c r="EN40" t="e">
        <v>#N/A</v>
      </c>
      <c r="EO40" t="e">
        <v>#N/A</v>
      </c>
      <c r="EP40" t="e">
        <v>#N/A</v>
      </c>
      <c r="EQ40" t="e">
        <v>#N/A</v>
      </c>
      <c r="ER40" t="e">
        <v>#N/A</v>
      </c>
      <c r="ES40" t="e">
        <v>#N/A</v>
      </c>
      <c r="ET40" t="e">
        <v>#N/A</v>
      </c>
      <c r="EU40" t="e">
        <v>#N/A</v>
      </c>
      <c r="EV40" t="e">
        <v>#N/A</v>
      </c>
      <c r="EW40" t="e">
        <v>#N/A</v>
      </c>
      <c r="EX40" t="e">
        <v>#N/A</v>
      </c>
      <c r="EY40" t="e">
        <v>#N/A</v>
      </c>
    </row>
    <row r="41" spans="1:155">
      <c r="A41">
        <v>0.18449127766206458</v>
      </c>
      <c r="B41">
        <v>0.18003508090300102</v>
      </c>
      <c r="C41">
        <v>0.17562346058113115</v>
      </c>
      <c r="D41">
        <v>0.17125697990764224</v>
      </c>
      <c r="E41">
        <v>0.16693630594840969</v>
      </c>
      <c r="F41">
        <v>0.16266222068597108</v>
      </c>
      <c r="G41">
        <v>0.15843563399152133</v>
      </c>
      <c r="H41">
        <v>0.15425759783698842</v>
      </c>
      <c r="I41">
        <v>0.15012932325096073</v>
      </c>
      <c r="J41">
        <v>0.14605219857686449</v>
      </c>
      <c r="K41">
        <v>0.14202781079977289</v>
      </c>
      <c r="L41">
        <v>0.1380579696598313</v>
      </c>
      <c r="M41">
        <v>0.13414473506844835</v>
      </c>
      <c r="N41">
        <v>0.13029044746914673</v>
      </c>
      <c r="O41">
        <v>0.12649776328040957</v>
      </c>
      <c r="P41">
        <v>0.12276969339372339</v>
      </c>
      <c r="Q41">
        <v>0.11910964726229895</v>
      </c>
      <c r="R41">
        <v>0.11552148138871057</v>
      </c>
      <c r="S41">
        <v>0.11200955278174136</v>
      </c>
      <c r="T41">
        <v>0.10857877741832954</v>
      </c>
      <c r="U41">
        <v>0.1052346924492608</v>
      </c>
      <c r="V41">
        <v>0.10198352174694468</v>
      </c>
      <c r="W41">
        <v>9.8832242413745219E-2</v>
      </c>
      <c r="X41">
        <v>9.5788648755975675E-2</v>
      </c>
      <c r="Y41">
        <v>9.2861410119585902E-2</v>
      </c>
      <c r="Z41">
        <v>9.006011520872434E-2</v>
      </c>
      <c r="AA41">
        <v>8.7395294345904997E-2</v>
      </c>
      <c r="AB41">
        <v>8.4878409303970878E-2</v>
      </c>
      <c r="AC41">
        <v>8.2521796555828184E-2</v>
      </c>
      <c r="AD41">
        <v>8.0338549413309951E-2</v>
      </c>
      <c r="AE41">
        <v>7.8342323316800577E-2</v>
      </c>
      <c r="AF41">
        <v>7.6547051446553341E-2</v>
      </c>
      <c r="AG41">
        <v>7.4966562179740223E-2</v>
      </c>
      <c r="AH41">
        <v>7.361410028204203E-2</v>
      </c>
      <c r="AI41">
        <v>7.2501763735754773E-2</v>
      </c>
      <c r="AJ41">
        <v>7.1639889190479741E-2</v>
      </c>
      <c r="AK41">
        <v>7.1036430560861105E-2</v>
      </c>
      <c r="AL41">
        <v>7.0696406931294101E-2</v>
      </c>
      <c r="AM41">
        <v>7.0621500185109168E-2</v>
      </c>
      <c r="AN41">
        <v>7.0809882928813711E-2</v>
      </c>
      <c r="AO41">
        <v>7.1256212998480895E-2</v>
      </c>
      <c r="AP41">
        <v>7.1951753816536373E-2</v>
      </c>
      <c r="AQ41">
        <v>7.2885015012205845E-2</v>
      </c>
      <c r="AR41">
        <v>7.4042226313888265E-2</v>
      </c>
      <c r="AS41">
        <v>7.5407935955076152E-2</v>
      </c>
      <c r="AT41">
        <v>7.6965729950027401E-2</v>
      </c>
      <c r="AU41">
        <v>7.869880973660523E-2</v>
      </c>
      <c r="AV41">
        <v>8.0590492611804357E-2</v>
      </c>
      <c r="AW41">
        <v>8.262461204078643E-2</v>
      </c>
      <c r="AX41">
        <v>8.4785804525336836E-2</v>
      </c>
      <c r="AY41">
        <v>8.7059702878090256E-2</v>
      </c>
      <c r="AZ41">
        <v>8.9433042924291384E-2</v>
      </c>
      <c r="BA41">
        <v>9.1893702104489661E-2</v>
      </c>
      <c r="BB41">
        <v>9.4430693409150168E-2</v>
      </c>
      <c r="BC41">
        <v>9.7034122804969411E-2</v>
      </c>
      <c r="BD41">
        <v>9.969512466340294E-2</v>
      </c>
      <c r="BE41">
        <v>0.10240578632914765</v>
      </c>
      <c r="BF41">
        <v>0.10515906581706164</v>
      </c>
      <c r="BG41">
        <v>0.10794870934864109</v>
      </c>
      <c r="BH41">
        <v>0.11076917138913273</v>
      </c>
      <c r="BI41">
        <v>0.11361553910762871</v>
      </c>
      <c r="BJ41">
        <v>0.11648346229474936</v>
      </c>
      <c r="BK41">
        <v>0.11936909049941954</v>
      </c>
      <c r="BL41">
        <v>0.12226901449222316</v>
      </c>
      <c r="BM41">
        <v>0.12518021598644793</v>
      </c>
      <c r="BN41">
        <v>0.12810002116456207</v>
      </c>
      <c r="BO41">
        <v>0.13102606078046566</v>
      </c>
      <c r="BP41">
        <v>0.13395623402822951</v>
      </c>
      <c r="BQ41">
        <v>0.13688867695497012</v>
      </c>
      <c r="BR41">
        <v>0.13982173581717031</v>
      </c>
      <c r="BS41">
        <v>0.14275394113558157</v>
      </c>
      <c r="BT41">
        <v>0.14568398777713953</v>
      </c>
      <c r="BU41">
        <v>0.14861071581258586</v>
      </c>
      <c r="BV41">
        <v>0.15153309351510508</v>
      </c>
      <c r="BW41">
        <v>0.15445020382642632</v>
      </c>
      <c r="BX41">
        <v>0.15736123071069186</v>
      </c>
      <c r="BY41">
        <v>0.1602654486191375</v>
      </c>
      <c r="BZ41">
        <v>0.16316221249115892</v>
      </c>
      <c r="CA41">
        <v>0.16605094911376</v>
      </c>
      <c r="CB41">
        <v>0.16893114894764594</v>
      </c>
      <c r="CC41">
        <v>0.17180235980662484</v>
      </c>
      <c r="CD41">
        <v>0.17466418103598139</v>
      </c>
      <c r="CE41">
        <v>0.17751625788785313</v>
      </c>
      <c r="CF41">
        <v>0.18035827651644123</v>
      </c>
      <c r="CG41">
        <v>0.18318996037150131</v>
      </c>
      <c r="CH41">
        <v>0.18601106634798273</v>
      </c>
      <c r="CI41">
        <v>0.1888213809066154</v>
      </c>
      <c r="CJ41">
        <v>0.1916207176347906</v>
      </c>
      <c r="CK41">
        <v>0.19440891463929438</v>
      </c>
      <c r="CL41">
        <v>0.19718583183654312</v>
      </c>
      <c r="CM41">
        <v>0.19995134897982408</v>
      </c>
      <c r="CN41">
        <v>0.20270536403502812</v>
      </c>
      <c r="CO41">
        <v>0.20544779044524894</v>
      </c>
      <c r="CP41">
        <v>0.208178557538686</v>
      </c>
      <c r="CQ41">
        <v>0.21089760682887937</v>
      </c>
      <c r="CR41">
        <v>0.21360489228981439</v>
      </c>
      <c r="CS41">
        <v>0.21630037893282855</v>
      </c>
      <c r="CT41">
        <v>0.21898404186083892</v>
      </c>
      <c r="CU41">
        <v>0.22165586433339587</v>
      </c>
      <c r="CV41">
        <v>0.22431583916198478</v>
      </c>
      <c r="CW41" t="e">
        <v>#N/A</v>
      </c>
      <c r="CX41" t="e">
        <v>#N/A</v>
      </c>
      <c r="CY41" t="e">
        <v>#N/A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  <c r="DH41" t="e">
        <v>#N/A</v>
      </c>
      <c r="DI41" t="e">
        <v>#N/A</v>
      </c>
      <c r="DJ41" t="e">
        <v>#N/A</v>
      </c>
      <c r="DK41" t="e">
        <v>#N/A</v>
      </c>
      <c r="DL41" t="e">
        <v>#N/A</v>
      </c>
      <c r="DM41" t="e">
        <v>#N/A</v>
      </c>
      <c r="DN41" t="e">
        <v>#N/A</v>
      </c>
      <c r="DO41" t="e">
        <v>#N/A</v>
      </c>
      <c r="DP41" t="e">
        <v>#N/A</v>
      </c>
      <c r="DQ41" t="e">
        <v>#N/A</v>
      </c>
      <c r="DR41" t="e">
        <v>#N/A</v>
      </c>
      <c r="DS41" t="e">
        <v>#N/A</v>
      </c>
      <c r="DT41" t="e">
        <v>#N/A</v>
      </c>
      <c r="DU41" t="e">
        <v>#N/A</v>
      </c>
      <c r="DV41" t="e">
        <v>#N/A</v>
      </c>
      <c r="DW41" t="e">
        <v>#N/A</v>
      </c>
      <c r="DX41" t="e">
        <v>#N/A</v>
      </c>
      <c r="DY41" t="e">
        <v>#N/A</v>
      </c>
      <c r="DZ41" t="e">
        <v>#N/A</v>
      </c>
      <c r="EA41" t="e">
        <v>#N/A</v>
      </c>
      <c r="EB41" t="e">
        <v>#N/A</v>
      </c>
      <c r="EC41" t="e">
        <v>#N/A</v>
      </c>
      <c r="ED41" t="e">
        <v>#N/A</v>
      </c>
      <c r="EE41" t="e">
        <v>#N/A</v>
      </c>
      <c r="EF41" t="e">
        <v>#N/A</v>
      </c>
      <c r="EG41" t="e">
        <v>#N/A</v>
      </c>
      <c r="EH41" t="e">
        <v>#N/A</v>
      </c>
      <c r="EI41" t="e">
        <v>#N/A</v>
      </c>
      <c r="EJ41" t="e">
        <v>#N/A</v>
      </c>
      <c r="EK41" t="e">
        <v>#N/A</v>
      </c>
      <c r="EL41" t="e">
        <v>#N/A</v>
      </c>
      <c r="EM41" t="e">
        <v>#N/A</v>
      </c>
      <c r="EN41" t="e">
        <v>#N/A</v>
      </c>
      <c r="EO41" t="e">
        <v>#N/A</v>
      </c>
      <c r="EP41" t="e">
        <v>#N/A</v>
      </c>
      <c r="EQ41" t="e">
        <v>#N/A</v>
      </c>
      <c r="ER41" t="e">
        <v>#N/A</v>
      </c>
      <c r="ES41" t="e">
        <v>#N/A</v>
      </c>
      <c r="ET41" t="e">
        <v>#N/A</v>
      </c>
      <c r="EU41" t="e">
        <v>#N/A</v>
      </c>
      <c r="EV41" t="e">
        <v>#N/A</v>
      </c>
      <c r="EW41" t="e">
        <v>#N/A</v>
      </c>
      <c r="EX41" t="e">
        <v>#N/A</v>
      </c>
      <c r="EY41" t="e">
        <v>#N/A</v>
      </c>
    </row>
    <row r="42" spans="1:155">
      <c r="A42">
        <v>0.18053638565692656</v>
      </c>
      <c r="B42">
        <v>0.1762226476844535</v>
      </c>
      <c r="C42">
        <v>0.1719519436074799</v>
      </c>
      <c r="D42">
        <v>0.16772483004222039</v>
      </c>
      <c r="E42">
        <v>0.16354196549067562</v>
      </c>
      <c r="F42">
        <v>0.1594041211493715</v>
      </c>
      <c r="G42">
        <v>0.15531219377310335</v>
      </c>
      <c r="H42">
        <v>0.15126721953333958</v>
      </c>
      <c r="I42">
        <v>0.14727039068547818</v>
      </c>
      <c r="J42">
        <v>0.14332307354132393</v>
      </c>
      <c r="K42">
        <v>0.13942682931268577</v>
      </c>
      <c r="L42">
        <v>0.13558343780023718</v>
      </c>
      <c r="M42">
        <v>0.13179492422452069</v>
      </c>
      <c r="N42">
        <v>0.12806358894025135</v>
      </c>
      <c r="O42">
        <v>0.12439204212753248</v>
      </c>
      <c r="P42">
        <v>0.12078324131613215</v>
      </c>
      <c r="Q42">
        <v>0.11724053447950049</v>
      </c>
      <c r="R42">
        <v>0.11376770720040955</v>
      </c>
      <c r="S42">
        <v>0.11036903468990519</v>
      </c>
      <c r="T42">
        <v>0.10704933846203754</v>
      </c>
      <c r="U42">
        <v>0.10381404659088057</v>
      </c>
      <c r="V42">
        <v>0.10066925690090978</v>
      </c>
      <c r="W42">
        <v>9.7621800917561757E-2</v>
      </c>
      <c r="X42">
        <v>9.4679304929652972E-2</v>
      </c>
      <c r="Y42">
        <v>9.1850244732128966E-2</v>
      </c>
      <c r="Z42">
        <v>8.9143986695679564E-2</v>
      </c>
      <c r="AA42">
        <v>8.6570807012516793E-2</v>
      </c>
      <c r="AB42">
        <v>8.4141878701896114E-2</v>
      </c>
      <c r="AC42">
        <v>8.1869212974508554E-2</v>
      </c>
      <c r="AD42">
        <v>7.9765540754906036E-2</v>
      </c>
      <c r="AE42">
        <v>7.7844119352596011E-2</v>
      </c>
      <c r="AF42">
        <v>7.611845242408119E-2</v>
      </c>
      <c r="AG42">
        <v>7.4601915787692721E-2</v>
      </c>
      <c r="AH42">
        <v>7.3307292565504209E-2</v>
      </c>
      <c r="AI42">
        <v>7.2246231170399383E-2</v>
      </c>
      <c r="AJ42">
        <v>7.1428659367289454E-2</v>
      </c>
      <c r="AK42">
        <v>7.0862195686545004E-2</v>
      </c>
      <c r="AL42">
        <v>7.0551622647864895E-2</v>
      </c>
      <c r="AM42">
        <v>7.0498484287173507E-2</v>
      </c>
      <c r="AN42">
        <v>7.0700886132897739E-2</v>
      </c>
      <c r="AO42">
        <v>7.1153513851441544E-2</v>
      </c>
      <c r="AP42">
        <v>7.1847862762350903E-2</v>
      </c>
      <c r="AQ42">
        <v>7.2772688973481076E-2</v>
      </c>
      <c r="AR42">
        <v>7.3914560619603248E-2</v>
      </c>
      <c r="AS42">
        <v>7.5258482963185311E-2</v>
      </c>
      <c r="AT42">
        <v>7.6788541513824624E-2</v>
      </c>
      <c r="AU42">
        <v>7.8488459854138964E-2</v>
      </c>
      <c r="AV42">
        <v>8.0342082069330231E-2</v>
      </c>
      <c r="AW42">
        <v>8.2333753601442725E-2</v>
      </c>
      <c r="AX42">
        <v>8.4448593404525263E-2</v>
      </c>
      <c r="AY42">
        <v>8.6672678745709247E-2</v>
      </c>
      <c r="AZ42">
        <v>8.8993148069085121E-2</v>
      </c>
      <c r="BA42">
        <v>9.1398239027521186E-2</v>
      </c>
      <c r="BB42">
        <v>9.3877284234671954E-2</v>
      </c>
      <c r="BC42">
        <v>9.6420671829124074E-2</v>
      </c>
      <c r="BD42">
        <v>9.9019784280444875E-2</v>
      </c>
      <c r="BE42">
        <v>0.10166692676160245</v>
      </c>
      <c r="BF42">
        <v>0.10435524848533208</v>
      </c>
      <c r="BG42">
        <v>0.10707866358446884</v>
      </c>
      <c r="BH42">
        <v>0.10983177410597408</v>
      </c>
      <c r="BI42">
        <v>0.11260979736308219</v>
      </c>
      <c r="BJ42">
        <v>0.11540849795529526</v>
      </c>
      <c r="BK42">
        <v>0.11822412715495594</v>
      </c>
      <c r="BL42">
        <v>0.12105336601515637</v>
      </c>
      <c r="BM42">
        <v>0.12389327663497804</v>
      </c>
      <c r="BN42">
        <v>0.1267412569366094</v>
      </c>
      <c r="BO42">
        <v>0.12959500197185095</v>
      </c>
      <c r="BP42">
        <v>0.13245246860047505</v>
      </c>
      <c r="BQ42">
        <v>0.13531184483128442</v>
      </c>
      <c r="BR42">
        <v>0.13817152385426901</v>
      </c>
      <c r="BS42">
        <v>0.14103007855662802</v>
      </c>
      <c r="BT42">
        <v>0.14388624231955244</v>
      </c>
      <c r="BU42">
        <v>0.14673889025099043</v>
      </c>
      <c r="BV42">
        <v>0.14958702243374267</v>
      </c>
      <c r="BW42">
        <v>0.1524297509754515</v>
      </c>
      <c r="BX42">
        <v>0.15526628642829196</v>
      </c>
      <c r="BY42">
        <v>0.15809592763200031</v>
      </c>
      <c r="BZ42">
        <v>0.16091805193051295</v>
      </c>
      <c r="CA42">
        <v>0.16373210665894478</v>
      </c>
      <c r="CB42">
        <v>0.16653760120496477</v>
      </c>
      <c r="CC42">
        <v>0.16933410083968453</v>
      </c>
      <c r="CD42">
        <v>0.17212122100411628</v>
      </c>
      <c r="CE42">
        <v>0.17489862184266305</v>
      </c>
      <c r="CF42">
        <v>0.17766600321509887</v>
      </c>
      <c r="CG42">
        <v>0.18042310138711287</v>
      </c>
      <c r="CH42">
        <v>0.18316968495510924</v>
      </c>
      <c r="CI42">
        <v>0.18590555138550235</v>
      </c>
      <c r="CJ42">
        <v>0.18863052439758304</v>
      </c>
      <c r="CK42">
        <v>0.19134445149958212</v>
      </c>
      <c r="CL42">
        <v>0.19404720134540648</v>
      </c>
      <c r="CM42">
        <v>0.19673866185302991</v>
      </c>
      <c r="CN42">
        <v>0.19941873856330972</v>
      </c>
      <c r="CO42">
        <v>0.20208735190893345</v>
      </c>
      <c r="CP42">
        <v>0.20474443782021148</v>
      </c>
      <c r="CQ42">
        <v>0.20738994384695369</v>
      </c>
      <c r="CR42">
        <v>0.21002382964387703</v>
      </c>
      <c r="CS42">
        <v>0.2126460654753059</v>
      </c>
      <c r="CT42">
        <v>0.21525663138216694</v>
      </c>
      <c r="CU42">
        <v>0.2178555151739836</v>
      </c>
      <c r="CV42">
        <v>0.22044271398553644</v>
      </c>
      <c r="CW42" t="e">
        <v>#N/A</v>
      </c>
      <c r="CX42" t="e">
        <v>#N/A</v>
      </c>
      <c r="CY42" t="e">
        <v>#N/A</v>
      </c>
      <c r="CZ42" t="e">
        <v>#N/A</v>
      </c>
      <c r="DA42" t="e">
        <v>#N/A</v>
      </c>
      <c r="DB42" t="e">
        <v>#N/A</v>
      </c>
      <c r="DC42" t="e">
        <v>#N/A</v>
      </c>
      <c r="DD42" t="e">
        <v>#N/A</v>
      </c>
      <c r="DE42" t="e">
        <v>#N/A</v>
      </c>
      <c r="DF42" t="e">
        <v>#N/A</v>
      </c>
      <c r="DG42" t="e">
        <v>#N/A</v>
      </c>
      <c r="DH42" t="e">
        <v>#N/A</v>
      </c>
      <c r="DI42" t="e">
        <v>#N/A</v>
      </c>
      <c r="DJ42" t="e">
        <v>#N/A</v>
      </c>
      <c r="DK42" t="e">
        <v>#N/A</v>
      </c>
      <c r="DL42" t="e">
        <v>#N/A</v>
      </c>
      <c r="DM42" t="e">
        <v>#N/A</v>
      </c>
      <c r="DN42" t="e">
        <v>#N/A</v>
      </c>
      <c r="DO42" t="e">
        <v>#N/A</v>
      </c>
      <c r="DP42" t="e">
        <v>#N/A</v>
      </c>
      <c r="DQ42" t="e">
        <v>#N/A</v>
      </c>
      <c r="DR42" t="e">
        <v>#N/A</v>
      </c>
      <c r="DS42" t="e">
        <v>#N/A</v>
      </c>
      <c r="DT42" t="e">
        <v>#N/A</v>
      </c>
      <c r="DU42" t="e">
        <v>#N/A</v>
      </c>
      <c r="DV42" t="e">
        <v>#N/A</v>
      </c>
      <c r="DW42" t="e">
        <v>#N/A</v>
      </c>
      <c r="DX42" t="e">
        <v>#N/A</v>
      </c>
      <c r="DY42" t="e">
        <v>#N/A</v>
      </c>
      <c r="DZ42" t="e">
        <v>#N/A</v>
      </c>
      <c r="EA42" t="e">
        <v>#N/A</v>
      </c>
      <c r="EB42" t="e">
        <v>#N/A</v>
      </c>
      <c r="EC42" t="e">
        <v>#N/A</v>
      </c>
      <c r="ED42" t="e">
        <v>#N/A</v>
      </c>
      <c r="EE42" t="e">
        <v>#N/A</v>
      </c>
      <c r="EF42" t="e">
        <v>#N/A</v>
      </c>
      <c r="EG42" t="e">
        <v>#N/A</v>
      </c>
      <c r="EH42" t="e">
        <v>#N/A</v>
      </c>
      <c r="EI42" t="e">
        <v>#N/A</v>
      </c>
      <c r="EJ42" t="e">
        <v>#N/A</v>
      </c>
      <c r="EK42" t="e">
        <v>#N/A</v>
      </c>
      <c r="EL42" t="e">
        <v>#N/A</v>
      </c>
      <c r="EM42" t="e">
        <v>#N/A</v>
      </c>
      <c r="EN42" t="e">
        <v>#N/A</v>
      </c>
      <c r="EO42" t="e">
        <v>#N/A</v>
      </c>
      <c r="EP42" t="e">
        <v>#N/A</v>
      </c>
      <c r="EQ42" t="e">
        <v>#N/A</v>
      </c>
      <c r="ER42" t="e">
        <v>#N/A</v>
      </c>
      <c r="ES42" t="e">
        <v>#N/A</v>
      </c>
      <c r="ET42" t="e">
        <v>#N/A</v>
      </c>
      <c r="EU42" t="e">
        <v>#N/A</v>
      </c>
      <c r="EV42" t="e">
        <v>#N/A</v>
      </c>
      <c r="EW42" t="e">
        <v>#N/A</v>
      </c>
      <c r="EX42" t="e">
        <v>#N/A</v>
      </c>
      <c r="EY42" t="e">
        <v>#N/A</v>
      </c>
    </row>
    <row r="43" spans="1:155">
      <c r="A43">
        <v>0.17704712973572648</v>
      </c>
      <c r="B43">
        <v>0.17286944331293383</v>
      </c>
      <c r="C43">
        <v>0.1687330884310787</v>
      </c>
      <c r="D43">
        <v>0.1646386132590128</v>
      </c>
      <c r="E43">
        <v>0.16058666601816446</v>
      </c>
      <c r="F43">
        <v>0.15657800559602647</v>
      </c>
      <c r="G43">
        <v>0.15261351420355482</v>
      </c>
      <c r="H43">
        <v>0.14869421108070194</v>
      </c>
      <c r="I43">
        <v>0.1448212688855223</v>
      </c>
      <c r="J43">
        <v>0.14099603136465721</v>
      </c>
      <c r="K43">
        <v>0.1372200338735631</v>
      </c>
      <c r="L43">
        <v>0.13349502669650903</v>
      </c>
      <c r="M43">
        <v>0.1298230013532671</v>
      </c>
      <c r="N43">
        <v>0.12620621977788382</v>
      </c>
      <c r="O43">
        <v>0.12264724835433875</v>
      </c>
      <c r="P43">
        <v>0.11914899459080311</v>
      </c>
      <c r="Q43">
        <v>0.11571474929992037</v>
      </c>
      <c r="R43">
        <v>0.11234823254514152</v>
      </c>
      <c r="S43">
        <v>0.10905364432475317</v>
      </c>
      <c r="T43">
        <v>0.10583571954402998</v>
      </c>
      <c r="U43">
        <v>0.10269978634614352</v>
      </c>
      <c r="V43">
        <v>9.9651826977980223E-2</v>
      </c>
      <c r="W43">
        <v>9.6698539049812252E-2</v>
      </c>
      <c r="X43">
        <v>9.3847393585214559E-2</v>
      </c>
      <c r="Y43">
        <v>9.1106686415978744E-2</v>
      </c>
      <c r="Z43">
        <v>8.8485575705827685E-2</v>
      </c>
      <c r="AA43">
        <v>8.5994097564519409E-2</v>
      </c>
      <c r="AB43">
        <v>8.3643149864146227E-2</v>
      </c>
      <c r="AC43">
        <v>8.1444430953320116E-2</v>
      </c>
      <c r="AD43">
        <v>7.9410320000732781E-2</v>
      </c>
      <c r="AE43">
        <v>7.7553684506910053E-2</v>
      </c>
      <c r="AF43">
        <v>7.5887603922618868E-2</v>
      </c>
      <c r="AG43">
        <v>7.4425003447223845E-2</v>
      </c>
      <c r="AH43">
        <v>7.3178202058469269E-2</v>
      </c>
      <c r="AI43">
        <v>7.2158390592293509E-2</v>
      </c>
      <c r="AJ43">
        <v>7.1375073093376387E-2</v>
      </c>
      <c r="AK43">
        <v>7.0835510652624445E-2</v>
      </c>
      <c r="AL43">
        <v>7.0544224631973171E-2</v>
      </c>
      <c r="AM43">
        <v>7.0502604800989008E-2</v>
      </c>
      <c r="AN43">
        <v>7.0708696003158308E-2</v>
      </c>
      <c r="AO43">
        <v>7.1157234493896923E-2</v>
      </c>
      <c r="AP43">
        <v>7.1839954620101495E-2</v>
      </c>
      <c r="AQ43">
        <v>7.2745894206944245E-2</v>
      </c>
      <c r="AR43">
        <v>7.386199408200439E-2</v>
      </c>
      <c r="AS43">
        <v>7.5173731158869342E-2</v>
      </c>
      <c r="AT43">
        <v>7.6665696354852139E-2</v>
      </c>
      <c r="AU43">
        <v>7.8322133164154428E-2</v>
      </c>
      <c r="AV43">
        <v>8.0127402728282268E-2</v>
      </c>
      <c r="AW43">
        <v>8.206634783919084E-2</v>
      </c>
      <c r="AX43">
        <v>8.4124553729158114E-2</v>
      </c>
      <c r="AY43">
        <v>8.6288526225850093E-2</v>
      </c>
      <c r="AZ43">
        <v>8.8545792080311908E-2</v>
      </c>
      <c r="BA43">
        <v>9.0884937521253706E-2</v>
      </c>
      <c r="BB43">
        <v>9.3295605594516134E-2</v>
      </c>
      <c r="BC43">
        <v>9.5768459935696812E-2</v>
      </c>
      <c r="BD43">
        <v>9.8295126841009606E-2</v>
      </c>
      <c r="BE43">
        <v>0.10086812695372671</v>
      </c>
      <c r="BF43">
        <v>0.10348079993452299</v>
      </c>
      <c r="BG43">
        <v>0.10612722845261188</v>
      </c>
      <c r="BH43">
        <v>0.1088021637662485</v>
      </c>
      <c r="BI43">
        <v>0.11150095569251298</v>
      </c>
      <c r="BJ43">
        <v>0.11421948665920886</v>
      </c>
      <c r="BK43">
        <v>0.11695411301986418</v>
      </c>
      <c r="BL43">
        <v>0.11970160974482166</v>
      </c>
      <c r="BM43">
        <v>0.12245912312924186</v>
      </c>
      <c r="BN43">
        <v>0.12522412671617436</v>
      </c>
      <c r="BO43">
        <v>0.12799438371376484</v>
      </c>
      <c r="BP43">
        <v>0.13076791249703257</v>
      </c>
      <c r="BQ43">
        <v>0.13354295680515235</v>
      </c>
      <c r="BR43">
        <v>0.13631796038339389</v>
      </c>
      <c r="BS43">
        <v>0.13909154206444055</v>
      </c>
      <c r="BT43">
        <v>0.14186247709352967</v>
      </c>
      <c r="BU43">
        <v>0.14462967886229741</v>
      </c>
      <c r="BV43">
        <v>0.14739218239419019</v>
      </c>
      <c r="BW43">
        <v>0.15014913187526821</v>
      </c>
      <c r="BX43">
        <v>0.15289976725039689</v>
      </c>
      <c r="BY43">
        <v>0.15564341441488988</v>
      </c>
      <c r="BZ43">
        <v>0.15837947559978485</v>
      </c>
      <c r="CA43">
        <v>0.16110742107452056</v>
      </c>
      <c r="CB43">
        <v>0.16382678140747731</v>
      </c>
      <c r="CC43">
        <v>0.16653714140770787</v>
      </c>
      <c r="CD43">
        <v>0.1692381346382596</v>
      </c>
      <c r="CE43">
        <v>0.17192943796745389</v>
      </c>
      <c r="CF43">
        <v>0.17461076679264703</v>
      </c>
      <c r="CG43">
        <v>0.17728187177951113</v>
      </c>
      <c r="CH43">
        <v>0.17994253484425657</v>
      </c>
      <c r="CI43">
        <v>0.18259256589416004</v>
      </c>
      <c r="CJ43">
        <v>0.18523180018512442</v>
      </c>
      <c r="CK43">
        <v>0.18786009592357816</v>
      </c>
      <c r="CL43">
        <v>0.19047733172839959</v>
      </c>
      <c r="CM43">
        <v>0.1930834048205412</v>
      </c>
      <c r="CN43">
        <v>0.19567822935393089</v>
      </c>
      <c r="CO43">
        <v>0.19826173383608015</v>
      </c>
      <c r="CP43">
        <v>0.20083386167720557</v>
      </c>
      <c r="CQ43">
        <v>0.20339456739173117</v>
      </c>
      <c r="CR43">
        <v>0.20594381713627186</v>
      </c>
      <c r="CS43">
        <v>0.20848158724540641</v>
      </c>
      <c r="CT43">
        <v>0.2110078633798082</v>
      </c>
      <c r="CU43">
        <v>0.21352263864835233</v>
      </c>
      <c r="CV43">
        <v>0.21602591508057056</v>
      </c>
      <c r="CW43" t="e">
        <v>#N/A</v>
      </c>
      <c r="CX43" t="e">
        <v>#N/A</v>
      </c>
      <c r="CY43" t="e">
        <v>#N/A</v>
      </c>
      <c r="CZ43" t="e">
        <v>#N/A</v>
      </c>
      <c r="DA43" t="e">
        <v>#N/A</v>
      </c>
      <c r="DB43" t="e">
        <v>#N/A</v>
      </c>
      <c r="DC43" t="e">
        <v>#N/A</v>
      </c>
      <c r="DD43" t="e">
        <v>#N/A</v>
      </c>
      <c r="DE43" t="e">
        <v>#N/A</v>
      </c>
      <c r="DF43" t="e">
        <v>#N/A</v>
      </c>
      <c r="DG43" t="e">
        <v>#N/A</v>
      </c>
      <c r="DH43" t="e">
        <v>#N/A</v>
      </c>
      <c r="DI43" t="e">
        <v>#N/A</v>
      </c>
      <c r="DJ43" t="e">
        <v>#N/A</v>
      </c>
      <c r="DK43" t="e">
        <v>#N/A</v>
      </c>
      <c r="DL43" t="e">
        <v>#N/A</v>
      </c>
      <c r="DM43" t="e">
        <v>#N/A</v>
      </c>
      <c r="DN43" t="e">
        <v>#N/A</v>
      </c>
      <c r="DO43" t="e">
        <v>#N/A</v>
      </c>
      <c r="DP43" t="e">
        <v>#N/A</v>
      </c>
      <c r="DQ43" t="e">
        <v>#N/A</v>
      </c>
      <c r="DR43" t="e">
        <v>#N/A</v>
      </c>
      <c r="DS43" t="e">
        <v>#N/A</v>
      </c>
      <c r="DT43" t="e">
        <v>#N/A</v>
      </c>
      <c r="DU43" t="e">
        <v>#N/A</v>
      </c>
      <c r="DV43" t="e">
        <v>#N/A</v>
      </c>
      <c r="DW43" t="e">
        <v>#N/A</v>
      </c>
      <c r="DX43" t="e">
        <v>#N/A</v>
      </c>
      <c r="DY43" t="e">
        <v>#N/A</v>
      </c>
      <c r="DZ43" t="e">
        <v>#N/A</v>
      </c>
      <c r="EA43" t="e">
        <v>#N/A</v>
      </c>
      <c r="EB43" t="e">
        <v>#N/A</v>
      </c>
      <c r="EC43" t="e">
        <v>#N/A</v>
      </c>
      <c r="ED43" t="e">
        <v>#N/A</v>
      </c>
      <c r="EE43" t="e">
        <v>#N/A</v>
      </c>
      <c r="EF43" t="e">
        <v>#N/A</v>
      </c>
      <c r="EG43" t="e">
        <v>#N/A</v>
      </c>
      <c r="EH43" t="e">
        <v>#N/A</v>
      </c>
      <c r="EI43" t="e">
        <v>#N/A</v>
      </c>
      <c r="EJ43" t="e">
        <v>#N/A</v>
      </c>
      <c r="EK43" t="e">
        <v>#N/A</v>
      </c>
      <c r="EL43" t="e">
        <v>#N/A</v>
      </c>
      <c r="EM43" t="e">
        <v>#N/A</v>
      </c>
      <c r="EN43" t="e">
        <v>#N/A</v>
      </c>
      <c r="EO43" t="e">
        <v>#N/A</v>
      </c>
      <c r="EP43" t="e">
        <v>#N/A</v>
      </c>
      <c r="EQ43" t="e">
        <v>#N/A</v>
      </c>
      <c r="ER43" t="e">
        <v>#N/A</v>
      </c>
      <c r="ES43" t="e">
        <v>#N/A</v>
      </c>
      <c r="ET43" t="e">
        <v>#N/A</v>
      </c>
      <c r="EU43" t="e">
        <v>#N/A</v>
      </c>
      <c r="EV43" t="e">
        <v>#N/A</v>
      </c>
      <c r="EW43" t="e">
        <v>#N/A</v>
      </c>
      <c r="EX43" t="e">
        <v>#N/A</v>
      </c>
      <c r="EY43" t="e">
        <v>#N/A</v>
      </c>
    </row>
    <row r="44" spans="1:155">
      <c r="A44">
        <v>0.1739755001646329</v>
      </c>
      <c r="B44">
        <v>0.16991869149543193</v>
      </c>
      <c r="C44">
        <v>0.16590166378067184</v>
      </c>
      <c r="D44">
        <v>0.16192495889181058</v>
      </c>
      <c r="E44">
        <v>0.15798921728521359</v>
      </c>
      <c r="F44">
        <v>0.15409518848143672</v>
      </c>
      <c r="G44">
        <v>0.15024374361601497</v>
      </c>
      <c r="H44">
        <v>0.14643588900615961</v>
      </c>
      <c r="I44">
        <v>0.14267278228564362</v>
      </c>
      <c r="J44">
        <v>0.13895574993358825</v>
      </c>
      <c r="K44">
        <v>0.13528630750661619</v>
      </c>
      <c r="L44">
        <v>0.13166618261610666</v>
      </c>
      <c r="M44">
        <v>0.12809734089007982</v>
      </c>
      <c r="N44">
        <v>0.12458201467446443</v>
      </c>
      <c r="O44">
        <v>0.12112273650407696</v>
      </c>
      <c r="P44">
        <v>0.11772237506908868</v>
      </c>
      <c r="Q44">
        <v>0.11438417653733887</v>
      </c>
      <c r="R44">
        <v>0.11111180943723122</v>
      </c>
      <c r="S44">
        <v>0.10790941406357947</v>
      </c>
      <c r="T44">
        <v>0.10478165584052709</v>
      </c>
      <c r="U44">
        <v>0.10173378170378128</v>
      </c>
      <c r="V44">
        <v>9.8771678667296567E-2</v>
      </c>
      <c r="W44">
        <v>9.5901932287849226E-2</v>
      </c>
      <c r="X44">
        <v>9.3131881532772451E-2</v>
      </c>
      <c r="Y44">
        <v>9.0469666469362914E-2</v>
      </c>
      <c r="Z44">
        <v>8.7924261812268339E-2</v>
      </c>
      <c r="AA44">
        <v>8.5505488404625074E-2</v>
      </c>
      <c r="AB44">
        <v>8.3223992956700105E-2</v>
      </c>
      <c r="AC44">
        <v>8.1091183468799885E-2</v>
      </c>
      <c r="AD44">
        <v>7.9119107475300543E-2</v>
      </c>
      <c r="AE44">
        <v>7.7320259582650555E-2</v>
      </c>
      <c r="AF44">
        <v>7.5707308335909343E-2</v>
      </c>
      <c r="AG44">
        <v>7.4292737392989347E-2</v>
      </c>
      <c r="AH44">
        <v>7.3088406321769869E-2</v>
      </c>
      <c r="AI44">
        <v>7.2105047887619705E-2</v>
      </c>
      <c r="AJ44">
        <v>7.1351735483590001E-2</v>
      </c>
      <c r="AK44">
        <v>7.0835358216302352E-2</v>
      </c>
      <c r="AL44">
        <v>7.0560154584053666E-2</v>
      </c>
      <c r="AM44">
        <v>7.0527339148232379E-2</v>
      </c>
      <c r="AN44">
        <v>7.0734889195833373E-2</v>
      </c>
      <c r="AO44">
        <v>7.1177592266592024E-2</v>
      </c>
      <c r="AP44">
        <v>7.1847400011178911E-2</v>
      </c>
      <c r="AQ44">
        <v>7.2733636595542217E-2</v>
      </c>
      <c r="AR44">
        <v>7.382361893729153E-2</v>
      </c>
      <c r="AS44">
        <v>7.510328160880167E-2</v>
      </c>
      <c r="AT44">
        <v>7.6557706487438398E-2</v>
      </c>
      <c r="AU44">
        <v>7.8171637487074772E-2</v>
      </c>
      <c r="AV44">
        <v>7.9929930787486447E-2</v>
      </c>
      <c r="AW44">
        <v>8.1817902057932476E-2</v>
      </c>
      <c r="AX44">
        <v>8.3821577884221649E-2</v>
      </c>
      <c r="AY44">
        <v>8.5927867968187216E-2</v>
      </c>
      <c r="AZ44">
        <v>8.8124663793025595E-2</v>
      </c>
      <c r="BA44">
        <v>9.0400877671899693E-2</v>
      </c>
      <c r="BB44">
        <v>9.2746442074472635E-2</v>
      </c>
      <c r="BC44">
        <v>9.5152276361143234E-2</v>
      </c>
      <c r="BD44">
        <v>9.7610232174855843E-2</v>
      </c>
      <c r="BE44">
        <v>0.10011302845287398</v>
      </c>
      <c r="BF44">
        <v>0.10265417931786579</v>
      </c>
      <c r="BG44">
        <v>0.10522792103552571</v>
      </c>
      <c r="BH44">
        <v>0.10782914026944064</v>
      </c>
      <c r="BI44">
        <v>0.11045330650317087</v>
      </c>
      <c r="BJ44">
        <v>0.11309640809519061</v>
      </c>
      <c r="BK44">
        <v>0.11575489543425709</v>
      </c>
      <c r="BL44">
        <v>0.11842562723540787</v>
      </c>
      <c r="BM44">
        <v>0.12110582453264745</v>
      </c>
      <c r="BN44">
        <v>0.12379302777797774</v>
      </c>
      <c r="BO44">
        <v>0.12648506024098172</v>
      </c>
      <c r="BP44">
        <v>0.12917999439004446</v>
      </c>
      <c r="BQ44">
        <v>0.13187612277773014</v>
      </c>
      <c r="BR44">
        <v>0.13457193333885439</v>
      </c>
      <c r="BS44">
        <v>0.1372660849529688</v>
      </c>
      <c r="BT44">
        <v>0.13995738933976606</v>
      </c>
      <c r="BU44">
        <v>0.14264479305975802</v>
      </c>
      <c r="BV44">
        <v>0.14532736148320388</v>
      </c>
      <c r="BW44">
        <v>0.14800426652965609</v>
      </c>
      <c r="BX44">
        <v>0.15067477356406314</v>
      </c>
      <c r="BY44">
        <v>0.15333823181955969</v>
      </c>
      <c r="BZ44">
        <v>0.15599406499610766</v>
      </c>
      <c r="CA44">
        <v>0.15864176310289069</v>
      </c>
      <c r="CB44">
        <v>0.16128087493984367</v>
      </c>
      <c r="CC44">
        <v>0.16391100215724969</v>
      </c>
      <c r="CD44">
        <v>0.16653179382983149</v>
      </c>
      <c r="CE44">
        <v>0.16914294122664456</v>
      </c>
      <c r="CF44">
        <v>0.17174417307033393</v>
      </c>
      <c r="CG44">
        <v>0.17433525234962119</v>
      </c>
      <c r="CH44">
        <v>0.17691597242785748</v>
      </c>
      <c r="CI44">
        <v>0.17948615388149811</v>
      </c>
      <c r="CJ44">
        <v>0.18204564181018859</v>
      </c>
      <c r="CK44">
        <v>0.18459430360076698</v>
      </c>
      <c r="CL44">
        <v>0.18713202639772625</v>
      </c>
      <c r="CM44">
        <v>0.18965871536044041</v>
      </c>
      <c r="CN44">
        <v>0.19217429202418415</v>
      </c>
      <c r="CO44">
        <v>0.19467869176198241</v>
      </c>
      <c r="CP44">
        <v>0.19717186438706341</v>
      </c>
      <c r="CQ44">
        <v>0.19965377034806125</v>
      </c>
      <c r="CR44">
        <v>0.20212438138153699</v>
      </c>
      <c r="CS44">
        <v>0.20458367894619267</v>
      </c>
      <c r="CT44">
        <v>0.20703165350077299</v>
      </c>
      <c r="CU44">
        <v>0.20946830267604749</v>
      </c>
      <c r="CV44">
        <v>0.21189363263613251</v>
      </c>
      <c r="CW44" t="e">
        <v>#N/A</v>
      </c>
      <c r="CX44" t="e">
        <v>#N/A</v>
      </c>
      <c r="CY44" t="e">
        <v>#N/A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e">
        <v>#N/A</v>
      </c>
      <c r="DI44" t="e">
        <v>#N/A</v>
      </c>
      <c r="DJ44" t="e">
        <v>#N/A</v>
      </c>
      <c r="DK44" t="e">
        <v>#N/A</v>
      </c>
      <c r="DL44" t="e">
        <v>#N/A</v>
      </c>
      <c r="DM44" t="e">
        <v>#N/A</v>
      </c>
      <c r="DN44" t="e">
        <v>#N/A</v>
      </c>
      <c r="DO44" t="e">
        <v>#N/A</v>
      </c>
      <c r="DP44" t="e">
        <v>#N/A</v>
      </c>
      <c r="DQ44" t="e">
        <v>#N/A</v>
      </c>
      <c r="DR44" t="e">
        <v>#N/A</v>
      </c>
      <c r="DS44" t="e">
        <v>#N/A</v>
      </c>
      <c r="DT44" t="e">
        <v>#N/A</v>
      </c>
      <c r="DU44" t="e">
        <v>#N/A</v>
      </c>
      <c r="DV44" t="e">
        <v>#N/A</v>
      </c>
      <c r="DW44" t="e">
        <v>#N/A</v>
      </c>
      <c r="DX44" t="e">
        <v>#N/A</v>
      </c>
      <c r="DY44" t="e">
        <v>#N/A</v>
      </c>
      <c r="DZ44" t="e">
        <v>#N/A</v>
      </c>
      <c r="EA44" t="e">
        <v>#N/A</v>
      </c>
      <c r="EB44" t="e">
        <v>#N/A</v>
      </c>
      <c r="EC44" t="e">
        <v>#N/A</v>
      </c>
      <c r="ED44" t="e">
        <v>#N/A</v>
      </c>
      <c r="EE44" t="e">
        <v>#N/A</v>
      </c>
      <c r="EF44" t="e">
        <v>#N/A</v>
      </c>
      <c r="EG44" t="e">
        <v>#N/A</v>
      </c>
      <c r="EH44" t="e">
        <v>#N/A</v>
      </c>
      <c r="EI44" t="e">
        <v>#N/A</v>
      </c>
      <c r="EJ44" t="e">
        <v>#N/A</v>
      </c>
      <c r="EK44" t="e">
        <v>#N/A</v>
      </c>
      <c r="EL44" t="e">
        <v>#N/A</v>
      </c>
      <c r="EM44" t="e">
        <v>#N/A</v>
      </c>
      <c r="EN44" t="e">
        <v>#N/A</v>
      </c>
      <c r="EO44" t="e">
        <v>#N/A</v>
      </c>
      <c r="EP44" t="e">
        <v>#N/A</v>
      </c>
      <c r="EQ44" t="e">
        <v>#N/A</v>
      </c>
      <c r="ER44" t="e">
        <v>#N/A</v>
      </c>
      <c r="ES44" t="e">
        <v>#N/A</v>
      </c>
      <c r="ET44" t="e">
        <v>#N/A</v>
      </c>
      <c r="EU44" t="e">
        <v>#N/A</v>
      </c>
      <c r="EV44" t="e">
        <v>#N/A</v>
      </c>
      <c r="EW44" t="e">
        <v>#N/A</v>
      </c>
      <c r="EX44" t="e">
        <v>#N/A</v>
      </c>
      <c r="EY44" t="e">
        <v>#N/A</v>
      </c>
    </row>
    <row r="45" spans="1:155">
      <c r="A45">
        <v>0.17133374848373725</v>
      </c>
      <c r="B45">
        <v>0.16738089641800857</v>
      </c>
      <c r="C45">
        <v>0.16346648383633577</v>
      </c>
      <c r="D45">
        <v>0.15959104901473781</v>
      </c>
      <c r="E45">
        <v>0.15575522775656261</v>
      </c>
      <c r="F45">
        <v>0.15195976379640874</v>
      </c>
      <c r="G45">
        <v>0.14820552130219591</v>
      </c>
      <c r="H45">
        <v>0.14449349827089844</v>
      </c>
      <c r="I45">
        <v>0.14082484256157507</v>
      </c>
      <c r="J45">
        <v>0.13720086927668723</v>
      </c>
      <c r="K45">
        <v>0.13362308079932037</v>
      </c>
      <c r="L45">
        <v>0.13009318950529905</v>
      </c>
      <c r="M45">
        <v>0.12661314344122998</v>
      </c>
      <c r="N45">
        <v>0.12318515461841634</v>
      </c>
      <c r="O45">
        <v>0.11981173204070672</v>
      </c>
      <c r="P45">
        <v>0.11649571703306894</v>
      </c>
      <c r="Q45">
        <v>0.11324032377065765</v>
      </c>
      <c r="R45">
        <v>0.11004918325177049</v>
      </c>
      <c r="S45">
        <v>0.10692639143051846</v>
      </c>
      <c r="T45">
        <v>0.10387656102818638</v>
      </c>
      <c r="U45">
        <v>0.10090487608769733</v>
      </c>
      <c r="V45">
        <v>9.8017148120228617E-2</v>
      </c>
      <c r="W45">
        <v>9.5219871759348415E-2</v>
      </c>
      <c r="X45">
        <v>9.2520276288854925E-2</v>
      </c>
      <c r="Y45">
        <v>8.9926369416460969E-2</v>
      </c>
      <c r="Z45">
        <v>8.7446966455014874E-2</v>
      </c>
      <c r="AA45">
        <v>8.5091697183551279E-2</v>
      </c>
      <c r="AB45">
        <v>8.2870981000797136E-2</v>
      </c>
      <c r="AC45">
        <v>8.0795958251631661E-2</v>
      </c>
      <c r="AD45">
        <v>7.887836572269484E-2</v>
      </c>
      <c r="AE45">
        <v>7.7130343520407652E-2</v>
      </c>
      <c r="AF45">
        <v>7.5564164619332921E-2</v>
      </c>
      <c r="AG45">
        <v>7.4191883010592263E-2</v>
      </c>
      <c r="AH45">
        <v>7.3024906824776498E-2</v>
      </c>
      <c r="AI45">
        <v>7.2073514325617802E-2</v>
      </c>
      <c r="AJ45">
        <v>7.1346345869418765E-2</v>
      </c>
      <c r="AK45">
        <v>7.0849909160376076E-2</v>
      </c>
      <c r="AL45">
        <v>7.0588143437477172E-2</v>
      </c>
      <c r="AM45">
        <v>7.0562069974519054E-2</v>
      </c>
      <c r="AN45">
        <v>7.0769589845937855E-2</v>
      </c>
      <c r="AO45">
        <v>7.1205538630494461E-2</v>
      </c>
      <c r="AP45">
        <v>7.186206072306052E-2</v>
      </c>
      <c r="AQ45">
        <v>7.2728763251517572E-2</v>
      </c>
      <c r="AR45">
        <v>7.3793333845437181E-2</v>
      </c>
      <c r="AS45">
        <v>7.5042145758124221E-2</v>
      </c>
      <c r="AT45">
        <v>7.646075091818344E-2</v>
      </c>
      <c r="AU45">
        <v>7.8034371223858978E-2</v>
      </c>
      <c r="AV45">
        <v>7.974833247114041E-2</v>
      </c>
      <c r="AW45">
        <v>8.1588396799697163E-2</v>
      </c>
      <c r="AX45">
        <v>8.3541005543095459E-2</v>
      </c>
      <c r="AY45">
        <v>8.5593446436686191E-2</v>
      </c>
      <c r="AZ45">
        <v>8.7733950782129977E-2</v>
      </c>
      <c r="BA45">
        <v>8.995173337211558E-2</v>
      </c>
      <c r="BB45">
        <v>9.2236993647743362E-2</v>
      </c>
      <c r="BC45">
        <v>9.4580885616558114E-2</v>
      </c>
      <c r="BD45">
        <v>9.697546634620334E-2</v>
      </c>
      <c r="BE45">
        <v>9.9413634381129518E-2</v>
      </c>
      <c r="BF45">
        <v>0.10188906073482952</v>
      </c>
      <c r="BG45">
        <v>0.10439611884280668</v>
      </c>
      <c r="BH45">
        <v>0.10692981539003389</v>
      </c>
      <c r="BI45">
        <v>0.1094857251163909</v>
      </c>
      <c r="BJ45">
        <v>0.11205992891173892</v>
      </c>
      <c r="BK45">
        <v>0.11464895869724073</v>
      </c>
      <c r="BL45">
        <v>0.11724974528297662</v>
      </c>
      <c r="BM45">
        <v>0.11985957357660768</v>
      </c>
      <c r="BN45">
        <v>0.12247604088227183</v>
      </c>
      <c r="BO45">
        <v>0.12509702115350954</v>
      </c>
      <c r="BP45">
        <v>0.12772063223671065</v>
      </c>
      <c r="BQ45">
        <v>0.13034520742922284</v>
      </c>
      <c r="BR45">
        <v>0.13296927130045311</v>
      </c>
      <c r="BS45">
        <v>0.13559151583592086</v>
      </c>
      <c r="BT45">
        <v>0.13821078270269088</v>
      </c>
      <c r="BU45">
        <v>0.14082604563007836</v>
      </c>
      <c r="BV45">
        <v>0.14343639471332043</v>
      </c>
      <c r="BW45">
        <v>0.14604102436676558</v>
      </c>
      <c r="BX45">
        <v>0.14863922054896439</v>
      </c>
      <c r="BY45">
        <v>0.15123035134301754</v>
      </c>
      <c r="BZ45">
        <v>0.15381385765156477</v>
      </c>
      <c r="CA45">
        <v>0.1563892453305061</v>
      </c>
      <c r="CB45">
        <v>0.15895607777742596</v>
      </c>
      <c r="CC45">
        <v>0.16151397004785317</v>
      </c>
      <c r="CD45">
        <v>0.16406258356549144</v>
      </c>
      <c r="CE45">
        <v>0.1666016210194691</v>
      </c>
      <c r="CF45">
        <v>0.16913082170314062</v>
      </c>
      <c r="CG45">
        <v>0.17164995833594893</v>
      </c>
      <c r="CH45">
        <v>0.1741588332738386</v>
      </c>
      <c r="CI45">
        <v>0.17665727554045096</v>
      </c>
      <c r="CJ45">
        <v>0.17914513793615916</v>
      </c>
      <c r="CK45">
        <v>0.18162229503799501</v>
      </c>
      <c r="CL45">
        <v>0.1840886406484977</v>
      </c>
      <c r="CM45">
        <v>0.1865440861550659</v>
      </c>
      <c r="CN45">
        <v>0.18898855880655815</v>
      </c>
      <c r="CO45">
        <v>0.19142199931625622</v>
      </c>
      <c r="CP45">
        <v>0.19384436246027228</v>
      </c>
      <c r="CQ45">
        <v>0.19625561327369365</v>
      </c>
      <c r="CR45">
        <v>0.19865572780533686</v>
      </c>
      <c r="CS45">
        <v>0.20104469144587353</v>
      </c>
      <c r="CT45">
        <v>0.20342249832210862</v>
      </c>
      <c r="CU45">
        <v>0.20578914956577063</v>
      </c>
      <c r="CV45">
        <v>0.20814465443542676</v>
      </c>
      <c r="CW45" t="e">
        <v>#N/A</v>
      </c>
      <c r="CX45" t="e">
        <v>#N/A</v>
      </c>
      <c r="CY45" t="e">
        <v>#N/A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  <c r="DH45" t="e">
        <v>#N/A</v>
      </c>
      <c r="DI45" t="e">
        <v>#N/A</v>
      </c>
      <c r="DJ45" t="e">
        <v>#N/A</v>
      </c>
      <c r="DK45" t="e">
        <v>#N/A</v>
      </c>
      <c r="DL45" t="e">
        <v>#N/A</v>
      </c>
      <c r="DM45" t="e">
        <v>#N/A</v>
      </c>
      <c r="DN45" t="e">
        <v>#N/A</v>
      </c>
      <c r="DO45" t="e">
        <v>#N/A</v>
      </c>
      <c r="DP45" t="e">
        <v>#N/A</v>
      </c>
      <c r="DQ45" t="e">
        <v>#N/A</v>
      </c>
      <c r="DR45" t="e">
        <v>#N/A</v>
      </c>
      <c r="DS45" t="e">
        <v>#N/A</v>
      </c>
      <c r="DT45" t="e">
        <v>#N/A</v>
      </c>
      <c r="DU45" t="e">
        <v>#N/A</v>
      </c>
      <c r="DV45" t="e">
        <v>#N/A</v>
      </c>
      <c r="DW45" t="e">
        <v>#N/A</v>
      </c>
      <c r="DX45" t="e">
        <v>#N/A</v>
      </c>
      <c r="DY45" t="e">
        <v>#N/A</v>
      </c>
      <c r="DZ45" t="e">
        <v>#N/A</v>
      </c>
      <c r="EA45" t="e">
        <v>#N/A</v>
      </c>
      <c r="EB45" t="e">
        <v>#N/A</v>
      </c>
      <c r="EC45" t="e">
        <v>#N/A</v>
      </c>
      <c r="ED45" t="e">
        <v>#N/A</v>
      </c>
      <c r="EE45" t="e">
        <v>#N/A</v>
      </c>
      <c r="EF45" t="e">
        <v>#N/A</v>
      </c>
      <c r="EG45" t="e">
        <v>#N/A</v>
      </c>
      <c r="EH45" t="e">
        <v>#N/A</v>
      </c>
      <c r="EI45" t="e">
        <v>#N/A</v>
      </c>
      <c r="EJ45" t="e">
        <v>#N/A</v>
      </c>
      <c r="EK45" t="e">
        <v>#N/A</v>
      </c>
      <c r="EL45" t="e">
        <v>#N/A</v>
      </c>
      <c r="EM45" t="e">
        <v>#N/A</v>
      </c>
      <c r="EN45" t="e">
        <v>#N/A</v>
      </c>
      <c r="EO45" t="e">
        <v>#N/A</v>
      </c>
      <c r="EP45" t="e">
        <v>#N/A</v>
      </c>
      <c r="EQ45" t="e">
        <v>#N/A</v>
      </c>
      <c r="ER45" t="e">
        <v>#N/A</v>
      </c>
      <c r="ES45" t="e">
        <v>#N/A</v>
      </c>
      <c r="ET45" t="e">
        <v>#N/A</v>
      </c>
      <c r="EU45" t="e">
        <v>#N/A</v>
      </c>
      <c r="EV45" t="e">
        <v>#N/A</v>
      </c>
      <c r="EW45" t="e">
        <v>#N/A</v>
      </c>
      <c r="EX45" t="e">
        <v>#N/A</v>
      </c>
      <c r="EY45" t="e">
        <v>#N/A</v>
      </c>
    </row>
    <row r="46" spans="1:155">
      <c r="A46">
        <v>0.169136574929482</v>
      </c>
      <c r="B46">
        <v>0.16526990092011748</v>
      </c>
      <c r="C46">
        <v>0.16144056271429524</v>
      </c>
      <c r="D46">
        <v>0.15764909787844242</v>
      </c>
      <c r="E46">
        <v>0.15389614084437608</v>
      </c>
      <c r="F46">
        <v>0.1501824333255711</v>
      </c>
      <c r="G46">
        <v>0.14650883668620132</v>
      </c>
      <c r="H46">
        <v>0.1428763453468245</v>
      </c>
      <c r="I46">
        <v>0.1392861026853949</v>
      </c>
      <c r="J46">
        <v>0.13573941833068934</v>
      </c>
      <c r="K46">
        <v>0.13223778803987929</v>
      </c>
      <c r="L46">
        <v>0.1287829162554803</v>
      </c>
      <c r="M46">
        <v>0.12537674149597297</v>
      </c>
      <c r="N46">
        <v>0.12202146437320692</v>
      </c>
      <c r="O46">
        <v>0.11871958018359242</v>
      </c>
      <c r="P46">
        <v>0.11547391370768974</v>
      </c>
      <c r="Q46">
        <v>0.11228765902493991</v>
      </c>
      <c r="R46">
        <v>0.10916442259262428</v>
      </c>
      <c r="S46">
        <v>0.10610827019992676</v>
      </c>
      <c r="T46">
        <v>0.10312377731533359</v>
      </c>
      <c r="U46">
        <v>0.10021608174099343</v>
      </c>
      <c r="V46">
        <v>9.7390937432141111E-2</v>
      </c>
      <c r="W46">
        <v>9.4654767261555667E-2</v>
      </c>
      <c r="X46">
        <v>9.2014711115636513E-2</v>
      </c>
      <c r="Y46">
        <v>8.9478665566406546E-2</v>
      </c>
      <c r="Z46">
        <v>8.7055308490558675E-2</v>
      </c>
      <c r="AA46">
        <v>8.4754100912786429E-2</v>
      </c>
      <c r="AB46">
        <v>8.2585257161855524E-2</v>
      </c>
      <c r="AC46">
        <v>8.0559671553803849E-2</v>
      </c>
      <c r="AD46">
        <v>7.8688790616835216E-2</v>
      </c>
      <c r="AE46">
        <v>7.6984418704743054E-2</v>
      </c>
      <c r="AF46">
        <v>7.545844968082667E-2</v>
      </c>
      <c r="AG46">
        <v>7.4122521767544206E-2</v>
      </c>
      <c r="AH46">
        <v>7.2987602395908902E-2</v>
      </c>
      <c r="AI46">
        <v>7.2063522199229665E-2</v>
      </c>
      <c r="AJ46">
        <v>7.1358490424188584E-2</v>
      </c>
      <c r="AK46">
        <v>7.0878628619567091E-2</v>
      </c>
      <c r="AL46">
        <v>7.0627565144844015E-2</v>
      </c>
      <c r="AM46">
        <v>7.060611431761446E-2</v>
      </c>
      <c r="AN46">
        <v>7.0812092487041581E-2</v>
      </c>
      <c r="AO46">
        <v>7.1240378269790405E-2</v>
      </c>
      <c r="AP46">
        <v>7.1883284648947943E-2</v>
      </c>
      <c r="AQ46">
        <v>7.2730693777808775E-2</v>
      </c>
      <c r="AR46">
        <v>7.377065348087844E-2</v>
      </c>
      <c r="AS46">
        <v>7.498995352113827E-2</v>
      </c>
      <c r="AT46">
        <v>7.6374592601394092E-2</v>
      </c>
      <c r="AU46">
        <v>7.7910244885312327E-2</v>
      </c>
      <c r="AV46">
        <v>7.9582678949517038E-2</v>
      </c>
      <c r="AW46">
        <v>8.1378075685608828E-2</v>
      </c>
      <c r="AX46">
        <v>8.3283263724540701E-2</v>
      </c>
      <c r="AY46">
        <v>8.5285882312728434E-2</v>
      </c>
      <c r="AZ46">
        <v>8.7374477266773623E-2</v>
      </c>
      <c r="BA46">
        <v>8.9538541896279938E-2</v>
      </c>
      <c r="BB46">
        <v>9.1768520003356807E-2</v>
      </c>
      <c r="BC46">
        <v>9.4055778917833122E-2</v>
      </c>
      <c r="BD46">
        <v>9.6392561137339197E-2</v>
      </c>
      <c r="BE46">
        <v>9.8771926020083251E-2</v>
      </c>
      <c r="BF46">
        <v>0.10118768388402247</v>
      </c>
      <c r="BG46">
        <v>0.10363432879322414</v>
      </c>
      <c r="BH46">
        <v>0.10610697206020951</v>
      </c>
      <c r="BI46">
        <v>0.10860127923849847</v>
      </c>
      <c r="BJ46">
        <v>0.11111341029005659</v>
      </c>
      <c r="BK46">
        <v>0.11363996608111958</v>
      </c>
      <c r="BL46">
        <v>0.1161779377937756</v>
      </c>
      <c r="BM46">
        <v>0.11872466329356129</v>
      </c>
      <c r="BN46">
        <v>0.12127778654663809</v>
      </c>
      <c r="BO46">
        <v>0.12383522269076191</v>
      </c>
      <c r="BP46">
        <v>0.12639512613996781</v>
      </c>
      <c r="BQ46">
        <v>0.12895586266844197</v>
      </c>
      <c r="BR46">
        <v>0.13151598582619795</v>
      </c>
      <c r="BS46">
        <v>0.13407421355197238</v>
      </c>
      <c r="BT46">
        <v>0.13662941085470895</v>
      </c>
      <c r="BU46">
        <v>0.13918057235099693</v>
      </c>
      <c r="BV46">
        <v>0.14172680710536659</v>
      </c>
      <c r="BW46">
        <v>0.14426732663369649</v>
      </c>
      <c r="BX46">
        <v>0.14680143245132782</v>
      </c>
      <c r="BY46">
        <v>0.14932850674683529</v>
      </c>
      <c r="BZ46">
        <v>0.15184800326797857</v>
      </c>
      <c r="CA46">
        <v>0.15435943959902135</v>
      </c>
      <c r="CB46">
        <v>0.15686238988170689</v>
      </c>
      <c r="CC46">
        <v>0.15935647899524588</v>
      </c>
      <c r="CD46">
        <v>0.1618413773516541</v>
      </c>
      <c r="CE46">
        <v>0.16431679588948322</v>
      </c>
      <c r="CF46">
        <v>0.16678248153313194</v>
      </c>
      <c r="CG46">
        <v>0.16923821393102279</v>
      </c>
      <c r="CH46">
        <v>0.17168380188981985</v>
      </c>
      <c r="CI46">
        <v>0.17411908039897595</v>
      </c>
      <c r="CJ46">
        <v>0.17654390767813941</v>
      </c>
      <c r="CK46">
        <v>0.17895816335886605</v>
      </c>
      <c r="CL46">
        <v>0.18136174587409654</v>
      </c>
      <c r="CM46">
        <v>0.18375457093020978</v>
      </c>
      <c r="CN46">
        <v>0.18613656968876516</v>
      </c>
      <c r="CO46">
        <v>0.18850768655958478</v>
      </c>
      <c r="CP46">
        <v>0.19086787965390153</v>
      </c>
      <c r="CQ46">
        <v>0.19321711713305964</v>
      </c>
      <c r="CR46">
        <v>0.19555537794707967</v>
      </c>
      <c r="CS46">
        <v>0.19788265010114128</v>
      </c>
      <c r="CT46">
        <v>0.20019893011161372</v>
      </c>
      <c r="CU46">
        <v>0.20250422145690125</v>
      </c>
      <c r="CV46">
        <v>0.20479853536949852</v>
      </c>
      <c r="CW46" t="e">
        <v>#N/A</v>
      </c>
      <c r="CX46" t="e">
        <v>#N/A</v>
      </c>
      <c r="CY46" t="e">
        <v>#N/A</v>
      </c>
      <c r="CZ46" t="e">
        <v>#N/A</v>
      </c>
      <c r="DA46" t="e">
        <v>#N/A</v>
      </c>
      <c r="DB46" t="e">
        <v>#N/A</v>
      </c>
      <c r="DC46" t="e">
        <v>#N/A</v>
      </c>
      <c r="DD46" t="e">
        <v>#N/A</v>
      </c>
      <c r="DE46" t="e">
        <v>#N/A</v>
      </c>
      <c r="DF46" t="e">
        <v>#N/A</v>
      </c>
      <c r="DG46" t="e">
        <v>#N/A</v>
      </c>
      <c r="DH46" t="e">
        <v>#N/A</v>
      </c>
      <c r="DI46" t="e">
        <v>#N/A</v>
      </c>
      <c r="DJ46" t="e">
        <v>#N/A</v>
      </c>
      <c r="DK46" t="e">
        <v>#N/A</v>
      </c>
      <c r="DL46" t="e">
        <v>#N/A</v>
      </c>
      <c r="DM46" t="e">
        <v>#N/A</v>
      </c>
      <c r="DN46" t="e">
        <v>#N/A</v>
      </c>
      <c r="DO46" t="e">
        <v>#N/A</v>
      </c>
      <c r="DP46" t="e">
        <v>#N/A</v>
      </c>
      <c r="DQ46" t="e">
        <v>#N/A</v>
      </c>
      <c r="DR46" t="e">
        <v>#N/A</v>
      </c>
      <c r="DS46" t="e">
        <v>#N/A</v>
      </c>
      <c r="DT46" t="e">
        <v>#N/A</v>
      </c>
      <c r="DU46" t="e">
        <v>#N/A</v>
      </c>
      <c r="DV46" t="e">
        <v>#N/A</v>
      </c>
      <c r="DW46" t="e">
        <v>#N/A</v>
      </c>
      <c r="DX46" t="e">
        <v>#N/A</v>
      </c>
      <c r="DY46" t="e">
        <v>#N/A</v>
      </c>
      <c r="DZ46" t="e">
        <v>#N/A</v>
      </c>
      <c r="EA46" t="e">
        <v>#N/A</v>
      </c>
      <c r="EB46" t="e">
        <v>#N/A</v>
      </c>
      <c r="EC46" t="e">
        <v>#N/A</v>
      </c>
      <c r="ED46" t="e">
        <v>#N/A</v>
      </c>
      <c r="EE46" t="e">
        <v>#N/A</v>
      </c>
      <c r="EF46" t="e">
        <v>#N/A</v>
      </c>
      <c r="EG46" t="e">
        <v>#N/A</v>
      </c>
      <c r="EH46" t="e">
        <v>#N/A</v>
      </c>
      <c r="EI46" t="e">
        <v>#N/A</v>
      </c>
      <c r="EJ46" t="e">
        <v>#N/A</v>
      </c>
      <c r="EK46" t="e">
        <v>#N/A</v>
      </c>
      <c r="EL46" t="e">
        <v>#N/A</v>
      </c>
      <c r="EM46" t="e">
        <v>#N/A</v>
      </c>
      <c r="EN46" t="e">
        <v>#N/A</v>
      </c>
      <c r="EO46" t="e">
        <v>#N/A</v>
      </c>
      <c r="EP46" t="e">
        <v>#N/A</v>
      </c>
      <c r="EQ46" t="e">
        <v>#N/A</v>
      </c>
      <c r="ER46" t="e">
        <v>#N/A</v>
      </c>
      <c r="ES46" t="e">
        <v>#N/A</v>
      </c>
      <c r="ET46" t="e">
        <v>#N/A</v>
      </c>
      <c r="EU46" t="e">
        <v>#N/A</v>
      </c>
      <c r="EV46" t="e">
        <v>#N/A</v>
      </c>
      <c r="EW46" t="e">
        <v>#N/A</v>
      </c>
      <c r="EX46" t="e">
        <v>#N/A</v>
      </c>
      <c r="EY46" t="e">
        <v>#N/A</v>
      </c>
    </row>
    <row r="47" spans="1:155">
      <c r="A47">
        <v>0.16739488370691816</v>
      </c>
      <c r="B47">
        <v>0.16359593219870336</v>
      </c>
      <c r="C47">
        <v>0.15983347646837071</v>
      </c>
      <c r="D47">
        <v>0.15610805637627459</v>
      </c>
      <c r="E47">
        <v>0.15242030832575543</v>
      </c>
      <c r="F47">
        <v>0.14877097577020415</v>
      </c>
      <c r="G47">
        <v>0.14516092151991195</v>
      </c>
      <c r="H47">
        <v>0.14159114109798668</v>
      </c>
      <c r="I47">
        <v>0.13806277861571287</v>
      </c>
      <c r="J47">
        <v>0.13457714397422363</v>
      </c>
      <c r="K47">
        <v>0.13113573269526732</v>
      </c>
      <c r="L47">
        <v>0.12774024825070179</v>
      </c>
      <c r="M47">
        <v>0.12439262730599271</v>
      </c>
      <c r="N47">
        <v>0.12109506749210536</v>
      </c>
      <c r="O47">
        <v>0.11785005957291078</v>
      </c>
      <c r="P47">
        <v>0.11466042181217657</v>
      </c>
      <c r="Q47">
        <v>0.11152933909010032</v>
      </c>
      <c r="R47">
        <v>0.10846040516205331</v>
      </c>
      <c r="S47">
        <v>0.1054576684964996</v>
      </c>
      <c r="T47">
        <v>0.10252568113017806</v>
      </c>
      <c r="U47">
        <v>9.9669549527717047E-2</v>
      </c>
      <c r="V47">
        <v>9.6894986057816379E-2</v>
      </c>
      <c r="W47">
        <v>9.4208358841348011E-2</v>
      </c>
      <c r="X47">
        <v>9.1616736382927957E-2</v>
      </c>
      <c r="Y47">
        <v>8.9127923075614374E-2</v>
      </c>
      <c r="Z47">
        <v>8.6750479087593396E-2</v>
      </c>
      <c r="AA47">
        <v>8.4493716990689874E-2</v>
      </c>
      <c r="AB47">
        <v>8.2367666620327754E-2</v>
      </c>
      <c r="AC47">
        <v>8.0382996854985192E-2</v>
      </c>
      <c r="AD47">
        <v>7.8550884005604935E-2</v>
      </c>
      <c r="AE47">
        <v>7.6882815845419922E-2</v>
      </c>
      <c r="AF47">
        <v>7.5390325040661565E-2</v>
      </c>
      <c r="AG47">
        <v>7.4084650158016227E-2</v>
      </c>
      <c r="AH47">
        <v>7.297633177743991E-2</v>
      </c>
      <c r="AI47">
        <v>7.20747637415739E-2</v>
      </c>
      <c r="AJ47">
        <v>7.1387730635985011E-2</v>
      </c>
      <c r="AK47">
        <v>7.0920968559553127E-2</v>
      </c>
      <c r="AL47">
        <v>7.0677789105419345E-2</v>
      </c>
      <c r="AM47">
        <v>7.0658789606893216E-2</v>
      </c>
      <c r="AN47">
        <v>7.0861694792117749E-2</v>
      </c>
      <c r="AO47">
        <v>7.1281419342079447E-2</v>
      </c>
      <c r="AP47">
        <v>7.1910421298476856E-2</v>
      </c>
      <c r="AQ47">
        <v>7.2738845410658864E-2</v>
      </c>
      <c r="AR47">
        <v>7.3755084385627154E-2</v>
      </c>
      <c r="AS47">
        <v>7.4946318435506962E-2</v>
      </c>
      <c r="AT47">
        <v>7.6298967079514515E-2</v>
      </c>
      <c r="AU47">
        <v>7.7799128799251091E-2</v>
      </c>
      <c r="AV47">
        <v>7.9432986034546293E-2</v>
      </c>
      <c r="AW47">
        <v>8.1187109455232095E-2</v>
      </c>
      <c r="AX47">
        <v>8.3048686651193068E-2</v>
      </c>
      <c r="AY47">
        <v>8.5005681303780653E-2</v>
      </c>
      <c r="AZ47">
        <v>8.7046927993262191E-2</v>
      </c>
      <c r="BA47">
        <v>8.9162174326423052E-2</v>
      </c>
      <c r="BB47">
        <v>9.1342085695518369E-2</v>
      </c>
      <c r="BC47">
        <v>9.3578221375921949E-2</v>
      </c>
      <c r="BD47">
        <v>9.5862989292766404E-2</v>
      </c>
      <c r="BE47">
        <v>9.818959083854896E-2</v>
      </c>
      <c r="BF47">
        <v>0.10055195807554808</v>
      </c>
      <c r="BG47">
        <v>0.10294468927512189</v>
      </c>
      <c r="BH47">
        <v>0.10536298499464641</v>
      </c>
      <c r="BI47">
        <v>0.10780258722837421</v>
      </c>
      <c r="BJ47">
        <v>0.11025972160072951</v>
      </c>
      <c r="BK47">
        <v>0.11273104537951613</v>
      </c>
      <c r="BL47">
        <v>0.11521359840273923</v>
      </c>
      <c r="BM47">
        <v>0.11770476056029502</v>
      </c>
      <c r="BN47">
        <v>0.12020221228015333</v>
      </c>
      <c r="BO47">
        <v>0.12270390035074974</v>
      </c>
      <c r="BP47">
        <v>0.12520800685738206</v>
      </c>
      <c r="BQ47">
        <v>0.12771292174977103</v>
      </c>
      <c r="BR47">
        <v>0.13021721981134204</v>
      </c>
      <c r="BS47">
        <v>0.13271963766803835</v>
      </c>
      <c r="BT47">
        <v>0.13521905688727209</v>
      </c>
      <c r="BU47">
        <v>0.13771448666437602</v>
      </c>
      <c r="BV47">
        <v>0.1402050491163622</v>
      </c>
      <c r="BW47">
        <v>0.14268996730403768</v>
      </c>
      <c r="BX47">
        <v>0.14516855312076643</v>
      </c>
      <c r="BY47">
        <v>0.14764019802315057</v>
      </c>
      <c r="BZ47">
        <v>0.15010436402996541</v>
      </c>
      <c r="CA47">
        <v>0.15256057618648883</v>
      </c>
      <c r="CB47">
        <v>0.15500841539210938</v>
      </c>
      <c r="CC47">
        <v>0.15744751260506343</v>
      </c>
      <c r="CD47">
        <v>0.15987754367384507</v>
      </c>
      <c r="CE47">
        <v>0.16229822450886502</v>
      </c>
      <c r="CF47">
        <v>0.1647093065269517</v>
      </c>
      <c r="CG47">
        <v>0.16711057340292074</v>
      </c>
      <c r="CH47">
        <v>0.16950183763635307</v>
      </c>
      <c r="CI47">
        <v>0.17188293758329562</v>
      </c>
      <c r="CJ47">
        <v>0.1742537344387349</v>
      </c>
      <c r="CK47">
        <v>0.17661411061760546</v>
      </c>
      <c r="CL47">
        <v>0.17896396699981357</v>
      </c>
      <c r="CM47">
        <v>0.18130322156863418</v>
      </c>
      <c r="CN47">
        <v>0.18363180749001545</v>
      </c>
      <c r="CO47">
        <v>0.18594967102256862</v>
      </c>
      <c r="CP47">
        <v>0.18825677191066792</v>
      </c>
      <c r="CQ47">
        <v>0.19055307982885736</v>
      </c>
      <c r="CR47">
        <v>0.19283857508298061</v>
      </c>
      <c r="CS47">
        <v>0.19511324685500583</v>
      </c>
      <c r="CT47">
        <v>0.19737709268829159</v>
      </c>
      <c r="CU47">
        <v>0.1996301171107962</v>
      </c>
      <c r="CV47">
        <v>0.20187233208484051</v>
      </c>
      <c r="CW47" t="e">
        <v>#N/A</v>
      </c>
      <c r="CX47" t="e">
        <v>#N/A</v>
      </c>
      <c r="CY47" t="e">
        <v>#N/A</v>
      </c>
      <c r="CZ47" t="e">
        <v>#N/A</v>
      </c>
      <c r="DA47" t="e">
        <v>#N/A</v>
      </c>
      <c r="DB47" t="e">
        <v>#N/A</v>
      </c>
      <c r="DC47" t="e">
        <v>#N/A</v>
      </c>
      <c r="DD47" t="e">
        <v>#N/A</v>
      </c>
      <c r="DE47" t="e">
        <v>#N/A</v>
      </c>
      <c r="DF47" t="e">
        <v>#N/A</v>
      </c>
      <c r="DG47" t="e">
        <v>#N/A</v>
      </c>
      <c r="DH47" t="e">
        <v>#N/A</v>
      </c>
      <c r="DI47" t="e">
        <v>#N/A</v>
      </c>
      <c r="DJ47" t="e">
        <v>#N/A</v>
      </c>
      <c r="DK47" t="e">
        <v>#N/A</v>
      </c>
      <c r="DL47" t="e">
        <v>#N/A</v>
      </c>
      <c r="DM47" t="e">
        <v>#N/A</v>
      </c>
      <c r="DN47" t="e">
        <v>#N/A</v>
      </c>
      <c r="DO47" t="e">
        <v>#N/A</v>
      </c>
      <c r="DP47" t="e">
        <v>#N/A</v>
      </c>
      <c r="DQ47" t="e">
        <v>#N/A</v>
      </c>
      <c r="DR47" t="e">
        <v>#N/A</v>
      </c>
      <c r="DS47" t="e">
        <v>#N/A</v>
      </c>
      <c r="DT47" t="e">
        <v>#N/A</v>
      </c>
      <c r="DU47" t="e">
        <v>#N/A</v>
      </c>
      <c r="DV47" t="e">
        <v>#N/A</v>
      </c>
      <c r="DW47" t="e">
        <v>#N/A</v>
      </c>
      <c r="DX47" t="e">
        <v>#N/A</v>
      </c>
      <c r="DY47" t="e">
        <v>#N/A</v>
      </c>
      <c r="DZ47" t="e">
        <v>#N/A</v>
      </c>
      <c r="EA47" t="e">
        <v>#N/A</v>
      </c>
      <c r="EB47" t="e">
        <v>#N/A</v>
      </c>
      <c r="EC47" t="e">
        <v>#N/A</v>
      </c>
      <c r="ED47" t="e">
        <v>#N/A</v>
      </c>
      <c r="EE47" t="e">
        <v>#N/A</v>
      </c>
      <c r="EF47" t="e">
        <v>#N/A</v>
      </c>
      <c r="EG47" t="e">
        <v>#N/A</v>
      </c>
      <c r="EH47" t="e">
        <v>#N/A</v>
      </c>
      <c r="EI47" t="e">
        <v>#N/A</v>
      </c>
      <c r="EJ47" t="e">
        <v>#N/A</v>
      </c>
      <c r="EK47" t="e">
        <v>#N/A</v>
      </c>
      <c r="EL47" t="e">
        <v>#N/A</v>
      </c>
      <c r="EM47" t="e">
        <v>#N/A</v>
      </c>
      <c r="EN47" t="e">
        <v>#N/A</v>
      </c>
      <c r="EO47" t="e">
        <v>#N/A</v>
      </c>
      <c r="EP47" t="e">
        <v>#N/A</v>
      </c>
      <c r="EQ47" t="e">
        <v>#N/A</v>
      </c>
      <c r="ER47" t="e">
        <v>#N/A</v>
      </c>
      <c r="ES47" t="e">
        <v>#N/A</v>
      </c>
      <c r="ET47" t="e">
        <v>#N/A</v>
      </c>
      <c r="EU47" t="e">
        <v>#N/A</v>
      </c>
      <c r="EV47" t="e">
        <v>#N/A</v>
      </c>
      <c r="EW47" t="e">
        <v>#N/A</v>
      </c>
      <c r="EX47" t="e">
        <v>#N/A</v>
      </c>
      <c r="EY47" t="e">
        <v>#N/A</v>
      </c>
    </row>
    <row r="48" spans="1:155">
      <c r="A48">
        <v>0.16611565334056547</v>
      </c>
      <c r="B48">
        <v>0.16236549721219667</v>
      </c>
      <c r="C48">
        <v>0.15865128191940325</v>
      </c>
      <c r="D48">
        <v>0.15497355254847894</v>
      </c>
      <c r="E48">
        <v>0.15133295083514445</v>
      </c>
      <c r="F48">
        <v>0.14773022569682473</v>
      </c>
      <c r="G48">
        <v>0.14416624548547172</v>
      </c>
      <c r="H48">
        <v>0.1406420114105581</v>
      </c>
      <c r="I48">
        <v>0.13715867333250914</v>
      </c>
      <c r="J48">
        <v>0.13371754693597024</v>
      </c>
      <c r="K48">
        <v>0.13032013351329744</v>
      </c>
      <c r="L48">
        <v>0.12696814214379956</v>
      </c>
      <c r="M48">
        <v>0.1236635148175481</v>
      </c>
      <c r="N48">
        <v>0.12040845391074036</v>
      </c>
      <c r="O48">
        <v>0.11720545408064743</v>
      </c>
      <c r="P48">
        <v>0.11405733616728707</v>
      </c>
      <c r="Q48">
        <v>0.11096728566096319</v>
      </c>
      <c r="R48">
        <v>0.10793889418884395</v>
      </c>
      <c r="S48">
        <v>0.10497620423946107</v>
      </c>
      <c r="T48">
        <v>0.10208375661737927</v>
      </c>
      <c r="U48">
        <v>9.9266639482945812E-2</v>
      </c>
      <c r="V48">
        <v>9.653053753462032E-2</v>
      </c>
      <c r="W48">
        <v>9.3881778977124478E-2</v>
      </c>
      <c r="X48">
        <v>9.1327376682938916E-2</v>
      </c>
      <c r="Y48">
        <v>8.8875059520947042E-2</v>
      </c>
      <c r="Z48">
        <v>8.6533287484211671E-2</v>
      </c>
      <c r="AA48">
        <v>8.4311243037121564E-2</v>
      </c>
      <c r="AB48">
        <v>8.2218790579010784E-2</v>
      </c>
      <c r="AC48">
        <v>8.0266393075510908E-2</v>
      </c>
      <c r="AD48">
        <v>7.846497650378341E-2</v>
      </c>
      <c r="AE48">
        <v>7.6825731956260815E-2</v>
      </c>
      <c r="AF48">
        <v>7.5359850375533236E-2</v>
      </c>
      <c r="AG48">
        <v>7.4078189410827028E-2</v>
      </c>
      <c r="AH48">
        <v>7.2990880227158952E-2</v>
      </c>
      <c r="AI48">
        <v>7.2106895085689834E-2</v>
      </c>
      <c r="AJ48">
        <v>7.1433605579135084E-2</v>
      </c>
      <c r="AK48">
        <v>7.0976368629102601E-2</v>
      </c>
      <c r="AL48">
        <v>7.0738179220263833E-2</v>
      </c>
      <c r="AM48">
        <v>7.0719412607896256E-2</v>
      </c>
      <c r="AN48">
        <v>7.0917696224408716E-2</v>
      </c>
      <c r="AO48">
        <v>7.1327972203649642E-2</v>
      </c>
      <c r="AP48">
        <v>7.1942820865898705E-2</v>
      </c>
      <c r="AQ48">
        <v>7.2752632678430032E-2</v>
      </c>
      <c r="AR48">
        <v>7.3746124227587681E-2</v>
      </c>
      <c r="AS48">
        <v>7.4910838528486179E-2</v>
      </c>
      <c r="AT48">
        <v>7.6233585394390152E-2</v>
      </c>
      <c r="AU48">
        <v>7.7700857510379584E-2</v>
      </c>
      <c r="AV48">
        <v>7.9299220396749401E-2</v>
      </c>
      <c r="AW48">
        <v>8.1015604100507607E-2</v>
      </c>
      <c r="AX48">
        <v>8.2837526099991163E-2</v>
      </c>
      <c r="AY48">
        <v>8.4753246708945698E-2</v>
      </c>
      <c r="AZ48">
        <v>8.6751863207146868E-2</v>
      </c>
      <c r="BA48">
        <v>8.882335304491154E-2</v>
      </c>
      <c r="BB48">
        <v>9.0958580328822647E-2</v>
      </c>
      <c r="BC48">
        <v>9.3149274901001736E-2</v>
      </c>
      <c r="BD48">
        <v>9.5387990118227184E-2</v>
      </c>
      <c r="BE48">
        <v>9.7668050741910692E-2</v>
      </c>
      <c r="BF48">
        <v>9.9983493134080961E-2</v>
      </c>
      <c r="BG48">
        <v>0.10232900345094215</v>
      </c>
      <c r="BH48">
        <v>0.10469985627886763</v>
      </c>
      <c r="BI48">
        <v>0.10709185581440245</v>
      </c>
      <c r="BJ48">
        <v>0.1095012800303042</v>
      </c>
      <c r="BK48">
        <v>0.1119248301554014</v>
      </c>
      <c r="BL48">
        <v>0.11435958306661267</v>
      </c>
      <c r="BM48">
        <v>0.1168029497959619</v>
      </c>
      <c r="BN48">
        <v>0.1192526370707741</v>
      </c>
      <c r="BO48">
        <v>0.12170661381300411</v>
      </c>
      <c r="BP48">
        <v>0.12416308090354411</v>
      </c>
      <c r="BQ48">
        <v>0.12662044412557605</v>
      </c>
      <c r="BR48">
        <v>0.12907729168936924</v>
      </c>
      <c r="BS48">
        <v>0.13153237164512158</v>
      </c>
      <c r="BT48">
        <v>0.13398457526966218</v>
      </c>
      <c r="BU48">
        <v>0.1364329199253359</v>
      </c>
      <c r="BV48">
        <v>0.13887653478141529</v>
      </c>
      <c r="BW48">
        <v>0.14131464879858685</v>
      </c>
      <c r="BX48">
        <v>0.14374657895750365</v>
      </c>
      <c r="BY48">
        <v>0.14617172103002837</v>
      </c>
      <c r="BZ48">
        <v>0.14858954062730234</v>
      </c>
      <c r="CA48">
        <v>0.15099956589527949</v>
      </c>
      <c r="CB48">
        <v>0.15340138034344819</v>
      </c>
      <c r="CC48">
        <v>0.15579461714620108</v>
      </c>
      <c r="CD48">
        <v>0.15817895393426096</v>
      </c>
      <c r="CE48">
        <v>0.16055410814891646</v>
      </c>
      <c r="CF48">
        <v>0.16291983248632391</v>
      </c>
      <c r="CG48">
        <v>0.165275911557796</v>
      </c>
      <c r="CH48">
        <v>0.16762215868615557</v>
      </c>
      <c r="CI48">
        <v>0.16995841290237332</v>
      </c>
      <c r="CJ48">
        <v>0.17228453579772043</v>
      </c>
      <c r="CK48">
        <v>0.17460041013867936</v>
      </c>
      <c r="CL48">
        <v>0.17690593699342647</v>
      </c>
      <c r="CM48">
        <v>0.17920103442792099</v>
      </c>
      <c r="CN48">
        <v>0.18148563558665073</v>
      </c>
      <c r="CO48">
        <v>0.18375968663432862</v>
      </c>
      <c r="CP48">
        <v>0.18602314713605098</v>
      </c>
      <c r="CQ48">
        <v>0.18827598652039895</v>
      </c>
      <c r="CR48">
        <v>0.19051818483734942</v>
      </c>
      <c r="CS48">
        <v>0.19274973088329583</v>
      </c>
      <c r="CT48">
        <v>0.19497062174263621</v>
      </c>
      <c r="CU48">
        <v>0.19718086161655943</v>
      </c>
      <c r="CV48">
        <v>0.19938046185288796</v>
      </c>
      <c r="CW48" t="e">
        <v>#N/A</v>
      </c>
      <c r="CX48" t="e">
        <v>#N/A</v>
      </c>
      <c r="CY48" t="e">
        <v>#N/A</v>
      </c>
      <c r="CZ48" t="e">
        <v>#N/A</v>
      </c>
      <c r="DA48" t="e">
        <v>#N/A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  <c r="DH48" t="e">
        <v>#N/A</v>
      </c>
      <c r="DI48" t="e">
        <v>#N/A</v>
      </c>
      <c r="DJ48" t="e">
        <v>#N/A</v>
      </c>
      <c r="DK48" t="e">
        <v>#N/A</v>
      </c>
      <c r="DL48" t="e">
        <v>#N/A</v>
      </c>
      <c r="DM48" t="e">
        <v>#N/A</v>
      </c>
      <c r="DN48" t="e">
        <v>#N/A</v>
      </c>
      <c r="DO48" t="e">
        <v>#N/A</v>
      </c>
      <c r="DP48" t="e">
        <v>#N/A</v>
      </c>
      <c r="DQ48" t="e">
        <v>#N/A</v>
      </c>
      <c r="DR48" t="e">
        <v>#N/A</v>
      </c>
      <c r="DS48" t="e">
        <v>#N/A</v>
      </c>
      <c r="DT48" t="e">
        <v>#N/A</v>
      </c>
      <c r="DU48" t="e">
        <v>#N/A</v>
      </c>
      <c r="DV48" t="e">
        <v>#N/A</v>
      </c>
      <c r="DW48" t="e">
        <v>#N/A</v>
      </c>
      <c r="DX48" t="e">
        <v>#N/A</v>
      </c>
      <c r="DY48" t="e">
        <v>#N/A</v>
      </c>
      <c r="DZ48" t="e">
        <v>#N/A</v>
      </c>
      <c r="EA48" t="e">
        <v>#N/A</v>
      </c>
      <c r="EB48" t="e">
        <v>#N/A</v>
      </c>
      <c r="EC48" t="e">
        <v>#N/A</v>
      </c>
      <c r="ED48" t="e">
        <v>#N/A</v>
      </c>
      <c r="EE48" t="e">
        <v>#N/A</v>
      </c>
      <c r="EF48" t="e">
        <v>#N/A</v>
      </c>
      <c r="EG48" t="e">
        <v>#N/A</v>
      </c>
      <c r="EH48" t="e">
        <v>#N/A</v>
      </c>
      <c r="EI48" t="e">
        <v>#N/A</v>
      </c>
      <c r="EJ48" t="e">
        <v>#N/A</v>
      </c>
      <c r="EK48" t="e">
        <v>#N/A</v>
      </c>
      <c r="EL48" t="e">
        <v>#N/A</v>
      </c>
      <c r="EM48" t="e">
        <v>#N/A</v>
      </c>
      <c r="EN48" t="e">
        <v>#N/A</v>
      </c>
      <c r="EO48" t="e">
        <v>#N/A</v>
      </c>
      <c r="EP48" t="e">
        <v>#N/A</v>
      </c>
      <c r="EQ48" t="e">
        <v>#N/A</v>
      </c>
      <c r="ER48" t="e">
        <v>#N/A</v>
      </c>
      <c r="ES48" t="e">
        <v>#N/A</v>
      </c>
      <c r="ET48" t="e">
        <v>#N/A</v>
      </c>
      <c r="EU48" t="e">
        <v>#N/A</v>
      </c>
      <c r="EV48" t="e">
        <v>#N/A</v>
      </c>
      <c r="EW48" t="e">
        <v>#N/A</v>
      </c>
      <c r="EX48" t="e">
        <v>#N/A</v>
      </c>
      <c r="EY48" t="e">
        <v>#N/A</v>
      </c>
    </row>
    <row r="49" spans="1:155">
      <c r="A49">
        <v>0.1653019077460019</v>
      </c>
      <c r="B49">
        <v>0.16158137097351361</v>
      </c>
      <c r="C49">
        <v>0.15789652062593607</v>
      </c>
      <c r="D49">
        <v>0.15424790989806755</v>
      </c>
      <c r="E49">
        <v>0.15063618910786028</v>
      </c>
      <c r="F49">
        <v>0.14706211619503634</v>
      </c>
      <c r="G49">
        <v>0.14352656902895011</v>
      </c>
      <c r="H49">
        <v>0.1400305588317001</v>
      </c>
      <c r="I49">
        <v>0.13657524594540987</v>
      </c>
      <c r="J49">
        <v>0.13316195700960962</v>
      </c>
      <c r="K49">
        <v>0.12979220468877678</v>
      </c>
      <c r="L49">
        <v>0.12646770974963362</v>
      </c>
      <c r="M49">
        <v>0.12319042600690976</v>
      </c>
      <c r="N49">
        <v>0.11996256765714387</v>
      </c>
      <c r="O49">
        <v>0.11678664081226747</v>
      </c>
      <c r="P49">
        <v>0.1136654769847192</v>
      </c>
      <c r="Q49">
        <v>0.11060227094760801</v>
      </c>
      <c r="R49">
        <v>0.10760062144305166</v>
      </c>
      <c r="S49">
        <v>0.10466457485712426</v>
      </c>
      <c r="T49">
        <v>0.10179867126116823</v>
      </c>
      <c r="U49">
        <v>9.9007991735326956E-2</v>
      </c>
      <c r="V49">
        <v>9.6298205223154701E-2</v>
      </c>
      <c r="W49">
        <v>9.367561274397436E-2</v>
      </c>
      <c r="X49">
        <v>9.1147185107464446E-2</v>
      </c>
      <c r="Y49">
        <v>8.8720590140219255E-2</v>
      </c>
      <c r="Z49">
        <v>8.6404203177312996E-2</v>
      </c>
      <c r="AA49">
        <v>8.4207093130929236E-2</v>
      </c>
      <c r="AB49">
        <v>8.2138976666942823E-2</v>
      </c>
      <c r="AC49">
        <v>8.0210129653164555E-2</v>
      </c>
      <c r="AD49">
        <v>7.8431247669599427E-2</v>
      </c>
      <c r="AE49">
        <v>7.6813245896935708E-2</v>
      </c>
      <c r="AF49">
        <v>7.5366995125710295E-2</v>
      </c>
      <c r="AG49">
        <v>7.410299381519779E-2</v>
      </c>
      <c r="AH49">
        <v>7.3030985079929472E-2</v>
      </c>
      <c r="AI49">
        <v>7.2159539586929125E-2</v>
      </c>
      <c r="AJ49">
        <v>7.1495633178493431E-2</v>
      </c>
      <c r="AK49">
        <v>7.1044256380830784E-2</v>
      </c>
      <c r="AL49">
        <v>7.0808093864144953E-2</v>
      </c>
      <c r="AM49">
        <v>7.078729884240513E-2</v>
      </c>
      <c r="AN49">
        <v>7.0979396922054225E-2</v>
      </c>
      <c r="AO49">
        <v>7.1379348359288455E-2</v>
      </c>
      <c r="AP49">
        <v>7.1979833486706196E-2</v>
      </c>
      <c r="AQ49">
        <v>7.2771467149917085E-2</v>
      </c>
      <c r="AR49">
        <v>7.3743264335261502E-2</v>
      </c>
      <c r="AS49">
        <v>7.4883097889166736E-2</v>
      </c>
      <c r="AT49">
        <v>7.6178136508843849E-2</v>
      </c>
      <c r="AU49">
        <v>7.7615233385396429E-2</v>
      </c>
      <c r="AV49">
        <v>7.9181304498837632E-2</v>
      </c>
      <c r="AW49">
        <v>8.0863607590478129E-2</v>
      </c>
      <c r="AX49">
        <v>8.2649959849090404E-2</v>
      </c>
      <c r="AY49">
        <v>8.4528889964690698E-2</v>
      </c>
      <c r="AZ49">
        <v>8.6489731394906899E-2</v>
      </c>
      <c r="BA49">
        <v>8.8522666781801082E-2</v>
      </c>
      <c r="BB49">
        <v>9.0618735952956428E-2</v>
      </c>
      <c r="BC49">
        <v>9.2769817917530653E-2</v>
      </c>
      <c r="BD49">
        <v>9.4968591563704935E-2</v>
      </c>
      <c r="BE49">
        <v>9.7208486487777343E-2</v>
      </c>
      <c r="BF49">
        <v>9.9483626033125369E-2</v>
      </c>
      <c r="BG49">
        <v>0.10178876812681109</v>
      </c>
      <c r="BH49">
        <v>0.10411924632358698</v>
      </c>
      <c r="BI49">
        <v>0.10647091294237486</v>
      </c>
      <c r="BJ49">
        <v>0.10884008515578991</v>
      </c>
      <c r="BK49">
        <v>0.11122349585882138</v>
      </c>
      <c r="BL49">
        <v>0.11361824747350149</v>
      </c>
      <c r="BM49">
        <v>0.11602177138472171</v>
      </c>
      <c r="BN49">
        <v>0.1184317905745149</v>
      </c>
      <c r="BO49">
        <v>0.12084628662978467</v>
      </c>
      <c r="BP49">
        <v>0.12326347037148848</v>
      </c>
      <c r="BQ49">
        <v>0.12568175514472393</v>
      </c>
      <c r="BR49">
        <v>0.12809973476984668</v>
      </c>
      <c r="BS49">
        <v>0.13051616143970191</v>
      </c>
      <c r="BT49">
        <v>0.1329299292768274</v>
      </c>
      <c r="BU49">
        <v>0.13534005735478419</v>
      </c>
      <c r="BV49">
        <v>0.13774567585278011</v>
      </c>
      <c r="BW49">
        <v>0.14014601394475179</v>
      </c>
      <c r="BX49">
        <v>0.14254038835228808</v>
      </c>
      <c r="BY49">
        <v>0.14492819411281987</v>
      </c>
      <c r="BZ49">
        <v>0.1473088956934098</v>
      </c>
      <c r="CA49">
        <v>0.14968201986605473</v>
      </c>
      <c r="CB49">
        <v>0.15204714856635157</v>
      </c>
      <c r="CC49">
        <v>0.15440391318209967</v>
      </c>
      <c r="CD49">
        <v>0.1567519894283988</v>
      </c>
      <c r="CE49">
        <v>0.1590910927039314</v>
      </c>
      <c r="CF49">
        <v>0.16142097367622818</v>
      </c>
      <c r="CG49">
        <v>0.16374141472783352</v>
      </c>
      <c r="CH49">
        <v>0.16605222705192768</v>
      </c>
      <c r="CI49">
        <v>0.1683532475184156</v>
      </c>
      <c r="CJ49">
        <v>0.17064433546367372</v>
      </c>
      <c r="CK49">
        <v>0.17292537148172363</v>
      </c>
      <c r="CL49">
        <v>0.17519625446457401</v>
      </c>
      <c r="CM49">
        <v>0.17745690029278155</v>
      </c>
      <c r="CN49">
        <v>0.17970723995053398</v>
      </c>
      <c r="CO49">
        <v>0.18194721750388723</v>
      </c>
      <c r="CP49">
        <v>0.18417679037562096</v>
      </c>
      <c r="CQ49">
        <v>0.18639592597886251</v>
      </c>
      <c r="CR49">
        <v>0.18860460235161669</v>
      </c>
      <c r="CS49">
        <v>0.19080280626863558</v>
      </c>
      <c r="CT49">
        <v>0.19299053280222997</v>
      </c>
      <c r="CU49">
        <v>0.19516778434448567</v>
      </c>
      <c r="CV49">
        <v>0.19733457024028001</v>
      </c>
      <c r="CW49" t="e">
        <v>#N/A</v>
      </c>
      <c r="CX49" t="e">
        <v>#N/A</v>
      </c>
      <c r="CY49" t="e">
        <v>#N/A</v>
      </c>
      <c r="CZ49" t="e">
        <v>#N/A</v>
      </c>
      <c r="DA49" t="e">
        <v>#N/A</v>
      </c>
      <c r="DB49" t="e">
        <v>#N/A</v>
      </c>
      <c r="DC49" t="e">
        <v>#N/A</v>
      </c>
      <c r="DD49" t="e">
        <v>#N/A</v>
      </c>
      <c r="DE49" t="e">
        <v>#N/A</v>
      </c>
      <c r="DF49" t="e">
        <v>#N/A</v>
      </c>
      <c r="DG49" t="e">
        <v>#N/A</v>
      </c>
      <c r="DH49" t="e">
        <v>#N/A</v>
      </c>
      <c r="DI49" t="e">
        <v>#N/A</v>
      </c>
      <c r="DJ49" t="e">
        <v>#N/A</v>
      </c>
      <c r="DK49" t="e">
        <v>#N/A</v>
      </c>
      <c r="DL49" t="e">
        <v>#N/A</v>
      </c>
      <c r="DM49" t="e">
        <v>#N/A</v>
      </c>
      <c r="DN49" t="e">
        <v>#N/A</v>
      </c>
      <c r="DO49" t="e">
        <v>#N/A</v>
      </c>
      <c r="DP49" t="e">
        <v>#N/A</v>
      </c>
      <c r="DQ49" t="e">
        <v>#N/A</v>
      </c>
      <c r="DR49" t="e">
        <v>#N/A</v>
      </c>
      <c r="DS49" t="e">
        <v>#N/A</v>
      </c>
      <c r="DT49" t="e">
        <v>#N/A</v>
      </c>
      <c r="DU49" t="e">
        <v>#N/A</v>
      </c>
      <c r="DV49" t="e">
        <v>#N/A</v>
      </c>
      <c r="DW49" t="e">
        <v>#N/A</v>
      </c>
      <c r="DX49" t="e">
        <v>#N/A</v>
      </c>
      <c r="DY49" t="e">
        <v>#N/A</v>
      </c>
      <c r="DZ49" t="e">
        <v>#N/A</v>
      </c>
      <c r="EA49" t="e">
        <v>#N/A</v>
      </c>
      <c r="EB49" t="e">
        <v>#N/A</v>
      </c>
      <c r="EC49" t="e">
        <v>#N/A</v>
      </c>
      <c r="ED49" t="e">
        <v>#N/A</v>
      </c>
      <c r="EE49" t="e">
        <v>#N/A</v>
      </c>
      <c r="EF49" t="e">
        <v>#N/A</v>
      </c>
      <c r="EG49" t="e">
        <v>#N/A</v>
      </c>
      <c r="EH49" t="e">
        <v>#N/A</v>
      </c>
      <c r="EI49" t="e">
        <v>#N/A</v>
      </c>
      <c r="EJ49" t="e">
        <v>#N/A</v>
      </c>
      <c r="EK49" t="e">
        <v>#N/A</v>
      </c>
      <c r="EL49" t="e">
        <v>#N/A</v>
      </c>
      <c r="EM49" t="e">
        <v>#N/A</v>
      </c>
      <c r="EN49" t="e">
        <v>#N/A</v>
      </c>
      <c r="EO49" t="e">
        <v>#N/A</v>
      </c>
      <c r="EP49" t="e">
        <v>#N/A</v>
      </c>
      <c r="EQ49" t="e">
        <v>#N/A</v>
      </c>
      <c r="ER49" t="e">
        <v>#N/A</v>
      </c>
      <c r="ES49" t="e">
        <v>#N/A</v>
      </c>
      <c r="ET49" t="e">
        <v>#N/A</v>
      </c>
      <c r="EU49" t="e">
        <v>#N/A</v>
      </c>
      <c r="EV49" t="e">
        <v>#N/A</v>
      </c>
      <c r="EW49" t="e">
        <v>#N/A</v>
      </c>
      <c r="EX49" t="e">
        <v>#N/A</v>
      </c>
      <c r="EY49" t="e">
        <v>#N/A</v>
      </c>
    </row>
    <row r="50" spans="1:155">
      <c r="A50">
        <v>0.16495280879621207</v>
      </c>
      <c r="B50">
        <v>0.16124269602156854</v>
      </c>
      <c r="C50">
        <v>0.15756832428016118</v>
      </c>
      <c r="D50">
        <v>0.1539302576961469</v>
      </c>
      <c r="E50">
        <v>0.15032915819821244</v>
      </c>
      <c r="F50">
        <v>0.14676579615641944</v>
      </c>
      <c r="G50">
        <v>0.14324106267361961</v>
      </c>
      <c r="H50">
        <v>0.13975598303234682</v>
      </c>
      <c r="I50">
        <v>0.13631173246518161</v>
      </c>
      <c r="J50">
        <v>0.13290965333281632</v>
      </c>
      <c r="K50">
        <v>0.12955127478959566</v>
      </c>
      <c r="L50">
        <v>0.12623833479501975</v>
      </c>
      <c r="M50">
        <v>0.12297280491073233</v>
      </c>
      <c r="N50">
        <v>0.11975691741274846</v>
      </c>
      <c r="O50">
        <v>0.11659319657136907</v>
      </c>
      <c r="P50">
        <v>0.11348449167610153</v>
      </c>
      <c r="Q50">
        <v>0.11043401429160885</v>
      </c>
      <c r="R50">
        <v>0.10744537826817614</v>
      </c>
      <c r="S50">
        <v>0.10452264230092972</v>
      </c>
      <c r="T50">
        <v>0.10167035465886591</v>
      </c>
      <c r="U50">
        <v>9.8893598790098861E-2</v>
      </c>
      <c r="V50">
        <v>9.6198037965604319E-2</v>
      </c>
      <c r="W50">
        <v>9.3589956761779808E-2</v>
      </c>
      <c r="X50">
        <v>9.1076295525865145E-2</v>
      </c>
      <c r="Y50">
        <v>8.8664673591617463E-2</v>
      </c>
      <c r="Z50">
        <v>8.6363395327406528E-2</v>
      </c>
      <c r="AA50">
        <v>8.4181431165818152E-2</v>
      </c>
      <c r="AB50">
        <v>8.2128366654949506E-2</v>
      </c>
      <c r="AC50">
        <v>8.0214308997044181E-2</v>
      </c>
      <c r="AD50">
        <v>7.8449743609364284E-2</v>
      </c>
      <c r="AE50">
        <v>7.6845331948737397E-2</v>
      </c>
      <c r="AF50">
        <v>7.5411648462091196E-2</v>
      </c>
      <c r="AG50">
        <v>7.4158857605561901E-2</v>
      </c>
      <c r="AH50">
        <v>7.3096340122059553E-2</v>
      </c>
      <c r="AI50">
        <v>7.2232290401469154E-2</v>
      </c>
      <c r="AJ50">
        <v>7.1573311695051142E-2</v>
      </c>
      <c r="AK50">
        <v>7.1124047369010346E-2</v>
      </c>
      <c r="AL50">
        <v>7.0886885024998542E-2</v>
      </c>
      <c r="AM50">
        <v>7.086176103608513E-2</v>
      </c>
      <c r="AN50">
        <v>7.1046096768679651E-2</v>
      </c>
      <c r="AO50">
        <v>7.1434859616947885E-2</v>
      </c>
      <c r="AP50">
        <v>7.2020808624686822E-2</v>
      </c>
      <c r="AQ50">
        <v>7.2794757234787025E-2</v>
      </c>
      <c r="AR50">
        <v>7.3745987605296159E-2</v>
      </c>
      <c r="AS50">
        <v>7.4862668011105984E-2</v>
      </c>
      <c r="AT50">
        <v>7.6132289234558129E-2</v>
      </c>
      <c r="AU50">
        <v>7.7542029676753776E-2</v>
      </c>
      <c r="AV50">
        <v>7.9079120989975327E-2</v>
      </c>
      <c r="AW50">
        <v>8.0731115510333643E-2</v>
      </c>
      <c r="AX50">
        <v>8.2486099036864657E-2</v>
      </c>
      <c r="AY50">
        <v>8.4332839694256631E-2</v>
      </c>
      <c r="AZ50">
        <v>8.6260880187206401E-2</v>
      </c>
      <c r="BA50">
        <v>8.8260583412694868E-2</v>
      </c>
      <c r="BB50">
        <v>9.0323141873948826E-2</v>
      </c>
      <c r="BC50">
        <v>9.2440562333266516E-2</v>
      </c>
      <c r="BD50">
        <v>9.4605629371571215E-2</v>
      </c>
      <c r="BE50">
        <v>9.6811858972320614E-2</v>
      </c>
      <c r="BF50">
        <v>9.9053444351168432E-2</v>
      </c>
      <c r="BG50">
        <v>0.10132519922628559</v>
      </c>
      <c r="BH50">
        <v>0.1036225012481575</v>
      </c>
      <c r="BI50">
        <v>0.10594123699011017</v>
      </c>
      <c r="BJ50">
        <v>0.10827774985320826</v>
      </c>
      <c r="BK50">
        <v>0.11062879225987257</v>
      </c>
      <c r="BL50">
        <v>0.11299148081290994</v>
      </c>
      <c r="BM50">
        <v>0.11536325665297641</v>
      </c>
      <c r="BN50">
        <v>0.11774184900255096</v>
      </c>
      <c r="BO50">
        <v>0.12012524279582144</v>
      </c>
      <c r="BP50">
        <v>0.12251165001117983</v>
      </c>
      <c r="BQ50">
        <v>0.12489948330397004</v>
      </c>
      <c r="BR50">
        <v>0.12728733437138956</v>
      </c>
      <c r="BS50">
        <v>0.12967395227143833</v>
      </c>
      <c r="BT50">
        <v>0.13205822711855239</v>
      </c>
      <c r="BU50">
        <v>0.1344391732800064</v>
      </c>
      <c r="BV50">
        <v>0.13681591586313205</v>
      </c>
      <c r="BW50">
        <v>0.13918767854445091</v>
      </c>
      <c r="BX50">
        <v>0.14155377241516526</v>
      </c>
      <c r="BY50">
        <v>0.14391358668947515</v>
      </c>
      <c r="BZ50">
        <v>0.14626657994746195</v>
      </c>
      <c r="CA50">
        <v>0.14861227303510649</v>
      </c>
      <c r="CB50">
        <v>0.15095024206826013</v>
      </c>
      <c r="CC50">
        <v>0.15328011263657548</v>
      </c>
      <c r="CD50">
        <v>0.15560155471213569</v>
      </c>
      <c r="CE50">
        <v>0.15791427809836747</v>
      </c>
      <c r="CF50">
        <v>0.16021802800149415</v>
      </c>
      <c r="CG50">
        <v>0.16251258138855887</v>
      </c>
      <c r="CH50">
        <v>0.16479774427880473</v>
      </c>
      <c r="CI50">
        <v>0.1670733484808308</v>
      </c>
      <c r="CJ50">
        <v>0.1693392483788343</v>
      </c>
      <c r="CK50">
        <v>0.17159531981031415</v>
      </c>
      <c r="CL50">
        <v>0.17384145701811834</v>
      </c>
      <c r="CM50">
        <v>0.17607757140231162</v>
      </c>
      <c r="CN50">
        <v>0.17830358957572653</v>
      </c>
      <c r="CO50">
        <v>0.18051945140433998</v>
      </c>
      <c r="CP50">
        <v>0.1827251102233724</v>
      </c>
      <c r="CQ50">
        <v>0.18492052950206722</v>
      </c>
      <c r="CR50">
        <v>0.18710568350204812</v>
      </c>
      <c r="CS50">
        <v>0.1892805552713504</v>
      </c>
      <c r="CT50">
        <v>0.19144513627095155</v>
      </c>
      <c r="CU50">
        <v>0.19359942553351181</v>
      </c>
      <c r="CV50">
        <v>0.19574342893665883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e">
        <v>#N/A</v>
      </c>
      <c r="EW50" t="e">
        <v>#N/A</v>
      </c>
      <c r="EX50" t="e">
        <v>#N/A</v>
      </c>
      <c r="EY50" t="e">
        <v>#N/A</v>
      </c>
    </row>
    <row r="51" spans="1:155">
      <c r="A51">
        <v>0.16505921288742106</v>
      </c>
      <c r="B51">
        <v>0.16134072606042565</v>
      </c>
      <c r="C51">
        <v>0.15765834204036247</v>
      </c>
      <c r="D51">
        <v>0.15401263841301588</v>
      </c>
      <c r="E51">
        <v>0.15040429158890053</v>
      </c>
      <c r="F51">
        <v>0.14683408750052249</v>
      </c>
      <c r="G51">
        <v>0.14330293388039558</v>
      </c>
      <c r="H51">
        <v>0.13981187375894769</v>
      </c>
      <c r="I51">
        <v>0.1363621012725483</v>
      </c>
      <c r="J51">
        <v>0.13295497876456078</v>
      </c>
      <c r="K51">
        <v>0.12959205647386937</v>
      </c>
      <c r="L51">
        <v>0.12627509442167797</v>
      </c>
      <c r="M51">
        <v>0.12300608709063769</v>
      </c>
      <c r="N51">
        <v>0.11978729032413443</v>
      </c>
      <c r="O51">
        <v>0.11662125228577873</v>
      </c>
      <c r="P51">
        <v>0.11351084610468849</v>
      </c>
      <c r="Q51">
        <v>0.11045930648878741</v>
      </c>
      <c r="R51">
        <v>0.10747026903777122</v>
      </c>
      <c r="S51">
        <v>0.10454781173700285</v>
      </c>
      <c r="T51">
        <v>0.10169649839385139</v>
      </c>
      <c r="U51">
        <v>9.8921422562645703E-2</v>
      </c>
      <c r="V51">
        <v>9.6228250093549753E-2</v>
      </c>
      <c r="W51">
        <v>9.3623258009662758E-2</v>
      </c>
      <c r="X51">
        <v>9.1113365850035613E-2</v>
      </c>
      <c r="Y51">
        <v>8.8706155181629415E-2</v>
      </c>
      <c r="Z51">
        <v>8.6409871432076138E-2</v>
      </c>
      <c r="AA51">
        <v>8.4233400259842661E-2</v>
      </c>
      <c r="AB51">
        <v>8.2186211812414714E-2</v>
      </c>
      <c r="AC51">
        <v>8.0278262747222329E-2</v>
      </c>
      <c r="AD51">
        <v>7.8519849120956428E-2</v>
      </c>
      <c r="AE51">
        <v>7.6921402334584776E-2</v>
      </c>
      <c r="AF51">
        <v>7.5493226877184863E-2</v>
      </c>
      <c r="AG51">
        <v>7.4245181907578867E-2</v>
      </c>
      <c r="AH51">
        <v>7.3186316178424748E-2</v>
      </c>
      <c r="AI51">
        <v>7.2324478416937996E-2</v>
      </c>
      <c r="AJ51">
        <v>7.1665928923263733E-2</v>
      </c>
      <c r="AK51">
        <v>7.1214990002967563E-2</v>
      </c>
      <c r="AL51">
        <v>7.0973772211842451E-2</v>
      </c>
      <c r="AM51">
        <v>7.0942006466489405E-2</v>
      </c>
      <c r="AN51">
        <v>7.1117008595055417E-2</v>
      </c>
      <c r="AO51">
        <v>7.1493742097043414E-2</v>
      </c>
      <c r="AP51">
        <v>7.2065024242631698E-2</v>
      </c>
      <c r="AQ51">
        <v>7.2821837118047211E-2</v>
      </c>
      <c r="AR51">
        <v>7.3753694096871186E-2</v>
      </c>
      <c r="AS51">
        <v>7.4849020880031716E-2</v>
      </c>
      <c r="AT51">
        <v>7.6095591325495066E-2</v>
      </c>
      <c r="AU51">
        <v>7.7480870956402687E-2</v>
      </c>
      <c r="AV51">
        <v>7.8992370435191528E-2</v>
      </c>
      <c r="AW51">
        <v>8.0617902447199546E-2</v>
      </c>
      <c r="AX51">
        <v>8.2345789531584279E-2</v>
      </c>
      <c r="AY51">
        <v>8.4165009704176286E-2</v>
      </c>
      <c r="AZ51">
        <v>8.6065287769671941E-2</v>
      </c>
      <c r="BA51">
        <v>8.803714182721635E-2</v>
      </c>
      <c r="BB51">
        <v>9.0071893970843309E-2</v>
      </c>
      <c r="BC51">
        <v>9.2161657450036905E-2</v>
      </c>
      <c r="BD51">
        <v>9.4299302861523035E-2</v>
      </c>
      <c r="BE51">
        <v>9.6478414399792059E-2</v>
      </c>
      <c r="BF51">
        <v>9.8693238283525581E-2</v>
      </c>
      <c r="BG51">
        <v>0.10093862836826507</v>
      </c>
      <c r="BH51">
        <v>0.10320999182638507</v>
      </c>
      <c r="BI51">
        <v>0.10550323587546147</v>
      </c>
      <c r="BJ51">
        <v>0.10781471748329609</v>
      </c>
      <c r="BK51">
        <v>0.11014119675246187</v>
      </c>
      <c r="BL51">
        <v>0.11247979337571679</v>
      </c>
      <c r="BM51">
        <v>0.11482794783255054</v>
      </c>
      <c r="BN51">
        <v>0.1171833858470885</v>
      </c>
      <c r="BO51">
        <v>0.11954408655135366</v>
      </c>
      <c r="BP51">
        <v>0.12190825447480938</v>
      </c>
      <c r="BQ51">
        <v>0.1242742935055751</v>
      </c>
      <c r="BR51">
        <v>0.12664078563816641</v>
      </c>
      <c r="BS51">
        <v>0.12900646961840534</v>
      </c>
      <c r="BT51">
        <v>0.13137022483296498</v>
      </c>
      <c r="BU51">
        <v>0.13373105458105525</v>
      </c>
      <c r="BV51">
        <v>0.13608807293127198</v>
      </c>
      <c r="BW51">
        <v>0.13844049241770148</v>
      </c>
      <c r="BX51">
        <v>0.14078761317444</v>
      </c>
      <c r="BY51">
        <v>0.14312881360623159</v>
      </c>
      <c r="BZ51">
        <v>0.14546354161965053</v>
      </c>
      <c r="CA51">
        <v>0.14779130768302792</v>
      </c>
      <c r="CB51">
        <v>0.1501116778498735</v>
      </c>
      <c r="CC51">
        <v>0.15242426791798594</v>
      </c>
      <c r="CD51">
        <v>0.15472873833764086</v>
      </c>
      <c r="CE51">
        <v>0.15702478971661574</v>
      </c>
      <c r="CF51">
        <v>0.15931215843250252</v>
      </c>
      <c r="CG51">
        <v>0.16159061283552464</v>
      </c>
      <c r="CH51">
        <v>0.16385995070372653</v>
      </c>
      <c r="CI51">
        <v>0.16611999592990651</v>
      </c>
      <c r="CJ51">
        <v>0.1683705951936797</v>
      </c>
      <c r="CK51">
        <v>0.17061161701275851</v>
      </c>
      <c r="CL51">
        <v>0.17284294851534868</v>
      </c>
      <c r="CM51">
        <v>0.17506449428609716</v>
      </c>
      <c r="CN51">
        <v>0.17727617435511478</v>
      </c>
      <c r="CO51">
        <v>0.17947792231560858</v>
      </c>
      <c r="CP51">
        <v>0.18166968537073441</v>
      </c>
      <c r="CQ51">
        <v>0.18385142118998235</v>
      </c>
      <c r="CR51">
        <v>0.18602309844720302</v>
      </c>
      <c r="CS51">
        <v>0.18818469474167335</v>
      </c>
      <c r="CT51">
        <v>0.1903361963059666</v>
      </c>
      <c r="CU51">
        <v>0.19247759725582389</v>
      </c>
      <c r="CV51">
        <v>0.19460889852455954</v>
      </c>
      <c r="CW51" t="e">
        <v>#N/A</v>
      </c>
      <c r="CX51" t="e">
        <v>#N/A</v>
      </c>
      <c r="CY51" t="e">
        <v>#N/A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  <c r="DH51" t="e">
        <v>#N/A</v>
      </c>
      <c r="DI51" t="e">
        <v>#N/A</v>
      </c>
      <c r="DJ51" t="e">
        <v>#N/A</v>
      </c>
      <c r="DK51" t="e">
        <v>#N/A</v>
      </c>
      <c r="DL51" t="e">
        <v>#N/A</v>
      </c>
      <c r="DM51" t="e">
        <v>#N/A</v>
      </c>
      <c r="DN51" t="e">
        <v>#N/A</v>
      </c>
      <c r="DO51" t="e">
        <v>#N/A</v>
      </c>
      <c r="DP51" t="e">
        <v>#N/A</v>
      </c>
      <c r="DQ51" t="e">
        <v>#N/A</v>
      </c>
      <c r="DR51" t="e">
        <v>#N/A</v>
      </c>
      <c r="DS51" t="e">
        <v>#N/A</v>
      </c>
      <c r="DT51" t="e">
        <v>#N/A</v>
      </c>
      <c r="DU51" t="e">
        <v>#N/A</v>
      </c>
      <c r="DV51" t="e">
        <v>#N/A</v>
      </c>
      <c r="DW51" t="e">
        <v>#N/A</v>
      </c>
      <c r="DX51" t="e">
        <v>#N/A</v>
      </c>
      <c r="DY51" t="e">
        <v>#N/A</v>
      </c>
      <c r="DZ51" t="e">
        <v>#N/A</v>
      </c>
      <c r="EA51" t="e">
        <v>#N/A</v>
      </c>
      <c r="EB51" t="e">
        <v>#N/A</v>
      </c>
      <c r="EC51" t="e">
        <v>#N/A</v>
      </c>
      <c r="ED51" t="e">
        <v>#N/A</v>
      </c>
      <c r="EE51" t="e">
        <v>#N/A</v>
      </c>
      <c r="EF51" t="e">
        <v>#N/A</v>
      </c>
      <c r="EG51" t="e">
        <v>#N/A</v>
      </c>
      <c r="EH51" t="e">
        <v>#N/A</v>
      </c>
      <c r="EI51" t="e">
        <v>#N/A</v>
      </c>
      <c r="EJ51" t="e">
        <v>#N/A</v>
      </c>
      <c r="EK51" t="e">
        <v>#N/A</v>
      </c>
      <c r="EL51" t="e">
        <v>#N/A</v>
      </c>
      <c r="EM51" t="e">
        <v>#N/A</v>
      </c>
      <c r="EN51" t="e">
        <v>#N/A</v>
      </c>
      <c r="EO51" t="e">
        <v>#N/A</v>
      </c>
      <c r="EP51" t="e">
        <v>#N/A</v>
      </c>
      <c r="EQ51" t="e">
        <v>#N/A</v>
      </c>
      <c r="ER51" t="e">
        <v>#N/A</v>
      </c>
      <c r="ES51" t="e">
        <v>#N/A</v>
      </c>
      <c r="ET51" t="e">
        <v>#N/A</v>
      </c>
      <c r="EU51" t="e">
        <v>#N/A</v>
      </c>
      <c r="EV51" t="e">
        <v>#N/A</v>
      </c>
      <c r="EW51" t="e">
        <v>#N/A</v>
      </c>
      <c r="EX51" t="e">
        <v>#N/A</v>
      </c>
      <c r="EY51" t="e">
        <v>#N/A</v>
      </c>
    </row>
    <row r="52" spans="1:155">
      <c r="A52">
        <v>0.1653088819076928</v>
      </c>
      <c r="B52">
        <v>0.16157611278311318</v>
      </c>
      <c r="C52">
        <v>0.15787991253848094</v>
      </c>
      <c r="D52">
        <v>0.15422087290463177</v>
      </c>
      <c r="E52">
        <v>0.15059968544366975</v>
      </c>
      <c r="F52">
        <v>0.1470171523158284</v>
      </c>
      <c r="G52">
        <v>0.14347419863480446</v>
      </c>
      <c r="H52">
        <v>0.13997188588214651</v>
      </c>
      <c r="I52">
        <v>0.1365114277561558</v>
      </c>
      <c r="J52">
        <v>0.13309420725905896</v>
      </c>
      <c r="K52">
        <v>0.12972179629579228</v>
      </c>
      <c r="L52">
        <v>0.12639597745468453</v>
      </c>
      <c r="M52">
        <v>0.12311876853283027</v>
      </c>
      <c r="N52">
        <v>0.1198924491759885</v>
      </c>
      <c r="O52">
        <v>0.11671959154221778</v>
      </c>
      <c r="P52">
        <v>0.11360309247656834</v>
      </c>
      <c r="Q52">
        <v>0.11054620948186554</v>
      </c>
      <c r="R52">
        <v>0.10755259930515999</v>
      </c>
      <c r="S52">
        <v>0.10462635836974278</v>
      </c>
      <c r="T52">
        <v>0.1017720649049467</v>
      </c>
      <c r="U52">
        <v>9.8994821262767568E-2</v>
      </c>
      <c r="V52">
        <v>9.6300294422998228E-2</v>
      </c>
      <c r="W52">
        <v>9.3694752404552759E-2</v>
      </c>
      <c r="X52">
        <v>9.1185092705103055E-2</v>
      </c>
      <c r="Y52">
        <v>8.8778858369277694E-2</v>
      </c>
      <c r="Z52">
        <v>8.6484236020076474E-2</v>
      </c>
      <c r="AA52">
        <v>8.4310028047855382E-2</v>
      </c>
      <c r="AB52">
        <v>8.2265592660391545E-2</v>
      </c>
      <c r="AC52">
        <v>8.0360742014286238E-2</v>
      </c>
      <c r="AD52">
        <v>7.8605592105806421E-2</v>
      </c>
      <c r="AE52">
        <v>7.7010357330774784E-2</v>
      </c>
      <c r="AF52">
        <v>7.5585089413544401E-2</v>
      </c>
      <c r="AG52">
        <v>7.4339363538201447E-2</v>
      </c>
      <c r="AH52">
        <v>7.3281921525489874E-2</v>
      </c>
      <c r="AI52">
        <v>7.2420294478254127E-2</v>
      </c>
      <c r="AJ52">
        <v>7.1760429332199172E-2</v>
      </c>
      <c r="AK52">
        <v>7.1306357008299626E-2</v>
      </c>
      <c r="AL52">
        <v>7.1059937999489162E-2</v>
      </c>
      <c r="AM52">
        <v>7.1020718886254344E-2</v>
      </c>
      <c r="AN52">
        <v>7.1185921873918173E-2</v>
      </c>
      <c r="AO52">
        <v>7.1550508365228707E-2</v>
      </c>
      <c r="AP52">
        <v>7.2107351341386808E-2</v>
      </c>
      <c r="AQ52">
        <v>7.2847587653624493E-2</v>
      </c>
      <c r="AR52">
        <v>7.3760942323248646E-2</v>
      </c>
      <c r="AS52">
        <v>7.4836077308769441E-2</v>
      </c>
      <c r="AT52">
        <v>7.6061026553988373E-2</v>
      </c>
      <c r="AU52">
        <v>7.7423519336738605E-2</v>
      </c>
      <c r="AV52">
        <v>7.8911322713991164E-2</v>
      </c>
      <c r="AW52">
        <v>8.0512488565539428E-2</v>
      </c>
      <c r="AX52">
        <v>8.2215556561733558E-2</v>
      </c>
      <c r="AY52">
        <v>8.4009696895884139E-2</v>
      </c>
      <c r="AZ52">
        <v>8.5884800473451664E-2</v>
      </c>
      <c r="BA52">
        <v>8.783152627960461E-2</v>
      </c>
      <c r="BB52">
        <v>8.9841313296317671E-2</v>
      </c>
      <c r="BC52">
        <v>9.1906370016405697E-2</v>
      </c>
      <c r="BD52">
        <v>9.4019643065886865E-2</v>
      </c>
      <c r="BE52">
        <v>9.61747760004939E-2</v>
      </c>
      <c r="BF52">
        <v>9.8366060156704099E-2</v>
      </c>
      <c r="BG52">
        <v>0.10058838254182444</v>
      </c>
      <c r="BH52">
        <v>0.10283717354584292</v>
      </c>
      <c r="BI52">
        <v>0.10510835541454444</v>
      </c>
      <c r="BJ52">
        <v>0.10739829355274162</v>
      </c>
      <c r="BK52">
        <v>0.10970375114403956</v>
      </c>
      <c r="BL52">
        <v>0.11202184671991371</v>
      </c>
      <c r="BM52">
        <v>0.11435001628488184</v>
      </c>
      <c r="BN52">
        <v>0.11668597852762168</v>
      </c>
      <c r="BO52">
        <v>0.11902770351040083</v>
      </c>
      <c r="BP52">
        <v>0.12137338532291295</v>
      </c>
      <c r="BQ52">
        <v>0.12372141629398986</v>
      </c>
      <c r="BR52">
        <v>0.12607036614560929</v>
      </c>
      <c r="BS52">
        <v>0.12841896089907459</v>
      </c>
      <c r="BT52">
        <v>0.13076606696945997</v>
      </c>
      <c r="BU52">
        <v>0.13311067453167941</v>
      </c>
      <c r="BV52">
        <v>0.13545188464739405</v>
      </c>
      <c r="BW52">
        <v>0.13778889689794399</v>
      </c>
      <c r="BX52">
        <v>0.14012099873440656</v>
      </c>
      <c r="BY52">
        <v>0.14244755613741225</v>
      </c>
      <c r="BZ52">
        <v>0.14476800487052352</v>
      </c>
      <c r="CA52">
        <v>0.14708184360751284</v>
      </c>
      <c r="CB52">
        <v>0.14938862700820074</v>
      </c>
      <c r="CC52">
        <v>0.15168795981517486</v>
      </c>
      <c r="CD52">
        <v>0.15397949180539361</v>
      </c>
      <c r="CE52">
        <v>0.1562629132739059</v>
      </c>
      <c r="CF52">
        <v>0.15853795073337631</v>
      </c>
      <c r="CG52">
        <v>0.16080436291608605</v>
      </c>
      <c r="CH52">
        <v>0.16306193846763384</v>
      </c>
      <c r="CI52">
        <v>0.16531049246617929</v>
      </c>
      <c r="CJ52">
        <v>0.16754986307036693</v>
      </c>
      <c r="CK52">
        <v>0.16977991069075271</v>
      </c>
      <c r="CL52">
        <v>0.17200051461175803</v>
      </c>
      <c r="CM52">
        <v>0.17421157190396341</v>
      </c>
      <c r="CN52">
        <v>0.17641299536007013</v>
      </c>
      <c r="CO52">
        <v>0.17860471166809339</v>
      </c>
      <c r="CP52">
        <v>0.18078666134331112</v>
      </c>
      <c r="CQ52">
        <v>0.18295879567361104</v>
      </c>
      <c r="CR52">
        <v>0.18512107719648524</v>
      </c>
      <c r="CS52">
        <v>0.18727347761394336</v>
      </c>
      <c r="CT52">
        <v>0.18941597742325272</v>
      </c>
      <c r="CU52">
        <v>0.19154856538019921</v>
      </c>
      <c r="CV52">
        <v>0.19367123706421005</v>
      </c>
      <c r="CW52" t="e">
        <v>#N/A</v>
      </c>
      <c r="CX52" t="e">
        <v>#N/A</v>
      </c>
      <c r="CY52" t="e">
        <v>#N/A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e">
        <v>#N/A</v>
      </c>
      <c r="DI52" t="e">
        <v>#N/A</v>
      </c>
      <c r="DJ52" t="e">
        <v>#N/A</v>
      </c>
      <c r="DK52" t="e">
        <v>#N/A</v>
      </c>
      <c r="DL52" t="e">
        <v>#N/A</v>
      </c>
      <c r="DM52" t="e">
        <v>#N/A</v>
      </c>
      <c r="DN52" t="e">
        <v>#N/A</v>
      </c>
      <c r="DO52" t="e">
        <v>#N/A</v>
      </c>
      <c r="DP52" t="e">
        <v>#N/A</v>
      </c>
      <c r="DQ52" t="e">
        <v>#N/A</v>
      </c>
      <c r="DR52" t="e">
        <v>#N/A</v>
      </c>
      <c r="DS52" t="e">
        <v>#N/A</v>
      </c>
      <c r="DT52" t="e">
        <v>#N/A</v>
      </c>
      <c r="DU52" t="e">
        <v>#N/A</v>
      </c>
      <c r="DV52" t="e">
        <v>#N/A</v>
      </c>
      <c r="DW52" t="e">
        <v>#N/A</v>
      </c>
      <c r="DX52" t="e">
        <v>#N/A</v>
      </c>
      <c r="DY52" t="e">
        <v>#N/A</v>
      </c>
      <c r="DZ52" t="e">
        <v>#N/A</v>
      </c>
      <c r="EA52" t="e">
        <v>#N/A</v>
      </c>
      <c r="EB52" t="e">
        <v>#N/A</v>
      </c>
      <c r="EC52" t="e">
        <v>#N/A</v>
      </c>
      <c r="ED52" t="e">
        <v>#N/A</v>
      </c>
      <c r="EE52" t="e">
        <v>#N/A</v>
      </c>
      <c r="EF52" t="e">
        <v>#N/A</v>
      </c>
      <c r="EG52" t="e">
        <v>#N/A</v>
      </c>
      <c r="EH52" t="e">
        <v>#N/A</v>
      </c>
      <c r="EI52" t="e">
        <v>#N/A</v>
      </c>
      <c r="EJ52" t="e">
        <v>#N/A</v>
      </c>
      <c r="EK52" t="e">
        <v>#N/A</v>
      </c>
      <c r="EL52" t="e">
        <v>#N/A</v>
      </c>
      <c r="EM52" t="e">
        <v>#N/A</v>
      </c>
      <c r="EN52" t="e">
        <v>#N/A</v>
      </c>
      <c r="EO52" t="e">
        <v>#N/A</v>
      </c>
      <c r="EP52" t="e">
        <v>#N/A</v>
      </c>
      <c r="EQ52" t="e">
        <v>#N/A</v>
      </c>
      <c r="ER52" t="e">
        <v>#N/A</v>
      </c>
      <c r="ES52" t="e">
        <v>#N/A</v>
      </c>
      <c r="ET52" t="e">
        <v>#N/A</v>
      </c>
      <c r="EU52" t="e">
        <v>#N/A</v>
      </c>
      <c r="EV52" t="e">
        <v>#N/A</v>
      </c>
      <c r="EW52" t="e">
        <v>#N/A</v>
      </c>
      <c r="EX52" t="e">
        <v>#N/A</v>
      </c>
      <c r="EY52" t="e">
        <v>#N/A</v>
      </c>
    </row>
    <row r="53" spans="1:155">
      <c r="A53">
        <v>0.16551703435481929</v>
      </c>
      <c r="B53">
        <v>0.16177166109705077</v>
      </c>
      <c r="C53">
        <v>0.15806330608103833</v>
      </c>
      <c r="D53">
        <v>0.15439257468864098</v>
      </c>
      <c r="E53">
        <v>0.15076017312390605</v>
      </c>
      <c r="F53">
        <v>0.14716691914036265</v>
      </c>
      <c r="G53">
        <v>0.14361375437233578</v>
      </c>
      <c r="H53">
        <v>0.14010175785594034</v>
      </c>
      <c r="I53">
        <v>0.13663216171374665</v>
      </c>
      <c r="J53">
        <v>0.13320636828520555</v>
      </c>
      <c r="K53">
        <v>0.12982596957707263</v>
      </c>
      <c r="L53">
        <v>0.12649276893200886</v>
      </c>
      <c r="M53">
        <v>0.12320880530980625</v>
      </c>
      <c r="N53">
        <v>0.11997637973760433</v>
      </c>
      <c r="O53">
        <v>0.11679808549164818</v>
      </c>
      <c r="P53">
        <v>0.11367683986808023</v>
      </c>
      <c r="Q53">
        <v>0.11061591945145628</v>
      </c>
      <c r="R53">
        <v>0.10761899792889942</v>
      </c>
      <c r="S53">
        <v>0.10469018542518187</v>
      </c>
      <c r="T53">
        <v>0.10183406935580548</v>
      </c>
      <c r="U53">
        <v>9.9055755141021024E-2</v>
      </c>
      <c r="V53">
        <v>9.6360904720723339E-2</v>
      </c>
      <c r="W53">
        <v>9.3755770642398831E-2</v>
      </c>
      <c r="X53">
        <v>9.1247221755620403E-2</v>
      </c>
      <c r="Y53">
        <v>8.8842756129174263E-2</v>
      </c>
      <c r="Z53">
        <v>8.6550495659630994E-2</v>
      </c>
      <c r="AA53">
        <v>8.4379154544343915E-2</v>
      </c>
      <c r="AB53">
        <v>8.2337975779788852E-2</v>
      </c>
      <c r="AC53">
        <v>8.0436626036350781E-2</v>
      </c>
      <c r="AD53">
        <v>7.8685043314156169E-2</v>
      </c>
      <c r="AE53">
        <v>7.7093230783930516E-2</v>
      </c>
      <c r="AF53">
        <v>7.5670997475659557E-2</v>
      </c>
      <c r="AG53">
        <v>7.4427649162215143E-2</v>
      </c>
      <c r="AH53">
        <v>7.3371639718866469E-2</v>
      </c>
      <c r="AI53">
        <v>7.2510205471176967E-2</v>
      </c>
      <c r="AJ53">
        <v>7.1849005819691419E-2</v>
      </c>
      <c r="AK53">
        <v>7.1391807639788654E-2</v>
      </c>
      <c r="AL53">
        <v>7.1140248506287515E-2</v>
      </c>
      <c r="AM53">
        <v>7.109371443802727E-2</v>
      </c>
      <c r="AN53">
        <v>7.1249350613298582E-2</v>
      </c>
      <c r="AO53">
        <v>7.1602126768350469E-2</v>
      </c>
      <c r="AP53">
        <v>7.2144978414127509E-2</v>
      </c>
      <c r="AQ53">
        <v>7.2869194333450418E-2</v>
      </c>
      <c r="AR53">
        <v>7.3764703388915803E-2</v>
      </c>
      <c r="AS53">
        <v>7.4820394295111392E-2</v>
      </c>
      <c r="AT53">
        <v>7.6024549251685225E-2</v>
      </c>
      <c r="AU53">
        <v>7.7365148338885789E-2</v>
      </c>
      <c r="AV53">
        <v>7.8830202347598771E-2</v>
      </c>
      <c r="AW53">
        <v>8.0407990104886945E-2</v>
      </c>
      <c r="AX53">
        <v>8.2087257356733112E-2</v>
      </c>
      <c r="AY53">
        <v>8.3857356596095417E-2</v>
      </c>
      <c r="AZ53">
        <v>8.5708336320912279E-2</v>
      </c>
      <c r="BA53">
        <v>8.7630989179121141E-2</v>
      </c>
      <c r="BB53">
        <v>8.961686505966307E-2</v>
      </c>
      <c r="BC53">
        <v>9.1658262856254447E-2</v>
      </c>
      <c r="BD53">
        <v>9.3748201387974767E-2</v>
      </c>
      <c r="BE53">
        <v>9.5880380518009192E-2</v>
      </c>
      <c r="BF53">
        <v>9.8049134455704692E-2</v>
      </c>
      <c r="BG53">
        <v>0.10024938158832737</v>
      </c>
      <c r="BH53">
        <v>0.10247657435278247</v>
      </c>
      <c r="BI53">
        <v>0.10472664916368501</v>
      </c>
      <c r="BJ53">
        <v>0.10699597936230339</v>
      </c>
      <c r="BK53">
        <v>0.10928133087974672</v>
      </c>
      <c r="BL53">
        <v>0.11157982107765659</v>
      </c>
      <c r="BM53">
        <v>0.11388888150627181</v>
      </c>
      <c r="BN53">
        <v>0.11620622398243853</v>
      </c>
      <c r="BO53">
        <v>0.1185298098131839</v>
      </c>
      <c r="BP53">
        <v>0.12085782293515888</v>
      </c>
      <c r="BQ53">
        <v>0.12318864453360466</v>
      </c>
      <c r="BR53">
        <v>0.12552083242059461</v>
      </c>
      <c r="BS53">
        <v>0.12785310036328576</v>
      </c>
      <c r="BT53">
        <v>0.13018430223190242</v>
      </c>
      <c r="BU53">
        <v>0.13251341553881615</v>
      </c>
      <c r="BV53">
        <v>0.13483952876880953</v>
      </c>
      <c r="BW53">
        <v>0.13716182902391533</v>
      </c>
      <c r="BX53">
        <v>0.13947959152872241</v>
      </c>
      <c r="BY53">
        <v>0.14179217026015639</v>
      </c>
      <c r="BZ53">
        <v>0.14409898927299714</v>
      </c>
      <c r="CA53">
        <v>0.14639953587235727</v>
      </c>
      <c r="CB53">
        <v>0.14869335371167833</v>
      </c>
      <c r="CC53">
        <v>0.15098003691762918</v>
      </c>
      <c r="CD53">
        <v>0.15325922494168948</v>
      </c>
      <c r="CE53">
        <v>0.15553059816683182</v>
      </c>
      <c r="CF53">
        <v>0.15779387356830607</v>
      </c>
      <c r="CG53">
        <v>0.16004880065506216</v>
      </c>
      <c r="CH53">
        <v>0.16229515926430171</v>
      </c>
      <c r="CI53">
        <v>0.16453275595065048</v>
      </c>
      <c r="CJ53">
        <v>0.16676142072563685</v>
      </c>
      <c r="CK53">
        <v>0.16898100614902989</v>
      </c>
      <c r="CL53">
        <v>0.17119138398656369</v>
      </c>
      <c r="CM53">
        <v>0.1733924440586056</v>
      </c>
      <c r="CN53">
        <v>0.17558409221806029</v>
      </c>
      <c r="CO53">
        <v>0.17776624849606881</v>
      </c>
      <c r="CP53">
        <v>0.17993884697126528</v>
      </c>
      <c r="CQ53">
        <v>0.18210183282192915</v>
      </c>
      <c r="CR53">
        <v>0.18425516265990122</v>
      </c>
      <c r="CS53">
        <v>0.18639880252622976</v>
      </c>
      <c r="CT53">
        <v>0.18853272743003735</v>
      </c>
      <c r="CU53">
        <v>0.19065692093866196</v>
      </c>
      <c r="CV53">
        <v>0.19277137352267648</v>
      </c>
      <c r="CW53" t="e">
        <v>#N/A</v>
      </c>
      <c r="CX53" t="e">
        <v>#N/A</v>
      </c>
      <c r="CY53" t="e">
        <v>#N/A</v>
      </c>
      <c r="CZ53" t="e">
        <v>#N/A</v>
      </c>
      <c r="DA53" t="e">
        <v>#N/A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  <c r="DH53" t="e">
        <v>#N/A</v>
      </c>
      <c r="DI53" t="e">
        <v>#N/A</v>
      </c>
      <c r="DJ53" t="e">
        <v>#N/A</v>
      </c>
      <c r="DK53" t="e">
        <v>#N/A</v>
      </c>
      <c r="DL53" t="e">
        <v>#N/A</v>
      </c>
      <c r="DM53" t="e">
        <v>#N/A</v>
      </c>
      <c r="DN53" t="e">
        <v>#N/A</v>
      </c>
      <c r="DO53" t="e">
        <v>#N/A</v>
      </c>
      <c r="DP53" t="e">
        <v>#N/A</v>
      </c>
      <c r="DQ53" t="e">
        <v>#N/A</v>
      </c>
      <c r="DR53" t="e">
        <v>#N/A</v>
      </c>
      <c r="DS53" t="e">
        <v>#N/A</v>
      </c>
      <c r="DT53" t="e">
        <v>#N/A</v>
      </c>
      <c r="DU53" t="e">
        <v>#N/A</v>
      </c>
      <c r="DV53" t="e">
        <v>#N/A</v>
      </c>
      <c r="DW53" t="e">
        <v>#N/A</v>
      </c>
      <c r="DX53" t="e">
        <v>#N/A</v>
      </c>
      <c r="DY53" t="e">
        <v>#N/A</v>
      </c>
      <c r="DZ53" t="e">
        <v>#N/A</v>
      </c>
      <c r="EA53" t="e">
        <v>#N/A</v>
      </c>
      <c r="EB53" t="e">
        <v>#N/A</v>
      </c>
      <c r="EC53" t="e">
        <v>#N/A</v>
      </c>
      <c r="ED53" t="e">
        <v>#N/A</v>
      </c>
      <c r="EE53" t="e">
        <v>#N/A</v>
      </c>
      <c r="EF53" t="e">
        <v>#N/A</v>
      </c>
      <c r="EG53" t="e">
        <v>#N/A</v>
      </c>
      <c r="EH53" t="e">
        <v>#N/A</v>
      </c>
      <c r="EI53" t="e">
        <v>#N/A</v>
      </c>
      <c r="EJ53" t="e">
        <v>#N/A</v>
      </c>
      <c r="EK53" t="e">
        <v>#N/A</v>
      </c>
      <c r="EL53" t="e">
        <v>#N/A</v>
      </c>
      <c r="EM53" t="e">
        <v>#N/A</v>
      </c>
      <c r="EN53" t="e">
        <v>#N/A</v>
      </c>
      <c r="EO53" t="e">
        <v>#N/A</v>
      </c>
      <c r="EP53" t="e">
        <v>#N/A</v>
      </c>
      <c r="EQ53" t="e">
        <v>#N/A</v>
      </c>
      <c r="ER53" t="e">
        <v>#N/A</v>
      </c>
      <c r="ES53" t="e">
        <v>#N/A</v>
      </c>
      <c r="ET53" t="e">
        <v>#N/A</v>
      </c>
      <c r="EU53" t="e">
        <v>#N/A</v>
      </c>
      <c r="EV53" t="e">
        <v>#N/A</v>
      </c>
      <c r="EW53" t="e">
        <v>#N/A</v>
      </c>
      <c r="EX53" t="e">
        <v>#N/A</v>
      </c>
      <c r="EY53" t="e">
        <v>#N/A</v>
      </c>
    </row>
    <row r="54" spans="1:155">
      <c r="A54">
        <v>0.16568482622482983</v>
      </c>
      <c r="B54">
        <v>0.16192845694765254</v>
      </c>
      <c r="C54">
        <v>0.15820953830659146</v>
      </c>
      <c r="D54">
        <v>0.15452868892709476</v>
      </c>
      <c r="E54">
        <v>0.15088662907439407</v>
      </c>
      <c r="F54">
        <v>0.1472841914598427</v>
      </c>
      <c r="G54">
        <v>0.14372233351615421</v>
      </c>
      <c r="H54">
        <v>0.14020215088534882</v>
      </c>
      <c r="I54">
        <v>0.13672489309435609</v>
      </c>
      <c r="J54">
        <v>0.13329198055207059</v>
      </c>
      <c r="K54">
        <v>0.12990502393558254</v>
      </c>
      <c r="L54">
        <v>0.12656584563853746</v>
      </c>
      <c r="M54">
        <v>0.12327650387294231</v>
      </c>
      <c r="N54">
        <v>0.1200393187621203</v>
      </c>
      <c r="O54">
        <v>0.11685690214182776</v>
      </c>
      <c r="P54">
        <v>0.11373218879711736</v>
      </c>
      <c r="Q54">
        <v>0.11066847106174338</v>
      </c>
      <c r="R54">
        <v>0.1076694357706786</v>
      </c>
      <c r="S54">
        <v>0.10473920254706354</v>
      </c>
      <c r="T54">
        <v>0.10188236333771138</v>
      </c>
      <c r="U54">
        <v>9.9104021551924715E-2</v>
      </c>
      <c r="V54">
        <v>9.6409828657646496E-2</v>
      </c>
      <c r="W54">
        <v>9.3806016040946252E-2</v>
      </c>
      <c r="X54">
        <v>9.1299418114066527E-2</v>
      </c>
      <c r="Y54">
        <v>8.8897482370749195E-2</v>
      </c>
      <c r="Z54">
        <v>8.660826084872375E-2</v>
      </c>
      <c r="AA54">
        <v>8.4440375364732687E-2</v>
      </c>
      <c r="AB54">
        <v>8.2402950993913648E-2</v>
      </c>
      <c r="AC54">
        <v>8.0505508270975926E-2</v>
      </c>
      <c r="AD54">
        <v>7.8757809346815325E-2</v>
      </c>
      <c r="AE54">
        <v>7.7169651657571309E-2</v>
      </c>
      <c r="AF54">
        <v>7.5750610889399494E-2</v>
      </c>
      <c r="AG54">
        <v>7.4509736852278532E-2</v>
      </c>
      <c r="AH54">
        <v>7.3455212931727021E-2</v>
      </c>
      <c r="AI54">
        <v>7.2594001707990366E-2</v>
      </c>
      <c r="AJ54">
        <v>7.1931498724808918E-2</v>
      </c>
      <c r="AK54">
        <v>7.1471232015693276E-2</v>
      </c>
      <c r="AL54">
        <v>7.1214641034973825E-2</v>
      </c>
      <c r="AM54">
        <v>7.1160972843350767E-2</v>
      </c>
      <c r="AN54">
        <v>7.1307311500123247E-2</v>
      </c>
      <c r="AO54">
        <v>7.1648643359392555E-2</v>
      </c>
      <c r="AP54">
        <v>7.2177972788713241E-2</v>
      </c>
      <c r="AQ54">
        <v>7.2886737432921331E-2</v>
      </c>
      <c r="AR54">
        <v>7.3765062339624918E-2</v>
      </c>
      <c r="AS54">
        <v>7.480205389786046E-2</v>
      </c>
      <c r="AT54">
        <v>7.5986231218256636E-2</v>
      </c>
      <c r="AU54">
        <v>7.7305813300714787E-2</v>
      </c>
      <c r="AV54">
        <v>7.8749042437998767E-2</v>
      </c>
      <c r="AW54">
        <v>8.0304413267085317E-2</v>
      </c>
      <c r="AX54">
        <v>8.1960867312382016E-2</v>
      </c>
      <c r="AY54">
        <v>8.3707930273876213E-2</v>
      </c>
      <c r="AZ54">
        <v>8.5535800422238142E-2</v>
      </c>
      <c r="BA54">
        <v>8.7435397421136651E-2</v>
      </c>
      <c r="BB54">
        <v>8.9398376652455314E-2</v>
      </c>
      <c r="BC54">
        <v>9.1417122995285566E-2</v>
      </c>
      <c r="BD54">
        <v>9.348472393520646E-2</v>
      </c>
      <c r="BE54">
        <v>9.5594932950413006E-2</v>
      </c>
      <c r="BF54">
        <v>9.7742125038757025E-2</v>
      </c>
      <c r="BG54">
        <v>9.9921248481306055E-2</v>
      </c>
      <c r="BH54">
        <v>0.10212777664089599</v>
      </c>
      <c r="BI54">
        <v>0.10435765940035431</v>
      </c>
      <c r="BJ54">
        <v>0.10660727756599098</v>
      </c>
      <c r="BK54">
        <v>0.10887339965773699</v>
      </c>
      <c r="BL54">
        <v>0.11115314174986336</v>
      </c>
      <c r="BM54">
        <v>0.11344393107508051</v>
      </c>
      <c r="BN54">
        <v>0.11574347277241243</v>
      </c>
      <c r="BO54">
        <v>0.11804971963745471</v>
      </c>
      <c r="BP54">
        <v>0.12036084580682067</v>
      </c>
      <c r="BQ54">
        <v>0.1226752216796666</v>
      </c>
      <c r="BR54">
        <v>0.12499139359231336</v>
      </c>
      <c r="BS54">
        <v>0.1273080634606264</v>
      </c>
      <c r="BT54">
        <v>0.12962407302559814</v>
      </c>
      <c r="BU54">
        <v>0.13193838759827953</v>
      </c>
      <c r="BV54">
        <v>0.13425008352925225</v>
      </c>
      <c r="BW54">
        <v>0.13655833585757032</v>
      </c>
      <c r="BX54">
        <v>0.13886240802222899</v>
      </c>
      <c r="BY54">
        <v>0.14116164242735335</v>
      </c>
      <c r="BZ54">
        <v>0.14345545182105357</v>
      </c>
      <c r="CA54">
        <v>0.14574331255299972</v>
      </c>
      <c r="CB54">
        <v>0.1480247576791299</v>
      </c>
      <c r="CC54">
        <v>0.15029937105651678</v>
      </c>
      <c r="CD54">
        <v>0.15256678221236414</v>
      </c>
      <c r="CE54">
        <v>0.15482666196975836</v>
      </c>
      <c r="CF54">
        <v>0.15707871812185398</v>
      </c>
      <c r="CG54">
        <v>0.15932269128441848</v>
      </c>
      <c r="CH54">
        <v>0.16155835279523145</v>
      </c>
      <c r="CI54">
        <v>0.16378550103850006</v>
      </c>
      <c r="CJ54">
        <v>0.16600395814542962</v>
      </c>
      <c r="CK54">
        <v>0.16821356914634966</v>
      </c>
      <c r="CL54">
        <v>0.17041419855117984</v>
      </c>
      <c r="CM54">
        <v>0.17260572921621567</v>
      </c>
      <c r="CN54">
        <v>0.17478806031919711</v>
      </c>
      <c r="CO54">
        <v>0.17696110548357505</v>
      </c>
      <c r="CP54">
        <v>0.17912479261630698</v>
      </c>
      <c r="CQ54">
        <v>0.18127906098250784</v>
      </c>
      <c r="CR54">
        <v>0.18342386153058093</v>
      </c>
      <c r="CS54">
        <v>0.18555915485226496</v>
      </c>
      <c r="CT54">
        <v>0.18768491068070692</v>
      </c>
      <c r="CU54">
        <v>0.18980110759767749</v>
      </c>
      <c r="CV54">
        <v>0.19190773117820561</v>
      </c>
      <c r="CW54" t="e">
        <v>#N/A</v>
      </c>
      <c r="CX54" t="e">
        <v>#N/A</v>
      </c>
      <c r="CY54" t="e">
        <v>#N/A</v>
      </c>
      <c r="CZ54" t="e">
        <v>#N/A</v>
      </c>
      <c r="DA54" t="e">
        <v>#N/A</v>
      </c>
      <c r="DB54" t="e">
        <v>#N/A</v>
      </c>
      <c r="DC54" t="e">
        <v>#N/A</v>
      </c>
      <c r="DD54" t="e">
        <v>#N/A</v>
      </c>
      <c r="DE54" t="e">
        <v>#N/A</v>
      </c>
      <c r="DF54" t="e">
        <v>#N/A</v>
      </c>
      <c r="DG54" t="e">
        <v>#N/A</v>
      </c>
      <c r="DH54" t="e">
        <v>#N/A</v>
      </c>
      <c r="DI54" t="e">
        <v>#N/A</v>
      </c>
      <c r="DJ54" t="e">
        <v>#N/A</v>
      </c>
      <c r="DK54" t="e">
        <v>#N/A</v>
      </c>
      <c r="DL54" t="e">
        <v>#N/A</v>
      </c>
      <c r="DM54" t="e">
        <v>#N/A</v>
      </c>
      <c r="DN54" t="e">
        <v>#N/A</v>
      </c>
      <c r="DO54" t="e">
        <v>#N/A</v>
      </c>
      <c r="DP54" t="e">
        <v>#N/A</v>
      </c>
      <c r="DQ54" t="e">
        <v>#N/A</v>
      </c>
      <c r="DR54" t="e">
        <v>#N/A</v>
      </c>
      <c r="DS54" t="e">
        <v>#N/A</v>
      </c>
      <c r="DT54" t="e">
        <v>#N/A</v>
      </c>
      <c r="DU54" t="e">
        <v>#N/A</v>
      </c>
      <c r="DV54" t="e">
        <v>#N/A</v>
      </c>
      <c r="DW54" t="e">
        <v>#N/A</v>
      </c>
      <c r="DX54" t="e">
        <v>#N/A</v>
      </c>
      <c r="DY54" t="e">
        <v>#N/A</v>
      </c>
      <c r="DZ54" t="e">
        <v>#N/A</v>
      </c>
      <c r="EA54" t="e">
        <v>#N/A</v>
      </c>
      <c r="EB54" t="e">
        <v>#N/A</v>
      </c>
      <c r="EC54" t="e">
        <v>#N/A</v>
      </c>
      <c r="ED54" t="e">
        <v>#N/A</v>
      </c>
      <c r="EE54" t="e">
        <v>#N/A</v>
      </c>
      <c r="EF54" t="e">
        <v>#N/A</v>
      </c>
      <c r="EG54" t="e">
        <v>#N/A</v>
      </c>
      <c r="EH54" t="e">
        <v>#N/A</v>
      </c>
      <c r="EI54" t="e">
        <v>#N/A</v>
      </c>
      <c r="EJ54" t="e">
        <v>#N/A</v>
      </c>
      <c r="EK54" t="e">
        <v>#N/A</v>
      </c>
      <c r="EL54" t="e">
        <v>#N/A</v>
      </c>
      <c r="EM54" t="e">
        <v>#N/A</v>
      </c>
      <c r="EN54" t="e">
        <v>#N/A</v>
      </c>
      <c r="EO54" t="e">
        <v>#N/A</v>
      </c>
      <c r="EP54" t="e">
        <v>#N/A</v>
      </c>
      <c r="EQ54" t="e">
        <v>#N/A</v>
      </c>
      <c r="ER54" t="e">
        <v>#N/A</v>
      </c>
      <c r="ES54" t="e">
        <v>#N/A</v>
      </c>
      <c r="ET54" t="e">
        <v>#N/A</v>
      </c>
      <c r="EU54" t="e">
        <v>#N/A</v>
      </c>
      <c r="EV54" t="e">
        <v>#N/A</v>
      </c>
      <c r="EW54" t="e">
        <v>#N/A</v>
      </c>
      <c r="EX54" t="e">
        <v>#N/A</v>
      </c>
      <c r="EY54" t="e">
        <v>#N/A</v>
      </c>
    </row>
    <row r="55" spans="1:155">
      <c r="A55">
        <v>0.16581327734097365</v>
      </c>
      <c r="B55">
        <v>0.16204745614219282</v>
      </c>
      <c r="C55">
        <v>0.15831950082644</v>
      </c>
      <c r="D55">
        <v>0.15463004282698123</v>
      </c>
      <c r="E55">
        <v>0.15097981596728369</v>
      </c>
      <c r="F55">
        <v>0.14736966728896853</v>
      </c>
      <c r="G55">
        <v>0.14380056929930296</v>
      </c>
      <c r="H55">
        <v>0.14027363339411203</v>
      </c>
      <c r="I55">
        <v>0.13679012549887737</v>
      </c>
      <c r="J55">
        <v>0.1333514829569197</v>
      </c>
      <c r="K55">
        <v>0.1299593337539377</v>
      </c>
      <c r="L55">
        <v>0.12661551780736768</v>
      </c>
      <c r="M55">
        <v>0.12332211077021549</v>
      </c>
      <c r="N55">
        <v>0.12008144983471673</v>
      </c>
      <c r="O55">
        <v>0.11689616305347368</v>
      </c>
      <c r="P55">
        <v>0.11376920005418832</v>
      </c>
      <c r="Q55">
        <v>0.11070386590300008</v>
      </c>
      <c r="R55">
        <v>0.10770385722186336</v>
      </c>
      <c r="S55">
        <v>0.10477329938526238</v>
      </c>
      <c r="T55">
        <v>0.10191678474790525</v>
      </c>
      <c r="U55">
        <v>9.9139410219801674E-2</v>
      </c>
      <c r="V55">
        <v>9.6446812023898612E-2</v>
      </c>
      <c r="W55">
        <v>9.3845195403899212E-2</v>
      </c>
      <c r="X55">
        <v>9.1341355310732883E-2</v>
      </c>
      <c r="Y55">
        <v>8.8942683779804382E-2</v>
      </c>
      <c r="Z55">
        <v>8.6657158589753397E-2</v>
      </c>
      <c r="AA55">
        <v>8.4493305641211436E-2</v>
      </c>
      <c r="AB55">
        <v>8.2460129863201892E-2</v>
      </c>
      <c r="AC55">
        <v>8.056700537750644E-2</v>
      </c>
      <c r="AD55">
        <v>7.8823520608443845E-2</v>
      </c>
      <c r="AE55">
        <v>7.7239272517552457E-2</v>
      </c>
      <c r="AF55">
        <v>7.5823612123288975E-2</v>
      </c>
      <c r="AG55">
        <v>7.4585345701425984E-2</v>
      </c>
      <c r="AH55">
        <v>7.3532402252245666E-2</v>
      </c>
      <c r="AI55">
        <v>7.2671489826938773E-2</v>
      </c>
      <c r="AJ55">
        <v>7.2007761918519778E-2</v>
      </c>
      <c r="AK55">
        <v>7.1544530801112866E-2</v>
      </c>
      <c r="AL55">
        <v>7.128306058790107E-2</v>
      </c>
      <c r="AM55">
        <v>7.1222479296997793E-2</v>
      </c>
      <c r="AN55">
        <v>7.1359823693915872E-2</v>
      </c>
      <c r="AO55">
        <v>7.1690104616955061E-2</v>
      </c>
      <c r="AP55">
        <v>7.2206400612593563E-2</v>
      </c>
      <c r="AQ55">
        <v>7.2900294944522742E-2</v>
      </c>
      <c r="AR55">
        <v>7.3762101366367641E-2</v>
      </c>
      <c r="AS55">
        <v>7.4781135343562982E-2</v>
      </c>
      <c r="AT55">
        <v>7.5946141976871592E-2</v>
      </c>
      <c r="AU55">
        <v>7.7245568013353583E-2</v>
      </c>
      <c r="AV55">
        <v>7.8667876076781912E-2</v>
      </c>
      <c r="AW55">
        <v>8.0201766070604447E-2</v>
      </c>
      <c r="AX55">
        <v>8.1836365795861496E-2</v>
      </c>
      <c r="AY55">
        <v>8.3561365811559665E-2</v>
      </c>
      <c r="AZ55">
        <v>8.5367106921486566E-2</v>
      </c>
      <c r="BA55">
        <v>8.7244629800653201E-2</v>
      </c>
      <c r="BB55">
        <v>8.9185690337917109E-2</v>
      </c>
      <c r="BC55">
        <v>9.1182755353888464E-2</v>
      </c>
      <c r="BD55">
        <v>9.3228977871674251E-2</v>
      </c>
      <c r="BE55">
        <v>9.5318162521100341E-2</v>
      </c>
      <c r="BF55">
        <v>9.7444723210765929E-2</v>
      </c>
      <c r="BG55">
        <v>9.9603636781547392E-2</v>
      </c>
      <c r="BH55">
        <v>0.10179039657073986</v>
      </c>
      <c r="BI55">
        <v>0.10400096528715796</v>
      </c>
      <c r="BJ55">
        <v>0.10623173083664478</v>
      </c>
      <c r="BK55">
        <v>0.10847946414862049</v>
      </c>
      <c r="BL55">
        <v>0.11074128003143315</v>
      </c>
      <c r="BM55">
        <v>0.11301460148406381</v>
      </c>
      <c r="BN55">
        <v>0.11529712718162784</v>
      </c>
      <c r="BO55">
        <v>0.11758680172998955</v>
      </c>
      <c r="BP55">
        <v>0.11988178974639541</v>
      </c>
      <c r="BQ55">
        <v>0.12218045122851499</v>
      </c>
      <c r="BR55">
        <v>0.12448132142951948</v>
      </c>
      <c r="BS55">
        <v>0.12678309081550532</v>
      </c>
      <c r="BT55">
        <v>0.12908458945840956</v>
      </c>
      <c r="BU55">
        <v>0.13138477085270459</v>
      </c>
      <c r="BV55">
        <v>0.13368269966448368</v>
      </c>
      <c r="BW55">
        <v>0.13597753928837425</v>
      </c>
      <c r="BX55">
        <v>0.13826854178448372</v>
      </c>
      <c r="BY55">
        <v>0.14055503840301509</v>
      </c>
      <c r="BZ55">
        <v>0.14283643100163013</v>
      </c>
      <c r="CA55">
        <v>0.14511218534126227</v>
      </c>
      <c r="CB55">
        <v>0.14738182426021326</v>
      </c>
      <c r="CC55">
        <v>0.14964492173400737</v>
      </c>
      <c r="CD55">
        <v>0.15190109773025839</v>
      </c>
      <c r="CE55">
        <v>0.15415001382269752</v>
      </c>
      <c r="CF55">
        <v>0.15639136898812422</v>
      </c>
      <c r="CG55">
        <v>0.15862489527020876</v>
      </c>
      <c r="CH55">
        <v>0.16085035582448926</v>
      </c>
      <c r="CI55">
        <v>0.16306754115673894</v>
      </c>
      <c r="CJ55">
        <v>0.16527626582276145</v>
      </c>
      <c r="CK55">
        <v>0.16747636759969575</v>
      </c>
      <c r="CL55">
        <v>0.16966770402205708</v>
      </c>
      <c r="CM55">
        <v>0.17185015124423672</v>
      </c>
      <c r="CN55">
        <v>0.17402360200799205</v>
      </c>
      <c r="CO55">
        <v>0.17618796379585308</v>
      </c>
      <c r="CP55">
        <v>0.17834315855928967</v>
      </c>
      <c r="CQ55">
        <v>0.18048911991188318</v>
      </c>
      <c r="CR55">
        <v>0.18262579334244949</v>
      </c>
      <c r="CS55">
        <v>0.18475313418953335</v>
      </c>
      <c r="CT55">
        <v>0.18687110714543353</v>
      </c>
      <c r="CU55">
        <v>0.18897968598926659</v>
      </c>
      <c r="CV55">
        <v>0.19107885159345775</v>
      </c>
      <c r="CW55" t="e">
        <v>#N/A</v>
      </c>
      <c r="CX55" t="e">
        <v>#N/A</v>
      </c>
      <c r="CY55" t="e">
        <v>#N/A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  <c r="DH55" t="e">
        <v>#N/A</v>
      </c>
      <c r="DI55" t="e">
        <v>#N/A</v>
      </c>
      <c r="DJ55" t="e">
        <v>#N/A</v>
      </c>
      <c r="DK55" t="e">
        <v>#N/A</v>
      </c>
      <c r="DL55" t="e">
        <v>#N/A</v>
      </c>
      <c r="DM55" t="e">
        <v>#N/A</v>
      </c>
      <c r="DN55" t="e">
        <v>#N/A</v>
      </c>
      <c r="DO55" t="e">
        <v>#N/A</v>
      </c>
      <c r="DP55" t="e">
        <v>#N/A</v>
      </c>
      <c r="DQ55" t="e">
        <v>#N/A</v>
      </c>
      <c r="DR55" t="e">
        <v>#N/A</v>
      </c>
      <c r="DS55" t="e">
        <v>#N/A</v>
      </c>
      <c r="DT55" t="e">
        <v>#N/A</v>
      </c>
      <c r="DU55" t="e">
        <v>#N/A</v>
      </c>
      <c r="DV55" t="e">
        <v>#N/A</v>
      </c>
      <c r="DW55" t="e">
        <v>#N/A</v>
      </c>
      <c r="DX55" t="e">
        <v>#N/A</v>
      </c>
      <c r="DY55" t="e">
        <v>#N/A</v>
      </c>
      <c r="DZ55" t="e">
        <v>#N/A</v>
      </c>
      <c r="EA55" t="e">
        <v>#N/A</v>
      </c>
      <c r="EB55" t="e">
        <v>#N/A</v>
      </c>
      <c r="EC55" t="e">
        <v>#N/A</v>
      </c>
      <c r="ED55" t="e">
        <v>#N/A</v>
      </c>
      <c r="EE55" t="e">
        <v>#N/A</v>
      </c>
      <c r="EF55" t="e">
        <v>#N/A</v>
      </c>
      <c r="EG55" t="e">
        <v>#N/A</v>
      </c>
      <c r="EH55" t="e">
        <v>#N/A</v>
      </c>
      <c r="EI55" t="e">
        <v>#N/A</v>
      </c>
      <c r="EJ55" t="e">
        <v>#N/A</v>
      </c>
      <c r="EK55" t="e">
        <v>#N/A</v>
      </c>
      <c r="EL55" t="e">
        <v>#N/A</v>
      </c>
      <c r="EM55" t="e">
        <v>#N/A</v>
      </c>
      <c r="EN55" t="e">
        <v>#N/A</v>
      </c>
      <c r="EO55" t="e">
        <v>#N/A</v>
      </c>
      <c r="EP55" t="e">
        <v>#N/A</v>
      </c>
      <c r="EQ55" t="e">
        <v>#N/A</v>
      </c>
      <c r="ER55" t="e">
        <v>#N/A</v>
      </c>
      <c r="ES55" t="e">
        <v>#N/A</v>
      </c>
      <c r="ET55" t="e">
        <v>#N/A</v>
      </c>
      <c r="EU55" t="e">
        <v>#N/A</v>
      </c>
      <c r="EV55" t="e">
        <v>#N/A</v>
      </c>
      <c r="EW55" t="e">
        <v>#N/A</v>
      </c>
      <c r="EX55" t="e">
        <v>#N/A</v>
      </c>
      <c r="EY55" t="e">
        <v>#N/A</v>
      </c>
    </row>
    <row r="56" spans="1:155">
      <c r="A56">
        <v>0.1659032835299423</v>
      </c>
      <c r="B56">
        <v>0.16212949603685514</v>
      </c>
      <c r="C56">
        <v>0.15839397243169334</v>
      </c>
      <c r="D56">
        <v>0.15469735650438521</v>
      </c>
      <c r="E56">
        <v>0.15104039513181394</v>
      </c>
      <c r="F56">
        <v>0.1474239491017037</v>
      </c>
      <c r="G56">
        <v>0.1438490052723842</v>
      </c>
      <c r="H56">
        <v>0.14031669002759509</v>
      </c>
      <c r="I56">
        <v>0.13682828474253256</v>
      </c>
      <c r="J56">
        <v>0.13338524261488049</v>
      </c>
      <c r="K56">
        <v>0.12998920770603509</v>
      </c>
      <c r="L56">
        <v>0.12664203602578741</v>
      </c>
      <c r="M56">
        <v>0.12334581906859411</v>
      </c>
      <c r="N56">
        <v>0.1201029092020052</v>
      </c>
      <c r="O56">
        <v>0.1169159486127503</v>
      </c>
      <c r="P56">
        <v>0.11378789936657339</v>
      </c>
      <c r="Q56">
        <v>0.11072207658002753</v>
      </c>
      <c r="R56">
        <v>0.10772218367364213</v>
      </c>
      <c r="S56">
        <v>0.10479234844007798</v>
      </c>
      <c r="T56">
        <v>0.10193716000335186</v>
      </c>
      <c r="U56">
        <v>9.9161704848177393E-2</v>
      </c>
      <c r="V56">
        <v>9.6471599762249727E-2</v>
      </c>
      <c r="W56">
        <v>9.3873019500538113E-2</v>
      </c>
      <c r="X56">
        <v>9.1372715194466894E-2</v>
      </c>
      <c r="Y56">
        <v>8.8978019223764665E-2</v>
      </c>
      <c r="Z56">
        <v>8.6696831350900616E-2</v>
      </c>
      <c r="AA56">
        <v>8.4537578607095196E-2</v>
      </c>
      <c r="AB56">
        <v>8.2509144021289824E-2</v>
      </c>
      <c r="AC56">
        <v>8.0620755255982918E-2</v>
      </c>
      <c r="AD56">
        <v>7.8881829248206303E-2</v>
      </c>
      <c r="AE56">
        <v>7.7301767396725798E-2</v>
      </c>
      <c r="AF56">
        <v>7.5889704191099666E-2</v>
      </c>
      <c r="AG56">
        <v>7.4654213831229541E-2</v>
      </c>
      <c r="AH56">
        <v>7.3602985707666074E-2</v>
      </c>
      <c r="AI56">
        <v>7.274249109454814E-2</v>
      </c>
      <c r="AJ56">
        <v>7.2077661352722727E-2</v>
      </c>
      <c r="AK56">
        <v>7.1611614113501393E-2</v>
      </c>
      <c r="AL56">
        <v>7.1345458939711032E-2</v>
      </c>
      <c r="AM56">
        <v>7.1278223277934566E-2</v>
      </c>
      <c r="AN56">
        <v>7.1406908481204692E-2</v>
      </c>
      <c r="AO56">
        <v>7.1726557286620543E-2</v>
      </c>
      <c r="AP56">
        <v>7.2230326856098842E-2</v>
      </c>
      <c r="AQ56">
        <v>7.2909942693420243E-2</v>
      </c>
      <c r="AR56">
        <v>7.3755899977120912E-2</v>
      </c>
      <c r="AS56">
        <v>7.4757714935967071E-2</v>
      </c>
      <c r="AT56">
        <v>7.5904348672327357E-2</v>
      </c>
      <c r="AU56">
        <v>7.7184464947254103E-2</v>
      </c>
      <c r="AV56">
        <v>7.8586736252467801E-2</v>
      </c>
      <c r="AW56">
        <v>8.0100058074119504E-2</v>
      </c>
      <c r="AX56">
        <v>8.171373568379689E-2</v>
      </c>
      <c r="AY56">
        <v>8.3417616763385924E-2</v>
      </c>
      <c r="AZ56">
        <v>8.5202178120093022E-2</v>
      </c>
      <c r="BA56">
        <v>8.7058575829686874E-2</v>
      </c>
      <c r="BB56">
        <v>8.8978661759537114E-2</v>
      </c>
      <c r="BC56">
        <v>9.0954981063576454E-2</v>
      </c>
      <c r="BD56">
        <v>9.2980749395534815E-2</v>
      </c>
      <c r="BE56">
        <v>9.5049820319011102E-2</v>
      </c>
      <c r="BF56">
        <v>9.7156645022213481E-2</v>
      </c>
      <c r="BG56">
        <v>9.9296227677437732E-2</v>
      </c>
      <c r="BH56">
        <v>0.10146408075713258</v>
      </c>
      <c r="BI56">
        <v>0.10365617925793735</v>
      </c>
      <c r="BJ56">
        <v>0.1058689178868655</v>
      </c>
      <c r="BK56">
        <v>0.10809906985952583</v>
      </c>
      <c r="BL56">
        <v>0.11034374872197385</v>
      </c>
      <c r="BM56">
        <v>0.11260037337976551</v>
      </c>
      <c r="BN56">
        <v>0.11486663628879203</v>
      </c>
      <c r="BO56">
        <v>0.11714047411515754</v>
      </c>
      <c r="BP56">
        <v>0.11942004231323927</v>
      </c>
      <c r="BQ56">
        <v>0.12170369083851408</v>
      </c>
      <c r="BR56">
        <v>0.12398994423552211</v>
      </c>
      <c r="BS56">
        <v>0.12627748195843191</v>
      </c>
      <c r="BT56">
        <v>0.12856512277068913</v>
      </c>
      <c r="BU56">
        <v>0.13085180880977917</v>
      </c>
      <c r="BV56">
        <v>0.13313659343939241</v>
      </c>
      <c r="BW56">
        <v>0.13541862885137163</v>
      </c>
      <c r="BX56">
        <v>0.13769715609725144</v>
      </c>
      <c r="BY56">
        <v>0.13997149569483022</v>
      </c>
      <c r="BZ56">
        <v>0.14224103898204196</v>
      </c>
      <c r="CA56">
        <v>0.14450524152906935</v>
      </c>
      <c r="CB56">
        <v>0.14676361632239809</v>
      </c>
      <c r="CC56">
        <v>0.1490157277947359</v>
      </c>
      <c r="CD56">
        <v>0.1512611866988671</v>
      </c>
      <c r="CE56">
        <v>0.15349964573071492</v>
      </c>
      <c r="CF56">
        <v>0.15573079534661169</v>
      </c>
      <c r="CG56">
        <v>0.15795435934179738</v>
      </c>
      <c r="CH56">
        <v>0.16017009300721397</v>
      </c>
      <c r="CI56">
        <v>0.16237777922763294</v>
      </c>
      <c r="CJ56">
        <v>0.16457722530212907</v>
      </c>
      <c r="CK56">
        <v>0.16676826201337427</v>
      </c>
      <c r="CL56">
        <v>0.16895074018333445</v>
      </c>
      <c r="CM56">
        <v>0.17112452951785101</v>
      </c>
      <c r="CN56">
        <v>0.17328951659307751</v>
      </c>
      <c r="CO56">
        <v>0.1754456029557554</v>
      </c>
      <c r="CP56">
        <v>0.17759270485757558</v>
      </c>
      <c r="CQ56">
        <v>0.17973075046441034</v>
      </c>
      <c r="CR56">
        <v>0.18185967999792721</v>
      </c>
      <c r="CS56">
        <v>0.18397944381364556</v>
      </c>
      <c r="CT56">
        <v>0.18609000173212595</v>
      </c>
      <c r="CU56">
        <v>0.18819132287982057</v>
      </c>
      <c r="CV56">
        <v>0.19028338367736902</v>
      </c>
      <c r="CW56" t="e">
        <v>#N/A</v>
      </c>
      <c r="CX56" t="e">
        <v>#N/A</v>
      </c>
      <c r="CY56" t="e">
        <v>#N/A</v>
      </c>
      <c r="CZ56" t="e">
        <v>#N/A</v>
      </c>
      <c r="DA56" t="e">
        <v>#N/A</v>
      </c>
      <c r="DB56" t="e">
        <v>#N/A</v>
      </c>
      <c r="DC56" t="e">
        <v>#N/A</v>
      </c>
      <c r="DD56" t="e">
        <v>#N/A</v>
      </c>
      <c r="DE56" t="e">
        <v>#N/A</v>
      </c>
      <c r="DF56" t="e">
        <v>#N/A</v>
      </c>
      <c r="DG56" t="e">
        <v>#N/A</v>
      </c>
      <c r="DH56" t="e">
        <v>#N/A</v>
      </c>
      <c r="DI56" t="e">
        <v>#N/A</v>
      </c>
      <c r="DJ56" t="e">
        <v>#N/A</v>
      </c>
      <c r="DK56" t="e">
        <v>#N/A</v>
      </c>
      <c r="DL56" t="e">
        <v>#N/A</v>
      </c>
      <c r="DM56" t="e">
        <v>#N/A</v>
      </c>
      <c r="DN56" t="e">
        <v>#N/A</v>
      </c>
      <c r="DO56" t="e">
        <v>#N/A</v>
      </c>
      <c r="DP56" t="e">
        <v>#N/A</v>
      </c>
      <c r="DQ56" t="e">
        <v>#N/A</v>
      </c>
      <c r="DR56" t="e">
        <v>#N/A</v>
      </c>
      <c r="DS56" t="e">
        <v>#N/A</v>
      </c>
      <c r="DT56" t="e">
        <v>#N/A</v>
      </c>
      <c r="DU56" t="e">
        <v>#N/A</v>
      </c>
      <c r="DV56" t="e">
        <v>#N/A</v>
      </c>
      <c r="DW56" t="e">
        <v>#N/A</v>
      </c>
      <c r="DX56" t="e">
        <v>#N/A</v>
      </c>
      <c r="DY56" t="e">
        <v>#N/A</v>
      </c>
      <c r="DZ56" t="e">
        <v>#N/A</v>
      </c>
      <c r="EA56" t="e">
        <v>#N/A</v>
      </c>
      <c r="EB56" t="e">
        <v>#N/A</v>
      </c>
      <c r="EC56" t="e">
        <v>#N/A</v>
      </c>
      <c r="ED56" t="e">
        <v>#N/A</v>
      </c>
      <c r="EE56" t="e">
        <v>#N/A</v>
      </c>
      <c r="EF56" t="e">
        <v>#N/A</v>
      </c>
      <c r="EG56" t="e">
        <v>#N/A</v>
      </c>
      <c r="EH56" t="e">
        <v>#N/A</v>
      </c>
      <c r="EI56" t="e">
        <v>#N/A</v>
      </c>
      <c r="EJ56" t="e">
        <v>#N/A</v>
      </c>
      <c r="EK56" t="e">
        <v>#N/A</v>
      </c>
      <c r="EL56" t="e">
        <v>#N/A</v>
      </c>
      <c r="EM56" t="e">
        <v>#N/A</v>
      </c>
      <c r="EN56" t="e">
        <v>#N/A</v>
      </c>
      <c r="EO56" t="e">
        <v>#N/A</v>
      </c>
      <c r="EP56" t="e">
        <v>#N/A</v>
      </c>
      <c r="EQ56" t="e">
        <v>#N/A</v>
      </c>
      <c r="ER56" t="e">
        <v>#N/A</v>
      </c>
      <c r="ES56" t="e">
        <v>#N/A</v>
      </c>
      <c r="ET56" t="e">
        <v>#N/A</v>
      </c>
      <c r="EU56" t="e">
        <v>#N/A</v>
      </c>
      <c r="EV56" t="e">
        <v>#N/A</v>
      </c>
      <c r="EW56" t="e">
        <v>#N/A</v>
      </c>
      <c r="EX56" t="e">
        <v>#N/A</v>
      </c>
      <c r="EY56" t="e">
        <v>#N/A</v>
      </c>
    </row>
    <row r="57" spans="1:155">
      <c r="A57">
        <v>0.16595562746954323</v>
      </c>
      <c r="B57">
        <v>0.16217530611311323</v>
      </c>
      <c r="C57">
        <v>0.15843362928716281</v>
      </c>
      <c r="D57">
        <v>0.154731252735999</v>
      </c>
      <c r="E57">
        <v>0.15106893589423898</v>
      </c>
      <c r="F57">
        <v>0.14744755272776985</v>
      </c>
      <c r="G57">
        <v>0.14386810380313489</v>
      </c>
      <c r="H57">
        <v>0.14033172970989724</v>
      </c>
      <c r="I57">
        <v>0.13683972642235501</v>
      </c>
      <c r="J57">
        <v>0.13339356197383506</v>
      </c>
      <c r="K57">
        <v>0.12999489538551343</v>
      </c>
      <c r="L57">
        <v>0.1266455974521016</v>
      </c>
      <c r="M57">
        <v>0.12334777399852917</v>
      </c>
      <c r="N57">
        <v>0.12010379091928003</v>
      </c>
      <c r="O57">
        <v>0.11691630260783059</v>
      </c>
      <c r="P57">
        <v>0.11378828145169255</v>
      </c>
      <c r="Q57">
        <v>0.11072305022028493</v>
      </c>
      <c r="R57">
        <v>0.10772431646985629</v>
      </c>
      <c r="S57">
        <v>0.10479620747692438</v>
      </c>
      <c r="T57">
        <v>0.10194330593995013</v>
      </c>
      <c r="U57">
        <v>9.9170684457261196E-2</v>
      </c>
      <c r="V57">
        <v>9.6483936750258736E-2</v>
      </c>
      <c r="W57">
        <v>9.3889203332263901E-2</v>
      </c>
      <c r="X57">
        <v>9.1393187736490758E-2</v>
      </c>
      <c r="Y57">
        <v>8.9003159121072331E-2</v>
      </c>
      <c r="Z57">
        <v>8.6726936063351315E-2</v>
      </c>
      <c r="AA57">
        <v>8.4572844268403682E-2</v>
      </c>
      <c r="AB57">
        <v>8.2549643547676479E-2</v>
      </c>
      <c r="AC57">
        <v>8.0666415300512634E-2</v>
      </c>
      <c r="AD57">
        <v>7.8932407222485734E-2</v>
      </c>
      <c r="AE57">
        <v>7.7356829872798114E-2</v>
      </c>
      <c r="AF57">
        <v>7.5948608766713707E-2</v>
      </c>
      <c r="AG57">
        <v>7.4716096628700449E-2</v>
      </c>
      <c r="AH57">
        <v>7.3666756822681728E-2</v>
      </c>
      <c r="AI57">
        <v>7.2806840044980128E-2</v>
      </c>
      <c r="AJ57">
        <v>7.214107382085494E-2</v>
      </c>
      <c r="AK57">
        <v>7.16724004517931E-2</v>
      </c>
      <c r="AL57">
        <v>7.1401793967304686E-2</v>
      </c>
      <c r="AM57">
        <v>7.1328197514200123E-2</v>
      </c>
      <c r="AN57">
        <v>7.1448588962617868E-2</v>
      </c>
      <c r="AO57">
        <v>7.1758048247269529E-2</v>
      </c>
      <c r="AP57">
        <v>7.2249815312823623E-2</v>
      </c>
      <c r="AQ57">
        <v>7.291575442655103E-2</v>
      </c>
      <c r="AR57">
        <v>7.374653515172816E-2</v>
      </c>
      <c r="AS57">
        <v>7.4731866680331702E-2</v>
      </c>
      <c r="AT57">
        <v>7.586091641588677E-2</v>
      </c>
      <c r="AU57">
        <v>7.7122555258488545E-2</v>
      </c>
      <c r="AV57">
        <v>7.8505655808502259E-2</v>
      </c>
      <c r="AW57">
        <v>7.9999300201159293E-2</v>
      </c>
      <c r="AX57">
        <v>8.1592962959603665E-2</v>
      </c>
      <c r="AY57">
        <v>8.3276641875818833E-2</v>
      </c>
      <c r="AZ57">
        <v>8.5040943628995141E-2</v>
      </c>
      <c r="BA57">
        <v>8.6877134653847665E-2</v>
      </c>
      <c r="BB57">
        <v>8.8777158677084203E-2</v>
      </c>
      <c r="BC57">
        <v>9.073363584237569E-2</v>
      </c>
      <c r="BD57">
        <v>9.2739841847454624E-2</v>
      </c>
      <c r="BE57">
        <v>9.4789677199157943E-2</v>
      </c>
      <c r="BF57">
        <v>9.6877628878915198E-2</v>
      </c>
      <c r="BG57">
        <v>9.8998727306315565E-2</v>
      </c>
      <c r="BH57">
        <v>0.10114850336331482</v>
      </c>
      <c r="BI57">
        <v>0.10332294385500987</v>
      </c>
      <c r="BJ57">
        <v>0.10551845006213185</v>
      </c>
      <c r="BK57">
        <v>0.10773179737235181</v>
      </c>
      <c r="BL57">
        <v>0.10996009813325333</v>
      </c>
      <c r="BM57">
        <v>0.11220076734599854</v>
      </c>
      <c r="BN57">
        <v>0.11445149142289454</v>
      </c>
      <c r="BO57">
        <v>0.11671019940516526</v>
      </c>
      <c r="BP57">
        <v>0.11897503790771757</v>
      </c>
      <c r="BQ57">
        <v>0.12124434721727152</v>
      </c>
      <c r="BR57">
        <v>0.12351664155067744</v>
      </c>
      <c r="BS57">
        <v>0.12579058971815343</v>
      </c>
      <c r="BT57">
        <v>0.12806499958903528</v>
      </c>
      <c r="BU57">
        <v>0.13033880237301132</v>
      </c>
      <c r="BV57">
        <v>0.13261104050162401</v>
      </c>
      <c r="BW57">
        <v>0.13488085535125688</v>
      </c>
      <c r="BX57">
        <v>0.13714747741265487</v>
      </c>
      <c r="BY57">
        <v>0.13941021679723251</v>
      </c>
      <c r="BZ57">
        <v>0.1416684547323073</v>
      </c>
      <c r="CA57">
        <v>0.14392163695733398</v>
      </c>
      <c r="CB57">
        <v>0.14616926696465071</v>
      </c>
      <c r="CC57">
        <v>0.14841089998668269</v>
      </c>
      <c r="CD57">
        <v>0.1506461379114056</v>
      </c>
      <c r="CE57">
        <v>0.15287462486807105</v>
      </c>
      <c r="CF57">
        <v>0.15509604310684177</v>
      </c>
      <c r="CG57">
        <v>0.15731010850496063</v>
      </c>
      <c r="CH57">
        <v>0.15951656874039258</v>
      </c>
      <c r="CI57">
        <v>0.16171519939747583</v>
      </c>
      <c r="CJ57">
        <v>0.16390580076976569</v>
      </c>
      <c r="CK57">
        <v>0.16608819692853152</v>
      </c>
      <c r="CL57">
        <v>0.16826223223457473</v>
      </c>
      <c r="CM57">
        <v>0.17042777019045061</v>
      </c>
      <c r="CN57">
        <v>0.17258469143192592</v>
      </c>
      <c r="CO57">
        <v>0.17473289183355029</v>
      </c>
      <c r="CP57">
        <v>0.17687228214808354</v>
      </c>
      <c r="CQ57">
        <v>0.17900278530944627</v>
      </c>
      <c r="CR57">
        <v>0.18112433649797718</v>
      </c>
      <c r="CS57">
        <v>0.18323688123837314</v>
      </c>
      <c r="CT57">
        <v>0.18534037469617826</v>
      </c>
      <c r="CU57">
        <v>0.18743478158535268</v>
      </c>
      <c r="CV57">
        <v>0.18952007397103485</v>
      </c>
      <c r="CW57" t="e">
        <v>#N/A</v>
      </c>
      <c r="CX57" t="e">
        <v>#N/A</v>
      </c>
      <c r="CY57" t="e">
        <v>#N/A</v>
      </c>
      <c r="CZ57" t="e">
        <v>#N/A</v>
      </c>
      <c r="DA57" t="e">
        <v>#N/A</v>
      </c>
      <c r="DB57" t="e">
        <v>#N/A</v>
      </c>
      <c r="DC57" t="e">
        <v>#N/A</v>
      </c>
      <c r="DD57" t="e">
        <v>#N/A</v>
      </c>
      <c r="DE57" t="e">
        <v>#N/A</v>
      </c>
      <c r="DF57" t="e">
        <v>#N/A</v>
      </c>
      <c r="DG57" t="e">
        <v>#N/A</v>
      </c>
      <c r="DH57" t="e">
        <v>#N/A</v>
      </c>
      <c r="DI57" t="e">
        <v>#N/A</v>
      </c>
      <c r="DJ57" t="e">
        <v>#N/A</v>
      </c>
      <c r="DK57" t="e">
        <v>#N/A</v>
      </c>
      <c r="DL57" t="e">
        <v>#N/A</v>
      </c>
      <c r="DM57" t="e">
        <v>#N/A</v>
      </c>
      <c r="DN57" t="e">
        <v>#N/A</v>
      </c>
      <c r="DO57" t="e">
        <v>#N/A</v>
      </c>
      <c r="DP57" t="e">
        <v>#N/A</v>
      </c>
      <c r="DQ57" t="e">
        <v>#N/A</v>
      </c>
      <c r="DR57" t="e">
        <v>#N/A</v>
      </c>
      <c r="DS57" t="e">
        <v>#N/A</v>
      </c>
      <c r="DT57" t="e">
        <v>#N/A</v>
      </c>
      <c r="DU57" t="e">
        <v>#N/A</v>
      </c>
      <c r="DV57" t="e">
        <v>#N/A</v>
      </c>
      <c r="DW57" t="e">
        <v>#N/A</v>
      </c>
      <c r="DX57" t="e">
        <v>#N/A</v>
      </c>
      <c r="DY57" t="e">
        <v>#N/A</v>
      </c>
      <c r="DZ57" t="e">
        <v>#N/A</v>
      </c>
      <c r="EA57" t="e">
        <v>#N/A</v>
      </c>
      <c r="EB57" t="e">
        <v>#N/A</v>
      </c>
      <c r="EC57" t="e">
        <v>#N/A</v>
      </c>
      <c r="ED57" t="e">
        <v>#N/A</v>
      </c>
      <c r="EE57" t="e">
        <v>#N/A</v>
      </c>
      <c r="EF57" t="e">
        <v>#N/A</v>
      </c>
      <c r="EG57" t="e">
        <v>#N/A</v>
      </c>
      <c r="EH57" t="e">
        <v>#N/A</v>
      </c>
      <c r="EI57" t="e">
        <v>#N/A</v>
      </c>
      <c r="EJ57" t="e">
        <v>#N/A</v>
      </c>
      <c r="EK57" t="e">
        <v>#N/A</v>
      </c>
      <c r="EL57" t="e">
        <v>#N/A</v>
      </c>
      <c r="EM57" t="e">
        <v>#N/A</v>
      </c>
      <c r="EN57" t="e">
        <v>#N/A</v>
      </c>
      <c r="EO57" t="e">
        <v>#N/A</v>
      </c>
      <c r="EP57" t="e">
        <v>#N/A</v>
      </c>
      <c r="EQ57" t="e">
        <v>#N/A</v>
      </c>
      <c r="ER57" t="e">
        <v>#N/A</v>
      </c>
      <c r="ES57" t="e">
        <v>#N/A</v>
      </c>
      <c r="ET57" t="e">
        <v>#N/A</v>
      </c>
      <c r="EU57" t="e">
        <v>#N/A</v>
      </c>
      <c r="EV57" t="e">
        <v>#N/A</v>
      </c>
      <c r="EW57" t="e">
        <v>#N/A</v>
      </c>
      <c r="EX57" t="e">
        <v>#N/A</v>
      </c>
      <c r="EY57" t="e">
        <v>#N/A</v>
      </c>
    </row>
    <row r="58" spans="1:155">
      <c r="A58">
        <v>0.16597098853616485</v>
      </c>
      <c r="B58">
        <v>0.16218551736351033</v>
      </c>
      <c r="C58">
        <v>0.15843905397668581</v>
      </c>
      <c r="D58">
        <v>0.15473226563834946</v>
      </c>
      <c r="E58">
        <v>0.15106592388746223</v>
      </c>
      <c r="F58">
        <v>0.14744091531729733</v>
      </c>
      <c r="G58">
        <v>0.14385825358213938</v>
      </c>
      <c r="H58">
        <v>0.14031909277150739</v>
      </c>
      <c r="I58">
        <v>0.13682474263600508</v>
      </c>
      <c r="J58">
        <v>0.13337668514090387</v>
      </c>
      <c r="K58">
        <v>0.12997659319049781</v>
      </c>
      <c r="L58">
        <v>0.12662635117536816</v>
      </c>
      <c r="M58">
        <v>0.12332807791958009</v>
      </c>
      <c r="N58">
        <v>0.12008415132458737</v>
      </c>
      <c r="O58">
        <v>0.11689723628798353</v>
      </c>
      <c r="P58">
        <v>0.11377031358322059</v>
      </c>
      <c r="Q58">
        <v>0.1107067115415</v>
      </c>
      <c r="R58">
        <v>0.10771013947152804</v>
      </c>
      <c r="S58">
        <v>0.10478472158348968</v>
      </c>
      <c r="T58">
        <v>0.10193503133595455</v>
      </c>
      <c r="U58">
        <v>9.9166124456028126E-2</v>
      </c>
      <c r="V58">
        <v>9.6483568437505468E-2</v>
      </c>
      <c r="W58">
        <v>9.3893466311580256E-2</v>
      </c>
      <c r="X58">
        <v>9.1402470805206748E-2</v>
      </c>
      <c r="Y58">
        <v>8.9017784830644181E-2</v>
      </c>
      <c r="Z58">
        <v>8.674714313752778E-2</v>
      </c>
      <c r="AA58">
        <v>8.4598768148883591E-2</v>
      </c>
      <c r="AB58">
        <v>8.2581295483896991E-2</v>
      </c>
      <c r="AC58">
        <v>8.0703660743669442E-2</v>
      </c>
      <c r="AD58">
        <v>7.8974944605340672E-2</v>
      </c>
      <c r="AE58">
        <v>7.7404171311331912E-2</v>
      </c>
      <c r="AF58">
        <v>7.600006444987932E-2</v>
      </c>
      <c r="AG58">
        <v>7.4770765062100231E-2</v>
      </c>
      <c r="AH58">
        <v>7.3723522953075146E-2</v>
      </c>
      <c r="AI58">
        <v>7.2864383120676474E-2</v>
      </c>
      <c r="AJ58">
        <v>7.2197885893197131E-2</v>
      </c>
      <c r="AK58">
        <v>7.1726815905537131E-2</v>
      </c>
      <c r="AL58">
        <v>7.145202895870377E-2</v>
      </c>
      <c r="AM58">
        <v>7.1372398836846165E-2</v>
      </c>
      <c r="AN58">
        <v>7.1484889777294378E-2</v>
      </c>
      <c r="AO58">
        <v>7.1784624380713632E-2</v>
      </c>
      <c r="AP58">
        <v>7.2264928595916655E-2</v>
      </c>
      <c r="AQ58">
        <v>7.2917801913146951E-2</v>
      </c>
      <c r="AR58">
        <v>7.3734081597887247E-2</v>
      </c>
      <c r="AS58">
        <v>7.470366209779479E-2</v>
      </c>
      <c r="AT58">
        <v>7.5815908216335798E-2</v>
      </c>
      <c r="AU58">
        <v>7.7059888778918492E-2</v>
      </c>
      <c r="AV58">
        <v>7.8424667469962531E-2</v>
      </c>
      <c r="AW58">
        <v>7.9899504558185314E-2</v>
      </c>
      <c r="AX58">
        <v>8.1474036479345632E-2</v>
      </c>
      <c r="AY58">
        <v>8.313840450813266E-2</v>
      </c>
      <c r="AZ58">
        <v>8.4883339681270042E-2</v>
      </c>
      <c r="BA58">
        <v>8.6700214177868648E-2</v>
      </c>
      <c r="BB58">
        <v>8.8581059777370436E-2</v>
      </c>
      <c r="BC58">
        <v>9.051856863859524E-2</v>
      </c>
      <c r="BD58">
        <v>9.2506074132608071E-2</v>
      </c>
      <c r="BE58">
        <v>9.4537521929081006E-2</v>
      </c>
      <c r="BF58">
        <v>9.6607433453155214E-2</v>
      </c>
      <c r="BG58">
        <v>9.8710864431853548E-2</v>
      </c>
      <c r="BH58">
        <v>0.10084336347646485</v>
      </c>
      <c r="BI58">
        <v>0.10300092887413201</v>
      </c>
      <c r="BJ58">
        <v>0.10517996821975763</v>
      </c>
      <c r="BK58">
        <v>0.10737725905991746</v>
      </c>
      <c r="BL58">
        <v>0.10958991261942805</v>
      </c>
      <c r="BM58">
        <v>0.11181534013684674</v>
      </c>
      <c r="BN58">
        <v>0.11405122223956478</v>
      </c>
      <c r="BO58">
        <v>0.11629548062804987</v>
      </c>
      <c r="BP58">
        <v>0.11854625341038924</v>
      </c>
      <c r="BQ58">
        <v>0.12080187154772171</v>
      </c>
      <c r="BR58">
        <v>0.12306083931438294</v>
      </c>
      <c r="BS58">
        <v>0.12532181525749292</v>
      </c>
      <c r="BT58">
        <v>0.12758359675523898</v>
      </c>
      <c r="BU58">
        <v>0.12984510446073047</v>
      </c>
      <c r="BV58">
        <v>0.13210537028347566</v>
      </c>
      <c r="BW58">
        <v>0.13436352518737993</v>
      </c>
      <c r="BX58">
        <v>0.13661878943974415</v>
      </c>
      <c r="BY58">
        <v>0.13887046316129892</v>
      </c>
      <c r="BZ58">
        <v>0.14111791781557348</v>
      </c>
      <c r="CA58">
        <v>0.14336058967286869</v>
      </c>
      <c r="CB58">
        <v>0.14559797306013197</v>
      </c>
      <c r="CC58">
        <v>0.14782961437378614</v>
      </c>
      <c r="CD58">
        <v>0.15005510694747973</v>
      </c>
      <c r="CE58">
        <v>0.15227408667045905</v>
      </c>
      <c r="CF58">
        <v>0.15448622788052724</v>
      </c>
      <c r="CG58">
        <v>0.15669123882127448</v>
      </c>
      <c r="CH58">
        <v>0.15888885988688001</v>
      </c>
      <c r="CI58">
        <v>0.16107885960092377</v>
      </c>
      <c r="CJ58">
        <v>0.16326103153807919</v>
      </c>
      <c r="CK58">
        <v>0.16543519329525175</v>
      </c>
      <c r="CL58">
        <v>0.1676011830375545</v>
      </c>
      <c r="CM58">
        <v>0.16975885829395734</v>
      </c>
      <c r="CN58">
        <v>0.17190809401464044</v>
      </c>
      <c r="CO58">
        <v>0.1740487806036643</v>
      </c>
      <c r="CP58">
        <v>0.17618082352544889</v>
      </c>
      <c r="CQ58">
        <v>0.17830414070870415</v>
      </c>
      <c r="CR58">
        <v>0.18041866248713906</v>
      </c>
      <c r="CS58">
        <v>0.18252432974643484</v>
      </c>
      <c r="CT58">
        <v>0.18462109320957773</v>
      </c>
      <c r="CU58">
        <v>0.18670891329236364</v>
      </c>
      <c r="CV58">
        <v>0.18878775796285735</v>
      </c>
      <c r="CW58" t="e">
        <v>#N/A</v>
      </c>
      <c r="CX58" t="e">
        <v>#N/A</v>
      </c>
      <c r="CY58" t="e">
        <v>#N/A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  <c r="DH58" t="e">
        <v>#N/A</v>
      </c>
      <c r="DI58" t="e">
        <v>#N/A</v>
      </c>
      <c r="DJ58" t="e">
        <v>#N/A</v>
      </c>
      <c r="DK58" t="e">
        <v>#N/A</v>
      </c>
      <c r="DL58" t="e">
        <v>#N/A</v>
      </c>
      <c r="DM58" t="e">
        <v>#N/A</v>
      </c>
      <c r="DN58" t="e">
        <v>#N/A</v>
      </c>
      <c r="DO58" t="e">
        <v>#N/A</v>
      </c>
      <c r="DP58" t="e">
        <v>#N/A</v>
      </c>
      <c r="DQ58" t="e">
        <v>#N/A</v>
      </c>
      <c r="DR58" t="e">
        <v>#N/A</v>
      </c>
      <c r="DS58" t="e">
        <v>#N/A</v>
      </c>
      <c r="DT58" t="e">
        <v>#N/A</v>
      </c>
      <c r="DU58" t="e">
        <v>#N/A</v>
      </c>
      <c r="DV58" t="e">
        <v>#N/A</v>
      </c>
      <c r="DW58" t="e">
        <v>#N/A</v>
      </c>
      <c r="DX58" t="e">
        <v>#N/A</v>
      </c>
      <c r="DY58" t="e">
        <v>#N/A</v>
      </c>
      <c r="DZ58" t="e">
        <v>#N/A</v>
      </c>
      <c r="EA58" t="e">
        <v>#N/A</v>
      </c>
      <c r="EB58" t="e">
        <v>#N/A</v>
      </c>
      <c r="EC58" t="e">
        <v>#N/A</v>
      </c>
      <c r="ED58" t="e">
        <v>#N/A</v>
      </c>
      <c r="EE58" t="e">
        <v>#N/A</v>
      </c>
      <c r="EF58" t="e">
        <v>#N/A</v>
      </c>
      <c r="EG58" t="e">
        <v>#N/A</v>
      </c>
      <c r="EH58" t="e">
        <v>#N/A</v>
      </c>
      <c r="EI58" t="e">
        <v>#N/A</v>
      </c>
      <c r="EJ58" t="e">
        <v>#N/A</v>
      </c>
      <c r="EK58" t="e">
        <v>#N/A</v>
      </c>
      <c r="EL58" t="e">
        <v>#N/A</v>
      </c>
      <c r="EM58" t="e">
        <v>#N/A</v>
      </c>
      <c r="EN58" t="e">
        <v>#N/A</v>
      </c>
      <c r="EO58" t="e">
        <v>#N/A</v>
      </c>
      <c r="EP58" t="e">
        <v>#N/A</v>
      </c>
      <c r="EQ58" t="e">
        <v>#N/A</v>
      </c>
      <c r="ER58" t="e">
        <v>#N/A</v>
      </c>
      <c r="ES58" t="e">
        <v>#N/A</v>
      </c>
      <c r="ET58" t="e">
        <v>#N/A</v>
      </c>
      <c r="EU58" t="e">
        <v>#N/A</v>
      </c>
      <c r="EV58" t="e">
        <v>#N/A</v>
      </c>
      <c r="EW58" t="e">
        <v>#N/A</v>
      </c>
      <c r="EX58" t="e">
        <v>#N/A</v>
      </c>
      <c r="EY58" t="e">
        <v>#N/A</v>
      </c>
    </row>
    <row r="59" spans="1:155">
      <c r="A59">
        <v>0.16594995156588704</v>
      </c>
      <c r="B59">
        <v>0.16216067080111909</v>
      </c>
      <c r="C59">
        <v>0.15841074363286978</v>
      </c>
      <c r="D59">
        <v>0.15470084847294996</v>
      </c>
      <c r="E59">
        <v>0.15103176850573291</v>
      </c>
      <c r="F59">
        <v>0.14740440241536931</v>
      </c>
      <c r="G59">
        <v>0.14381977637800425</v>
      </c>
      <c r="H59">
        <v>0.14027905730822443</v>
      </c>
      <c r="I59">
        <v>0.13678356797573818</v>
      </c>
      <c r="J59">
        <v>0.1333348034275228</v>
      </c>
      <c r="K59">
        <v>0.12993444947548213</v>
      </c>
      <c r="L59">
        <v>0.12658440302822416</v>
      </c>
      <c r="M59">
        <v>0.12328679469360591</v>
      </c>
      <c r="N59">
        <v>0.12004401299650073</v>
      </c>
      <c r="O59">
        <v>0.11685873181869202</v>
      </c>
      <c r="P59">
        <v>0.11373393863701275</v>
      </c>
      <c r="Q59">
        <v>0.11067296542545546</v>
      </c>
      <c r="R59">
        <v>0.1076795212320867</v>
      </c>
      <c r="S59">
        <v>0.10475772490524986</v>
      </c>
      <c r="T59">
        <v>0.10191213824558053</v>
      </c>
      <c r="U59">
        <v>9.9147797507611282E-2</v>
      </c>
      <c r="V59">
        <v>9.6470241263227591E-2</v>
      </c>
      <c r="W59">
        <v>9.3885532297061203E-2</v>
      </c>
      <c r="X59">
        <v>9.1400269832687703E-2</v>
      </c>
      <c r="Y59">
        <v>8.9021587985312553E-2</v>
      </c>
      <c r="Z59">
        <v>8.67571355447639E-2</v>
      </c>
      <c r="AA59">
        <v>8.4615030105037611E-2</v>
      </c>
      <c r="AB59">
        <v>8.2603782482848873E-2</v>
      </c>
      <c r="AC59">
        <v>8.0732183120361733E-2</v>
      </c>
      <c r="AD59">
        <v>7.900914798900753E-2</v>
      </c>
      <c r="AE59">
        <v>7.7443519265930905E-2</v>
      </c>
      <c r="AF59">
        <v>7.6043825223000253E-2</v>
      </c>
      <c r="AG59">
        <v>7.4818004260158569E-2</v>
      </c>
      <c r="AH59">
        <v>7.3773104078979912E-2</v>
      </c>
      <c r="AI59">
        <v>7.2914977523718297E-2</v>
      </c>
      <c r="AJ59">
        <v>7.2247992991878451E-2</v>
      </c>
      <c r="AK59">
        <v>7.1774793362533895E-2</v>
      </c>
      <c r="AL59">
        <v>7.1496131891809214E-2</v>
      </c>
      <c r="AM59">
        <v>7.1410826633975036E-2</v>
      </c>
      <c r="AN59">
        <v>7.1515836839162614E-2</v>
      </c>
      <c r="AO59">
        <v>7.1806332469911235E-2</v>
      </c>
      <c r="AP59">
        <v>7.2275728141103779E-2</v>
      </c>
      <c r="AQ59">
        <v>7.2916155020443699E-2</v>
      </c>
      <c r="AR59">
        <v>7.3718611470785081E-2</v>
      </c>
      <c r="AS59">
        <v>7.4673170362905411E-2</v>
      </c>
      <c r="AT59">
        <v>7.5769385282432461E-2</v>
      </c>
      <c r="AU59">
        <v>7.6996514256021276E-2</v>
      </c>
      <c r="AV59">
        <v>7.8343803687815974E-2</v>
      </c>
      <c r="AW59">
        <v>7.9800684313916903E-2</v>
      </c>
      <c r="AX59">
        <v>8.1356947542445129E-2</v>
      </c>
      <c r="AY59">
        <v>8.3002872179503806E-2</v>
      </c>
      <c r="AZ59">
        <v>8.4729308496527614E-2</v>
      </c>
      <c r="BA59">
        <v>8.6527730197548752E-2</v>
      </c>
      <c r="BB59">
        <v>8.8390253679034317E-2</v>
      </c>
      <c r="BC59">
        <v>9.0309640404238958E-2</v>
      </c>
      <c r="BD59">
        <v>9.2279279286896304E-2</v>
      </c>
      <c r="BE59">
        <v>9.4293159515682956E-2</v>
      </c>
      <c r="BF59">
        <v>9.6345835784010514E-2</v>
      </c>
      <c r="BG59">
        <v>9.8432388306291571E-2</v>
      </c>
      <c r="BH59">
        <v>0.10054838287468619</v>
      </c>
      <c r="BI59">
        <v>0.10268982887313267</v>
      </c>
      <c r="BJ59">
        <v>0.10485314007648093</v>
      </c>
      <c r="BK59">
        <v>0.10703509617995818</v>
      </c>
      <c r="BL59">
        <v>0.10923280740865107</v>
      </c>
      <c r="BM59">
        <v>0.11144368137627819</v>
      </c>
      <c r="BN59">
        <v>0.11366539318252677</v>
      </c>
      <c r="BO59">
        <v>0.11589585749574977</v>
      </c>
      <c r="BP59">
        <v>0.11813320422523962</v>
      </c>
      <c r="BQ59">
        <v>0.12037575536669946</v>
      </c>
      <c r="BR59">
        <v>0.12262200561880585</v>
      </c>
      <c r="BS59">
        <v>0.12487060365114414</v>
      </c>
      <c r="BT59">
        <v>0.1271203367137807</v>
      </c>
      <c r="BU59">
        <v>0.12937011529473894</v>
      </c>
      <c r="BV59">
        <v>0.1316189611703088</v>
      </c>
      <c r="BW59">
        <v>0.1338659952652301</v>
      </c>
      <c r="BX59">
        <v>0.13611042800052525</v>
      </c>
      <c r="BY59">
        <v>0.13835154984869782</v>
      </c>
      <c r="BZ59">
        <v>0.14058872289804822</v>
      </c>
      <c r="CA59">
        <v>0.14282137427045763</v>
      </c>
      <c r="CB59">
        <v>0.14504898948761705</v>
      </c>
      <c r="CC59">
        <v>0.14727110641118091</v>
      </c>
      <c r="CD59">
        <v>0.14948731015906641</v>
      </c>
      <c r="CE59">
        <v>0.15169722866174182</v>
      </c>
      <c r="CF59">
        <v>0.15390052867696896</v>
      </c>
      <c r="CG59">
        <v>0.15609691109283158</v>
      </c>
      <c r="CH59">
        <v>0.15828610927166747</v>
      </c>
      <c r="CI59">
        <v>0.16046788497135042</v>
      </c>
      <c r="CJ59">
        <v>0.16264202530765676</v>
      </c>
      <c r="CK59">
        <v>0.16480834164367947</v>
      </c>
      <c r="CL59">
        <v>0.16696666619604386</v>
      </c>
      <c r="CM59">
        <v>0.16911685075417501</v>
      </c>
      <c r="CN59">
        <v>0.171258764794299</v>
      </c>
      <c r="CO59">
        <v>0.17339229348465277</v>
      </c>
      <c r="CP59">
        <v>0.17551733721324297</v>
      </c>
      <c r="CQ59">
        <v>0.17763380911396329</v>
      </c>
      <c r="CR59">
        <v>0.17974163482573605</v>
      </c>
      <c r="CS59">
        <v>0.18184075083692897</v>
      </c>
      <c r="CT59">
        <v>0.18393110358267079</v>
      </c>
      <c r="CU59">
        <v>0.18601264938160572</v>
      </c>
      <c r="CV59">
        <v>0.18808535224028136</v>
      </c>
      <c r="CW59" t="e">
        <v>#N/A</v>
      </c>
      <c r="CX59" t="e">
        <v>#N/A</v>
      </c>
      <c r="CY59" t="e">
        <v>#N/A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e">
        <v>#N/A</v>
      </c>
      <c r="DI59" t="e">
        <v>#N/A</v>
      </c>
      <c r="DJ59" t="e">
        <v>#N/A</v>
      </c>
      <c r="DK59" t="e">
        <v>#N/A</v>
      </c>
      <c r="DL59" t="e">
        <v>#N/A</v>
      </c>
      <c r="DM59" t="e">
        <v>#N/A</v>
      </c>
      <c r="DN59" t="e">
        <v>#N/A</v>
      </c>
      <c r="DO59" t="e">
        <v>#N/A</v>
      </c>
      <c r="DP59" t="e">
        <v>#N/A</v>
      </c>
      <c r="DQ59" t="e">
        <v>#N/A</v>
      </c>
      <c r="DR59" t="e">
        <v>#N/A</v>
      </c>
      <c r="DS59" t="e">
        <v>#N/A</v>
      </c>
      <c r="DT59" t="e">
        <v>#N/A</v>
      </c>
      <c r="DU59" t="e">
        <v>#N/A</v>
      </c>
      <c r="DV59" t="e">
        <v>#N/A</v>
      </c>
      <c r="DW59" t="e">
        <v>#N/A</v>
      </c>
      <c r="DX59" t="e">
        <v>#N/A</v>
      </c>
      <c r="DY59" t="e">
        <v>#N/A</v>
      </c>
      <c r="DZ59" t="e">
        <v>#N/A</v>
      </c>
      <c r="EA59" t="e">
        <v>#N/A</v>
      </c>
      <c r="EB59" t="e">
        <v>#N/A</v>
      </c>
      <c r="EC59" t="e">
        <v>#N/A</v>
      </c>
      <c r="ED59" t="e">
        <v>#N/A</v>
      </c>
      <c r="EE59" t="e">
        <v>#N/A</v>
      </c>
      <c r="EF59" t="e">
        <v>#N/A</v>
      </c>
      <c r="EG59" t="e">
        <v>#N/A</v>
      </c>
      <c r="EH59" t="e">
        <v>#N/A</v>
      </c>
      <c r="EI59" t="e">
        <v>#N/A</v>
      </c>
      <c r="EJ59" t="e">
        <v>#N/A</v>
      </c>
      <c r="EK59" t="e">
        <v>#N/A</v>
      </c>
      <c r="EL59" t="e">
        <v>#N/A</v>
      </c>
      <c r="EM59" t="e">
        <v>#N/A</v>
      </c>
      <c r="EN59" t="e">
        <v>#N/A</v>
      </c>
      <c r="EO59" t="e">
        <v>#N/A</v>
      </c>
      <c r="EP59" t="e">
        <v>#N/A</v>
      </c>
      <c r="EQ59" t="e">
        <v>#N/A</v>
      </c>
      <c r="ER59" t="e">
        <v>#N/A</v>
      </c>
      <c r="ES59" t="e">
        <v>#N/A</v>
      </c>
      <c r="ET59" t="e">
        <v>#N/A</v>
      </c>
      <c r="EU59" t="e">
        <v>#N/A</v>
      </c>
      <c r="EV59" t="e">
        <v>#N/A</v>
      </c>
      <c r="EW59" t="e">
        <v>#N/A</v>
      </c>
      <c r="EX59" t="e">
        <v>#N/A</v>
      </c>
      <c r="EY59" t="e">
        <v>#N/A</v>
      </c>
    </row>
    <row r="60" spans="1:155">
      <c r="A60">
        <v>0.16589301474086238</v>
      </c>
      <c r="B60">
        <v>0.16210122500577295</v>
      </c>
      <c r="C60">
        <v>0.15834911724255887</v>
      </c>
      <c r="D60">
        <v>0.15463738060844381</v>
      </c>
      <c r="E60">
        <v>0.15096680952234146</v>
      </c>
      <c r="F60">
        <v>0.14733831428289446</v>
      </c>
      <c r="G60">
        <v>0.14375293300802411</v>
      </c>
      <c r="H60">
        <v>0.14021184481030516</v>
      </c>
      <c r="I60">
        <v>0.13671638479824902</v>
      </c>
      <c r="J60">
        <v>0.1332680602862778</v>
      </c>
      <c r="K60">
        <v>0.12986856913229239</v>
      </c>
      <c r="L60">
        <v>0.12651981976501456</v>
      </c>
      <c r="M60">
        <v>0.12322395345864248</v>
      </c>
      <c r="N60">
        <v>0.11998336815990877</v>
      </c>
      <c r="O60">
        <v>0.1168007453495586</v>
      </c>
      <c r="P60">
        <v>0.11367907771071911</v>
      </c>
      <c r="Q60">
        <v>0.11062169922679885</v>
      </c>
      <c r="R60">
        <v>0.10763231683481478</v>
      </c>
      <c r="S60">
        <v>0.10471504208653028</v>
      </c>
      <c r="T60">
        <v>0.1018744230228069</v>
      </c>
      <c r="U60">
        <v>9.9115474215893853E-2</v>
      </c>
      <c r="V60">
        <v>9.6443702995133579E-2</v>
      </c>
      <c r="W60">
        <v>9.3865129599225688E-2</v>
      </c>
      <c r="X60">
        <v>9.1386297462011268E-2</v>
      </c>
      <c r="Y60">
        <v>8.9014269861318301E-2</v>
      </c>
      <c r="Z60">
        <v>8.6756607903712618E-2</v>
      </c>
      <c r="AA60">
        <v>8.462132322027166E-2</v>
      </c>
      <c r="AB60">
        <v>8.2616801515263141E-2</v>
      </c>
      <c r="AC60">
        <v>8.075168891877485E-2</v>
      </c>
      <c r="AD60">
        <v>7.903473899065136E-2</v>
      </c>
      <c r="AE60">
        <v>7.7474615991974943E-2</v>
      </c>
      <c r="AF60">
        <v>7.6079659022289151E-2</v>
      </c>
      <c r="AG60">
        <v>7.4857612157652936E-2</v>
      </c>
      <c r="AH60">
        <v>7.3815331526664293E-2</v>
      </c>
      <c r="AI60">
        <v>7.2958490180705035E-2</v>
      </c>
      <c r="AJ60">
        <v>7.2291298326838435E-2</v>
      </c>
      <c r="AK60">
        <v>7.1816271659655817E-2</v>
      </c>
      <c r="AL60">
        <v>7.1534075016324528E-2</v>
      </c>
      <c r="AM60">
        <v>7.1443482664011959E-2</v>
      </c>
      <c r="AN60">
        <v>7.1541457125818622E-2</v>
      </c>
      <c r="AO60">
        <v>7.1823219093348392E-2</v>
      </c>
      <c r="AP60">
        <v>7.2282274214526418E-2</v>
      </c>
      <c r="AQ60">
        <v>7.2910881783865081E-2</v>
      </c>
      <c r="AR60">
        <v>7.3700195070353136E-2</v>
      </c>
      <c r="AS60">
        <v>7.4640458610550339E-2</v>
      </c>
      <c r="AT60">
        <v>7.5721406935148242E-2</v>
      </c>
      <c r="AU60">
        <v>7.6932479203854029E-2</v>
      </c>
      <c r="AV60">
        <v>7.8263096670537907E-2</v>
      </c>
      <c r="AW60">
        <v>7.9702853527225642E-2</v>
      </c>
      <c r="AX60">
        <v>8.1241689750378127E-2</v>
      </c>
      <c r="AY60">
        <v>8.2870016189189336E-2</v>
      </c>
      <c r="AZ60">
        <v>8.4578797734814234E-2</v>
      </c>
      <c r="BA60">
        <v>8.6359605703257084E-2</v>
      </c>
      <c r="BB60">
        <v>8.8204638022996232E-2</v>
      </c>
      <c r="BC60">
        <v>9.0106722986414908E-2</v>
      </c>
      <c r="BD60">
        <v>9.2059303123192562E-2</v>
      </c>
      <c r="BE60">
        <v>9.4056409725246204E-2</v>
      </c>
      <c r="BF60">
        <v>9.6092629655892797E-2</v>
      </c>
      <c r="BG60">
        <v>9.8163066863278414E-2</v>
      </c>
      <c r="BH60">
        <v>0.10026330386826615</v>
      </c>
      <c r="BI60">
        <v>0.10238936086560833</v>
      </c>
      <c r="BJ60">
        <v>0.10453765770255458</v>
      </c>
      <c r="BK60">
        <v>0.10670497625182815</v>
      </c>
      <c r="BL60">
        <v>0.10888842577932553</v>
      </c>
      <c r="BM60">
        <v>0.11108541053692059</v>
      </c>
      <c r="BN60">
        <v>0.11329360033589089</v>
      </c>
      <c r="BO60">
        <v>0.11551090307970673</v>
      </c>
      <c r="BP60">
        <v>0.1177354408154052</v>
      </c>
      <c r="BQ60">
        <v>0.11996552693091832</v>
      </c>
      <c r="BR60">
        <v>0.12219964690197929</v>
      </c>
      <c r="BS60">
        <v>0.12443643989135923</v>
      </c>
      <c r="BT60">
        <v>0.12667468338844329</v>
      </c>
      <c r="BU60">
        <v>0.12891327810742498</v>
      </c>
      <c r="BV60">
        <v>0.13115123604699699</v>
      </c>
      <c r="BW60">
        <v>0.13338766846578629</v>
      </c>
      <c r="BX60">
        <v>0.13562177629938907</v>
      </c>
      <c r="BY60">
        <v>0.13785284073214146</v>
      </c>
      <c r="BZ60">
        <v>0.14008021480991162</v>
      </c>
      <c r="CA60">
        <v>0.14230331687417391</v>
      </c>
      <c r="CB60">
        <v>0.14452162392444426</v>
      </c>
      <c r="CC60">
        <v>0.14673466565248264</v>
      </c>
      <c r="CD60">
        <v>0.14894201924134012</v>
      </c>
      <c r="CE60">
        <v>0.15114330497755349</v>
      </c>
      <c r="CF60">
        <v>0.15333818230443758</v>
      </c>
      <c r="CG60">
        <v>0.15552634505819543</v>
      </c>
      <c r="CH60">
        <v>0.15770751985739886</v>
      </c>
      <c r="CI60">
        <v>0.15988146191125391</v>
      </c>
      <c r="CJ60">
        <v>0.16204795215126006</v>
      </c>
      <c r="CK60">
        <v>0.16420679595165399</v>
      </c>
      <c r="CL60">
        <v>0.16635781982366302</v>
      </c>
      <c r="CM60">
        <v>0.16850087002690109</v>
      </c>
      <c r="CN60">
        <v>0.17063581081314494</v>
      </c>
      <c r="CO60">
        <v>0.17276252229731318</v>
      </c>
      <c r="CP60">
        <v>0.17488090001797832</v>
      </c>
      <c r="CQ60">
        <v>0.17699085248215163</v>
      </c>
      <c r="CR60">
        <v>0.17909230086617076</v>
      </c>
      <c r="CS60">
        <v>0.18118517742639142</v>
      </c>
      <c r="CT60">
        <v>0.18326942449379807</v>
      </c>
      <c r="CU60">
        <v>0.18534499443703584</v>
      </c>
      <c r="CV60">
        <v>0.18741184749625564</v>
      </c>
      <c r="CW60" t="e">
        <v>#N/A</v>
      </c>
      <c r="CX60" t="e">
        <v>#N/A</v>
      </c>
      <c r="CY60" t="e">
        <v>#N/A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  <c r="DH60" t="e">
        <v>#N/A</v>
      </c>
      <c r="DI60" t="e">
        <v>#N/A</v>
      </c>
      <c r="DJ60" t="e">
        <v>#N/A</v>
      </c>
      <c r="DK60" t="e">
        <v>#N/A</v>
      </c>
      <c r="DL60" t="e">
        <v>#N/A</v>
      </c>
      <c r="DM60" t="e">
        <v>#N/A</v>
      </c>
      <c r="DN60" t="e">
        <v>#N/A</v>
      </c>
      <c r="DO60" t="e">
        <v>#N/A</v>
      </c>
      <c r="DP60" t="e">
        <v>#N/A</v>
      </c>
      <c r="DQ60" t="e">
        <v>#N/A</v>
      </c>
      <c r="DR60" t="e">
        <v>#N/A</v>
      </c>
      <c r="DS60" t="e">
        <v>#N/A</v>
      </c>
      <c r="DT60" t="e">
        <v>#N/A</v>
      </c>
      <c r="DU60" t="e">
        <v>#N/A</v>
      </c>
      <c r="DV60" t="e">
        <v>#N/A</v>
      </c>
      <c r="DW60" t="e">
        <v>#N/A</v>
      </c>
      <c r="DX60" t="e">
        <v>#N/A</v>
      </c>
      <c r="DY60" t="e">
        <v>#N/A</v>
      </c>
      <c r="DZ60" t="e">
        <v>#N/A</v>
      </c>
      <c r="EA60" t="e">
        <v>#N/A</v>
      </c>
      <c r="EB60" t="e">
        <v>#N/A</v>
      </c>
      <c r="EC60" t="e">
        <v>#N/A</v>
      </c>
      <c r="ED60" t="e">
        <v>#N/A</v>
      </c>
      <c r="EE60" t="e">
        <v>#N/A</v>
      </c>
      <c r="EF60" t="e">
        <v>#N/A</v>
      </c>
      <c r="EG60" t="e">
        <v>#N/A</v>
      </c>
      <c r="EH60" t="e">
        <v>#N/A</v>
      </c>
      <c r="EI60" t="e">
        <v>#N/A</v>
      </c>
      <c r="EJ60" t="e">
        <v>#N/A</v>
      </c>
      <c r="EK60" t="e">
        <v>#N/A</v>
      </c>
      <c r="EL60" t="e">
        <v>#N/A</v>
      </c>
      <c r="EM60" t="e">
        <v>#N/A</v>
      </c>
      <c r="EN60" t="e">
        <v>#N/A</v>
      </c>
      <c r="EO60" t="e">
        <v>#N/A</v>
      </c>
      <c r="EP60" t="e">
        <v>#N/A</v>
      </c>
      <c r="EQ60" t="e">
        <v>#N/A</v>
      </c>
      <c r="ER60" t="e">
        <v>#N/A</v>
      </c>
      <c r="ES60" t="e">
        <v>#N/A</v>
      </c>
      <c r="ET60" t="e">
        <v>#N/A</v>
      </c>
      <c r="EU60" t="e">
        <v>#N/A</v>
      </c>
      <c r="EV60" t="e">
        <v>#N/A</v>
      </c>
      <c r="EW60" t="e">
        <v>#N/A</v>
      </c>
      <c r="EX60" t="e">
        <v>#N/A</v>
      </c>
      <c r="EY60" t="e">
        <v>#N/A</v>
      </c>
    </row>
    <row r="61" spans="1:155">
      <c r="A61">
        <v>0.16580059665446056</v>
      </c>
      <c r="B61">
        <v>0.16200756290071494</v>
      </c>
      <c r="C61">
        <v>0.15825452207315099</v>
      </c>
      <c r="D61">
        <v>0.15454217370934409</v>
      </c>
      <c r="E61">
        <v>0.15087132303305531</v>
      </c>
      <c r="F61">
        <v>0.14724289148077552</v>
      </c>
      <c r="G61">
        <v>0.14365792862156876</v>
      </c>
      <c r="H61">
        <v>0.14011762516411572</v>
      </c>
      <c r="I61">
        <v>0.13662332789697118</v>
      </c>
      <c r="J61">
        <v>0.13317655568502629</v>
      </c>
      <c r="K61">
        <v>0.12977901761123009</v>
      </c>
      <c r="L61">
        <v>0.12643263273408317</v>
      </c>
      <c r="M61">
        <v>0.12313955200876386</v>
      </c>
      <c r="N61">
        <v>0.11990218168580717</v>
      </c>
      <c r="O61">
        <v>0.11672320964653524</v>
      </c>
      <c r="P61">
        <v>0.11360563244178817</v>
      </c>
      <c r="Q61">
        <v>0.11055278462245836</v>
      </c>
      <c r="R61">
        <v>0.10756836945145669</v>
      </c>
      <c r="S61">
        <v>0.10465648949319868</v>
      </c>
      <c r="T61">
        <v>0.10182167721890797</v>
      </c>
      <c r="U61">
        <v>9.9068923642091772E-2</v>
      </c>
      <c r="V61">
        <v>9.6403702930698665E-2</v>
      </c>
      <c r="W61">
        <v>9.3831990827286854E-2</v>
      </c>
      <c r="X61">
        <v>9.1360273168324527E-2</v>
      </c>
      <c r="Y61">
        <v>8.8995540725438721E-2</v>
      </c>
      <c r="Z61">
        <v>8.6745265616347364E-2</v>
      </c>
      <c r="AA61">
        <v>8.461735274276469E-2</v>
      </c>
      <c r="AB61">
        <v>8.262006268619522E-2</v>
      </c>
      <c r="AC61">
        <v>8.0761898268985638E-2</v>
      </c>
      <c r="AD61">
        <v>7.9051453018573498E-2</v>
      </c>
      <c r="AE61">
        <v>7.749721718184642E-2</v>
      </c>
      <c r="AF61">
        <v>7.6107346455820402E-2</v>
      </c>
      <c r="AG61">
        <v>7.4889398320222095E-2</v>
      </c>
      <c r="AH61">
        <v>7.3850046897398658E-2</v>
      </c>
      <c r="AI61">
        <v>7.2994796732831838E-2</v>
      </c>
      <c r="AJ61">
        <v>7.2327712306491682E-2</v>
      </c>
      <c r="AK61">
        <v>7.1851195207555216E-2</v>
      </c>
      <c r="AL61">
        <v>7.1565834463956063E-2</v>
      </c>
      <c r="AM61">
        <v>7.1470371282389422E-2</v>
      </c>
      <c r="AN61">
        <v>7.1561778458562028E-2</v>
      </c>
      <c r="AO61">
        <v>7.183533053684929E-2</v>
      </c>
      <c r="AP61">
        <v>7.2284625906567479E-2</v>
      </c>
      <c r="AQ61">
        <v>7.2902048488712234E-2</v>
      </c>
      <c r="AR61">
        <v>7.3678900655134508E-2</v>
      </c>
      <c r="AS61">
        <v>7.4605592049388755E-2</v>
      </c>
      <c r="AT61">
        <v>7.567203085446475E-2</v>
      </c>
      <c r="AU61">
        <v>7.6867830018271466E-2</v>
      </c>
      <c r="AV61">
        <v>7.8182578410917136E-2</v>
      </c>
      <c r="AW61">
        <v>7.960602707826063E-2</v>
      </c>
      <c r="AX61">
        <v>8.1128258745893175E-2</v>
      </c>
      <c r="AY61">
        <v>8.2739811276271835E-2</v>
      </c>
      <c r="AZ61">
        <v>8.4431759956052913E-2</v>
      </c>
      <c r="BA61">
        <v>8.6195770200451285E-2</v>
      </c>
      <c r="BB61">
        <v>8.8024118658083253E-2</v>
      </c>
      <c r="BC61">
        <v>8.9909698161190613E-2</v>
      </c>
      <c r="BD61">
        <v>9.1846003182310912E-2</v>
      </c>
      <c r="BE61">
        <v>9.3827105756717835E-2</v>
      </c>
      <c r="BF61">
        <v>9.5847624036343559E-2</v>
      </c>
      <c r="BG61">
        <v>9.790268502741574E-2</v>
      </c>
      <c r="BH61">
        <v>9.9987887551091892E-2</v>
      </c>
      <c r="BI61">
        <v>0.10209926241092662</v>
      </c>
      <c r="BJ61">
        <v>0.10423323541794882</v>
      </c>
      <c r="BK61">
        <v>0.10638659065307803</v>
      </c>
      <c r="BL61">
        <v>0.10855643659831209</v>
      </c>
      <c r="BM61">
        <v>0.11074017432158317</v>
      </c>
      <c r="BN61">
        <v>0.11293546858736343</v>
      </c>
      <c r="BO61">
        <v>0.11514022086602457</v>
      </c>
      <c r="BP61">
        <v>0.11735254561518665</v>
      </c>
      <c r="BQ61">
        <v>0.11957074797951159</v>
      </c>
      <c r="BR61">
        <v>0.12179330456134041</v>
      </c>
      <c r="BS61">
        <v>0.12401884538289165</v>
      </c>
      <c r="BT61">
        <v>0.12624613854815905</v>
      </c>
      <c r="BU61">
        <v>0.12847407534625727</v>
      </c>
      <c r="BV61">
        <v>0.13070165837411152</v>
      </c>
      <c r="BW61">
        <v>0.1329279895867799</v>
      </c>
      <c r="BX61">
        <v>0.13515226076747605</v>
      </c>
      <c r="BY61">
        <v>0.13737374417510098</v>
      </c>
      <c r="BZ61">
        <v>0.13959178415152196</v>
      </c>
      <c r="CA61">
        <v>0.1418057905636223</v>
      </c>
      <c r="CB61">
        <v>0.14401523225666554</v>
      </c>
      <c r="CC61">
        <v>0.14621963100476512</v>
      </c>
      <c r="CD61">
        <v>0.14841855639762924</v>
      </c>
      <c r="CE61">
        <v>0.15061162136230982</v>
      </c>
      <c r="CF61">
        <v>0.15279847831567739</v>
      </c>
      <c r="CG61">
        <v>0.15497881430843238</v>
      </c>
      <c r="CH61">
        <v>0.15715234945839629</v>
      </c>
      <c r="CI61">
        <v>0.1593188327208275</v>
      </c>
      <c r="CJ61">
        <v>0.16147803907540537</v>
      </c>
      <c r="CK61">
        <v>0.16362976814624219</v>
      </c>
      <c r="CL61">
        <v>0.16577384095098949</v>
      </c>
      <c r="CM61">
        <v>0.16791009847964561</v>
      </c>
      <c r="CN61">
        <v>0.17003839992990485</v>
      </c>
      <c r="CO61">
        <v>0.17215862060710657</v>
      </c>
      <c r="CP61">
        <v>0.17427065138888734</v>
      </c>
      <c r="CQ61">
        <v>0.17637439635128369</v>
      </c>
      <c r="CR61">
        <v>0.1784697724021469</v>
      </c>
      <c r="CS61">
        <v>0.18055670771691676</v>
      </c>
      <c r="CT61">
        <v>0.18263514071038009</v>
      </c>
      <c r="CU61">
        <v>0.18470501997924374</v>
      </c>
      <c r="CV61">
        <v>0.18676630216278964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e">
        <v>#N/A</v>
      </c>
      <c r="EW61" t="e">
        <v>#N/A</v>
      </c>
      <c r="EX61" t="e">
        <v>#N/A</v>
      </c>
      <c r="EY61" t="e">
        <v>#N/A</v>
      </c>
    </row>
    <row r="62" spans="1:155">
      <c r="A62">
        <v>0.16567304259508978</v>
      </c>
      <c r="B62">
        <v>0.16187999783832568</v>
      </c>
      <c r="C62">
        <v>0.15812723953381588</v>
      </c>
      <c r="D62">
        <v>0.15441547727368676</v>
      </c>
      <c r="E62">
        <v>0.15074552667054966</v>
      </c>
      <c r="F62">
        <v>0.14711831989831295</v>
      </c>
      <c r="G62">
        <v>0.14353491741987154</v>
      </c>
      <c r="H62">
        <v>0.13999652105877933</v>
      </c>
      <c r="I62">
        <v>0.13650448862617007</v>
      </c>
      <c r="J62">
        <v>0.13306034990745011</v>
      </c>
      <c r="K62">
        <v>0.12966582445270089</v>
      </c>
      <c r="L62">
        <v>0.12632284113669204</v>
      </c>
      <c r="M62">
        <v>0.12303355969140939</v>
      </c>
      <c r="N62">
        <v>0.11980039368793002</v>
      </c>
      <c r="O62">
        <v>0.1166260363667987</v>
      </c>
      <c r="P62">
        <v>0.11351348696163976</v>
      </c>
      <c r="Q62">
        <v>0.11046607932298858</v>
      </c>
      <c r="R62">
        <v>0.10748751168935661</v>
      </c>
      <c r="S62">
        <v>0.10458187619955835</v>
      </c>
      <c r="T62">
        <v>0.10175368824587146</v>
      </c>
      <c r="U62">
        <v>9.9007913698423086E-2</v>
      </c>
      <c r="V62">
        <v>9.6349991973104038E-2</v>
      </c>
      <c r="W62">
        <v>9.3785852761126401E-2</v>
      </c>
      <c r="X62">
        <v>9.1321922822743359E-2</v>
      </c>
      <c r="Y62">
        <v>8.8965119177593283E-2</v>
      </c>
      <c r="Z62">
        <v>8.6722824025933093E-2</v>
      </c>
      <c r="AA62">
        <v>8.4602835099315252E-2</v>
      </c>
      <c r="AB62">
        <v>8.2613288111096736E-2</v>
      </c>
      <c r="AC62">
        <v>8.0762543779075005E-2</v>
      </c>
      <c r="AD62">
        <v>7.9059037941392199E-2</v>
      </c>
      <c r="AE62">
        <v>7.751109065775906E-2</v>
      </c>
      <c r="AF62">
        <v>7.6126679615946977E-2</v>
      </c>
      <c r="AG62">
        <v>7.4913182803258538E-2</v>
      </c>
      <c r="AH62">
        <v>7.3877101091299247E-2</v>
      </c>
      <c r="AI62">
        <v>7.302378069861358E-2</v>
      </c>
      <c r="AJ62">
        <v>7.2357151666054748E-2</v>
      </c>
      <c r="AK62">
        <v>7.1879513092259872E-2</v>
      </c>
      <c r="AL62">
        <v>7.1591389563965518E-2</v>
      </c>
      <c r="AM62">
        <v>7.1491498618201449E-2</v>
      </c>
      <c r="AN62">
        <v>7.1576829337081871E-2</v>
      </c>
      <c r="AO62">
        <v>7.1842712720288998E-2</v>
      </c>
      <c r="AP62">
        <v>7.2282841143563412E-2</v>
      </c>
      <c r="AQ62">
        <v>7.2889719716422899E-2</v>
      </c>
      <c r="AR62">
        <v>7.3654794249751396E-2</v>
      </c>
      <c r="AS62">
        <v>7.4568633764147504E-2</v>
      </c>
      <c r="AT62">
        <v>7.5621313128515805E-2</v>
      </c>
      <c r="AU62">
        <v>7.6802612075797083E-2</v>
      </c>
      <c r="AV62">
        <v>7.8102280569154955E-2</v>
      </c>
      <c r="AW62">
        <v>7.9510220473732754E-2</v>
      </c>
      <c r="AX62">
        <v>8.1016651934567085E-2</v>
      </c>
      <c r="AY62">
        <v>8.2612235253931549E-2</v>
      </c>
      <c r="AZ62">
        <v>8.4288152214217357E-2</v>
      </c>
      <c r="BA62">
        <v>8.6036159162859463E-2</v>
      </c>
      <c r="BB62">
        <v>8.7848608884280061E-2</v>
      </c>
      <c r="BC62">
        <v>8.9718456771446978E-2</v>
      </c>
      <c r="BD62">
        <v>9.1639247624340225E-2</v>
      </c>
      <c r="BE62">
        <v>9.3605093112069715E-2</v>
      </c>
      <c r="BF62">
        <v>9.5610641796483056E-2</v>
      </c>
      <c r="BG62">
        <v>9.7651043225292028E-2</v>
      </c>
      <c r="BH62">
        <v>9.9721912118221526E-2</v>
      </c>
      <c r="BI62">
        <v>0.10181928971717419</v>
      </c>
      <c r="BJ62">
        <v>0.10393960775333694</v>
      </c>
      <c r="BK62">
        <v>0.10607965259158286</v>
      </c>
      <c r="BL62">
        <v>0.10823653207493403</v>
      </c>
      <c r="BM62">
        <v>0.11040764425464672</v>
      </c>
      <c r="BN62">
        <v>0.11259064914103747</v>
      </c>
      <c r="BO62">
        <v>0.11478344203826402</v>
      </c>
      <c r="BP62">
        <v>0.11698413017668127</v>
      </c>
      <c r="BQ62">
        <v>0.11919101075415332</v>
      </c>
      <c r="BR62">
        <v>0.12140255187069791</v>
      </c>
      <c r="BS62">
        <v>0.12361737475562662</v>
      </c>
      <c r="BT62">
        <v>0.12583423846853342</v>
      </c>
      <c r="BU62">
        <v>0.12805202525614279</v>
      </c>
      <c r="BV62">
        <v>0.1302697286575312</v>
      </c>
      <c r="BW62">
        <v>0.13248644166896567</v>
      </c>
      <c r="BX62">
        <v>0.13470134728828739</v>
      </c>
      <c r="BY62">
        <v>0.13691370916883969</v>
      </c>
      <c r="BZ62">
        <v>0.13912286327287865</v>
      </c>
      <c r="CA62">
        <v>0.14132821133975274</v>
      </c>
      <c r="CB62">
        <v>0.14352921433872612</v>
      </c>
      <c r="CC62">
        <v>0.1457253864658605</v>
      </c>
      <c r="CD62">
        <v>0.14791628998287287</v>
      </c>
      <c r="CE62">
        <v>0.15010153076490654</v>
      </c>
      <c r="CF62">
        <v>0.15228075445159905</v>
      </c>
      <c r="CG62">
        <v>0.15445364160767469</v>
      </c>
      <c r="CH62">
        <v>0.15661990609034887</v>
      </c>
      <c r="CI62">
        <v>0.15877929084830605</v>
      </c>
      <c r="CJ62">
        <v>0.16093156515554452</v>
      </c>
      <c r="CK62">
        <v>0.16307652313170867</v>
      </c>
      <c r="CL62">
        <v>0.16521398051247735</v>
      </c>
      <c r="CM62">
        <v>0.16734377323263808</v>
      </c>
      <c r="CN62">
        <v>0.16946575566192532</v>
      </c>
      <c r="CO62">
        <v>0.17157979850376279</v>
      </c>
      <c r="CP62">
        <v>0.17368578813760502</v>
      </c>
      <c r="CQ62">
        <v>0.17578362443198103</v>
      </c>
      <c r="CR62">
        <v>0.17787322016558196</v>
      </c>
      <c r="CS62">
        <v>0.17995449964749727</v>
      </c>
      <c r="CT62">
        <v>0.18202739756014458</v>
      </c>
      <c r="CU62">
        <v>0.18409185885914658</v>
      </c>
      <c r="CV62">
        <v>0.18614783676424559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e">
        <v>#N/A</v>
      </c>
      <c r="EW62" t="e">
        <v>#N/A</v>
      </c>
      <c r="EX62" t="e">
        <v>#N/A</v>
      </c>
      <c r="EY62" t="e">
        <v>#N/A</v>
      </c>
    </row>
    <row r="63" spans="1:155">
      <c r="A63">
        <v>0.16551063020429396</v>
      </c>
      <c r="B63">
        <v>0.16171877893775458</v>
      </c>
      <c r="C63">
        <v>0.15796749027644724</v>
      </c>
      <c r="D63">
        <v>0.15425748352679644</v>
      </c>
      <c r="E63">
        <v>0.15058958431786149</v>
      </c>
      <c r="F63">
        <v>0.14696473509852628</v>
      </c>
      <c r="G63">
        <v>0.14338400683329741</v>
      </c>
      <c r="H63">
        <v>0.1398486118775408</v>
      </c>
      <c r="I63">
        <v>0.13635991855724922</v>
      </c>
      <c r="J63">
        <v>0.13291946692971512</v>
      </c>
      <c r="K63">
        <v>0.12952898635447371</v>
      </c>
      <c r="L63">
        <v>0.12619041477440449</v>
      </c>
      <c r="M63">
        <v>0.12290591989783266</v>
      </c>
      <c r="N63">
        <v>0.11967792177034478</v>
      </c>
      <c r="O63">
        <v>0.11650911800588924</v>
      </c>
      <c r="P63">
        <v>0.11340250951910952</v>
      </c>
      <c r="Q63">
        <v>0.11036142838340418</v>
      </c>
      <c r="R63">
        <v>0.10738956666040915</v>
      </c>
      <c r="S63">
        <v>0.10449100481192003</v>
      </c>
      <c r="T63">
        <v>0.10167023992338299</v>
      </c>
      <c r="U63">
        <v>9.8932211412566667E-2</v>
      </c>
      <c r="V63">
        <v>9.6282322658667402E-2</v>
      </c>
      <c r="W63">
        <v>9.3726456090434673E-2</v>
      </c>
      <c r="X63">
        <v>9.1270978261779503E-2</v>
      </c>
      <c r="Y63">
        <v>8.8922731546182826E-2</v>
      </c>
      <c r="Z63">
        <v>8.6689007631627096E-2</v>
      </c>
      <c r="AA63">
        <v>8.457749696071884E-2</v>
      </c>
      <c r="AB63">
        <v>8.2596210895417008E-2</v>
      </c>
      <c r="AC63">
        <v>8.0753369396633565E-2</v>
      </c>
      <c r="AD63">
        <v>7.9057253039133843E-2</v>
      </c>
      <c r="AE63">
        <v>7.7516015312646819E-2</v>
      </c>
      <c r="AF63">
        <v>7.613746102129651E-2</v>
      </c>
      <c r="AG63">
        <v>7.4928795165355125E-2</v>
      </c>
      <c r="AH63">
        <v>7.3896353374975465E-2</v>
      </c>
      <c r="AI63">
        <v>7.30453327312168E-2</v>
      </c>
      <c r="AJ63">
        <v>7.2379538847790581E-2</v>
      </c>
      <c r="AK63">
        <v>7.1901178815725789E-2</v>
      </c>
      <c r="AL63">
        <v>7.1610722517168462E-2</v>
      </c>
      <c r="AM63">
        <v>7.1506872485899334E-2</v>
      </c>
      <c r="AN63">
        <v>7.1586638757138985E-2</v>
      </c>
      <c r="AO63">
        <v>7.1845411112993807E-2</v>
      </c>
      <c r="AP63">
        <v>7.2276976687456709E-2</v>
      </c>
      <c r="AQ63">
        <v>7.2873958413062975E-2</v>
      </c>
      <c r="AR63">
        <v>7.3627940313338996E-2</v>
      </c>
      <c r="AS63">
        <v>7.4529645235513586E-2</v>
      </c>
      <c r="AT63">
        <v>7.5569308240648628E-2</v>
      </c>
      <c r="AU63">
        <v>7.6736869751087761E-2</v>
      </c>
      <c r="AV63">
        <v>7.802223452963683E-2</v>
      </c>
      <c r="AW63">
        <v>7.941544986101487E-2</v>
      </c>
      <c r="AX63">
        <v>8.0906868428651663E-2</v>
      </c>
      <c r="AY63">
        <v>8.2487268782072756E-2</v>
      </c>
      <c r="AZ63">
        <v>8.4147935680137578E-2</v>
      </c>
      <c r="BA63">
        <v>8.5880713501766751E-2</v>
      </c>
      <c r="BB63">
        <v>8.7678028872543126E-2</v>
      </c>
      <c r="BC63">
        <v>8.9532897909141471E-2</v>
      </c>
      <c r="BD63">
        <v>9.1438914345743916E-2</v>
      </c>
      <c r="BE63">
        <v>9.3390228488166763E-2</v>
      </c>
      <c r="BF63">
        <v>9.5381518521025124E-2</v>
      </c>
      <c r="BG63">
        <v>9.7407956041091551E-2</v>
      </c>
      <c r="BH63">
        <v>9.9465171393206403E-2</v>
      </c>
      <c r="BI63">
        <v>0.10154921609478149</v>
      </c>
      <c r="BJ63">
        <v>0.1036565278084168</v>
      </c>
      <c r="BK63">
        <v>0.10578389521715807</v>
      </c>
      <c r="BL63">
        <v>0.10792842569773872</v>
      </c>
      <c r="BM63">
        <v>0.11008751453840268</v>
      </c>
      <c r="BN63">
        <v>0.11225881721306416</v>
      </c>
      <c r="BO63">
        <v>0.11444022316738199</v>
      </c>
      <c r="BP63">
        <v>0.11662983269422475</v>
      </c>
      <c r="BQ63">
        <v>0.11882593541153436</v>
      </c>
      <c r="BR63">
        <v>0.12102699124236357</v>
      </c>
      <c r="BS63">
        <v>0.1232316129675496</v>
      </c>
      <c r="BT63">
        <v>0.12543855096453835</v>
      </c>
      <c r="BU63">
        <v>0.1276466787948167</v>
      </c>
      <c r="BV63">
        <v>0.12985498125340836</v>
      </c>
      <c r="BW63">
        <v>0.13206254275131343</v>
      </c>
      <c r="BX63">
        <v>0.13426853782845172</v>
      </c>
      <c r="BY63">
        <v>0.13647222185412716</v>
      </c>
      <c r="BZ63">
        <v>0.13867292275336632</v>
      </c>
      <c r="CA63">
        <v>0.14087003443321555</v>
      </c>
      <c r="CB63">
        <v>0.14306301030965468</v>
      </c>
      <c r="CC63">
        <v>0.14525135727584998</v>
      </c>
      <c r="CD63">
        <v>0.14743463057195882</v>
      </c>
      <c r="CE63">
        <v>0.14961242928879923</v>
      </c>
      <c r="CF63">
        <v>0.15178439257211701</v>
      </c>
      <c r="CG63">
        <v>0.15395019473512492</v>
      </c>
      <c r="CH63">
        <v>0.15610954367729002</v>
      </c>
      <c r="CI63">
        <v>0.15826217654082136</v>
      </c>
      <c r="CJ63">
        <v>0.16040785715233749</v>
      </c>
      <c r="CK63">
        <v>0.16254637433202618</v>
      </c>
      <c r="CL63">
        <v>0.16467753878861643</v>
      </c>
      <c r="CM63">
        <v>0.1668011815980836</v>
      </c>
      <c r="CN63">
        <v>0.16891715251878106</v>
      </c>
      <c r="CO63">
        <v>0.17102531779265956</v>
      </c>
      <c r="CP63">
        <v>0.17312555958405632</v>
      </c>
      <c r="CQ63">
        <v>0.17521777368522568</v>
      </c>
      <c r="CR63">
        <v>0.17730186894456285</v>
      </c>
      <c r="CS63">
        <v>0.17937776597649638</v>
      </c>
      <c r="CT63">
        <v>0.18144539588277556</v>
      </c>
      <c r="CU63">
        <v>0.18350470014892087</v>
      </c>
      <c r="CV63">
        <v>0.1855556287342974</v>
      </c>
      <c r="CW63" t="e">
        <v>#N/A</v>
      </c>
      <c r="CX63" t="e">
        <v>#N/A</v>
      </c>
      <c r="CY63" t="e">
        <v>#N/A</v>
      </c>
      <c r="CZ63" t="e">
        <v>#N/A</v>
      </c>
      <c r="DA63" t="e">
        <v>#N/A</v>
      </c>
      <c r="DB63" t="e">
        <v>#N/A</v>
      </c>
      <c r="DC63" t="e">
        <v>#N/A</v>
      </c>
      <c r="DD63" t="e">
        <v>#N/A</v>
      </c>
      <c r="DE63" t="e">
        <v>#N/A</v>
      </c>
      <c r="DF63" t="e">
        <v>#N/A</v>
      </c>
      <c r="DG63" t="e">
        <v>#N/A</v>
      </c>
      <c r="DH63" t="e">
        <v>#N/A</v>
      </c>
      <c r="DI63" t="e">
        <v>#N/A</v>
      </c>
      <c r="DJ63" t="e">
        <v>#N/A</v>
      </c>
      <c r="DK63" t="e">
        <v>#N/A</v>
      </c>
      <c r="DL63" t="e">
        <v>#N/A</v>
      </c>
      <c r="DM63" t="e">
        <v>#N/A</v>
      </c>
      <c r="DN63" t="e">
        <v>#N/A</v>
      </c>
      <c r="DO63" t="e">
        <v>#N/A</v>
      </c>
      <c r="DP63" t="e">
        <v>#N/A</v>
      </c>
      <c r="DQ63" t="e">
        <v>#N/A</v>
      </c>
      <c r="DR63" t="e">
        <v>#N/A</v>
      </c>
      <c r="DS63" t="e">
        <v>#N/A</v>
      </c>
      <c r="DT63" t="e">
        <v>#N/A</v>
      </c>
      <c r="DU63" t="e">
        <v>#N/A</v>
      </c>
      <c r="DV63" t="e">
        <v>#N/A</v>
      </c>
      <c r="DW63" t="e">
        <v>#N/A</v>
      </c>
      <c r="DX63" t="e">
        <v>#N/A</v>
      </c>
      <c r="DY63" t="e">
        <v>#N/A</v>
      </c>
      <c r="DZ63" t="e">
        <v>#N/A</v>
      </c>
      <c r="EA63" t="e">
        <v>#N/A</v>
      </c>
      <c r="EB63" t="e">
        <v>#N/A</v>
      </c>
      <c r="EC63" t="e">
        <v>#N/A</v>
      </c>
      <c r="ED63" t="e">
        <v>#N/A</v>
      </c>
      <c r="EE63" t="e">
        <v>#N/A</v>
      </c>
      <c r="EF63" t="e">
        <v>#N/A</v>
      </c>
      <c r="EG63" t="e">
        <v>#N/A</v>
      </c>
      <c r="EH63" t="e">
        <v>#N/A</v>
      </c>
      <c r="EI63" t="e">
        <v>#N/A</v>
      </c>
      <c r="EJ63" t="e">
        <v>#N/A</v>
      </c>
      <c r="EK63" t="e">
        <v>#N/A</v>
      </c>
      <c r="EL63" t="e">
        <v>#N/A</v>
      </c>
      <c r="EM63" t="e">
        <v>#N/A</v>
      </c>
      <c r="EN63" t="e">
        <v>#N/A</v>
      </c>
      <c r="EO63" t="e">
        <v>#N/A</v>
      </c>
      <c r="EP63" t="e">
        <v>#N/A</v>
      </c>
      <c r="EQ63" t="e">
        <v>#N/A</v>
      </c>
      <c r="ER63" t="e">
        <v>#N/A</v>
      </c>
      <c r="ES63" t="e">
        <v>#N/A</v>
      </c>
      <c r="ET63" t="e">
        <v>#N/A</v>
      </c>
      <c r="EU63" t="e">
        <v>#N/A</v>
      </c>
      <c r="EV63" t="e">
        <v>#N/A</v>
      </c>
      <c r="EW63" t="e">
        <v>#N/A</v>
      </c>
      <c r="EX63" t="e">
        <v>#N/A</v>
      </c>
      <c r="EY63" t="e">
        <v>#N/A</v>
      </c>
    </row>
    <row r="64" spans="1:155">
      <c r="A64">
        <v>0.16531357442315844</v>
      </c>
      <c r="B64">
        <v>0.16152409589468691</v>
      </c>
      <c r="C64">
        <v>0.15777543879574119</v>
      </c>
      <c r="D64">
        <v>0.15406833177854051</v>
      </c>
      <c r="E64">
        <v>0.15040361015651571</v>
      </c>
      <c r="F64">
        <v>0.14678222626734772</v>
      </c>
      <c r="G64">
        <v>0.14320526111045895</v>
      </c>
      <c r="H64">
        <v>0.13967393712710491</v>
      </c>
      <c r="I64">
        <v>0.13618963262410541</v>
      </c>
      <c r="J64">
        <v>0.13275389735086704</v>
      </c>
      <c r="K64">
        <v>0.12936846987096123</v>
      </c>
      <c r="L64">
        <v>0.12603529653588555</v>
      </c>
      <c r="M64">
        <v>0.12275655231852282</v>
      </c>
      <c r="N64">
        <v>0.11953466293395534</v>
      </c>
      <c r="O64">
        <v>0.11637232956562822</v>
      </c>
      <c r="P64">
        <v>0.11327255394260229</v>
      </c>
      <c r="Q64">
        <v>0.11023866540830977</v>
      </c>
      <c r="R64">
        <v>0.10727434886249046</v>
      </c>
      <c r="S64">
        <v>0.10438367211658854</v>
      </c>
      <c r="T64">
        <v>0.10157111286969216</v>
      </c>
      <c r="U64">
        <v>9.8841583090577792E-2</v>
      </c>
      <c r="V64">
        <v>9.6200449112872857E-2</v>
      </c>
      <c r="W64">
        <v>9.3653545163955784E-2</v>
      </c>
      <c r="X64">
        <v>9.1207176833932591E-2</v>
      </c>
      <c r="Y64">
        <v>8.8868111241048958E-2</v>
      </c>
      <c r="Z64">
        <v>8.664354930910359E-2</v>
      </c>
      <c r="AA64">
        <v>8.4541074355162185E-2</v>
      </c>
      <c r="AB64">
        <v>8.256857416070551E-2</v>
      </c>
      <c r="AC64">
        <v>8.073412943232415E-2</v>
      </c>
      <c r="AD64">
        <v>7.9045867912468953E-2</v>
      </c>
      <c r="AE64">
        <v>7.7511780095217087E-2</v>
      </c>
      <c r="AF64">
        <v>7.6139502623031582E-2</v>
      </c>
      <c r="AG64">
        <v>7.4936073574034145E-2</v>
      </c>
      <c r="AH64">
        <v>7.3907670558880034E-2</v>
      </c>
      <c r="AI64">
        <v>7.3059349789409048E-2</v>
      </c>
      <c r="AJ64">
        <v>7.2394801431181294E-2</v>
      </c>
      <c r="AK64">
        <v>7.1916149530795406E-2</v>
      </c>
      <c r="AL64">
        <v>7.1623818204097786E-2</v>
      </c>
      <c r="AM64">
        <v>7.151650185228077E-2</v>
      </c>
      <c r="AN64">
        <v>7.1591236071052972E-2</v>
      </c>
      <c r="AO64">
        <v>7.1843470684415434E-2</v>
      </c>
      <c r="AP64">
        <v>7.2267088140969063E-2</v>
      </c>
      <c r="AQ64">
        <v>7.2854825942167092E-2</v>
      </c>
      <c r="AR64">
        <v>7.3598401473415676E-2</v>
      </c>
      <c r="AS64">
        <v>7.4488685976807273E-2</v>
      </c>
      <c r="AT64">
        <v>7.5516069314902456E-2</v>
      </c>
      <c r="AU64">
        <v>7.6670646367788253E-2</v>
      </c>
      <c r="AV64">
        <v>7.7942471382018333E-2</v>
      </c>
      <c r="AW64">
        <v>7.9321731912500443E-2</v>
      </c>
      <c r="AX64">
        <v>8.0798908818675172E-2</v>
      </c>
      <c r="AY64">
        <v>8.2364895068217703E-2</v>
      </c>
      <c r="AZ64">
        <v>8.401107523219814E-2</v>
      </c>
      <c r="BA64">
        <v>8.572937910254308E-2</v>
      </c>
      <c r="BB64">
        <v>8.7512305033306786E-2</v>
      </c>
      <c r="BC64">
        <v>8.9352928246623747E-2</v>
      </c>
      <c r="BD64">
        <v>9.1244890193631772E-2</v>
      </c>
      <c r="BE64">
        <v>9.3182378824886877E-2</v>
      </c>
      <c r="BF64">
        <v>9.5160101387322255E-2</v>
      </c>
      <c r="BG64">
        <v>9.7173251028849383E-2</v>
      </c>
      <c r="BH64">
        <v>9.9217473505040912E-2</v>
      </c>
      <c r="BI64">
        <v>0.10128883049642813</v>
      </c>
      <c r="BJ64">
        <v>0.10338376558380136</v>
      </c>
      <c r="BK64">
        <v>0.10549906991528508</v>
      </c>
      <c r="BL64">
        <v>0.10763185051482937</v>
      </c>
      <c r="BM64">
        <v>0.10977950014815115</v>
      </c>
      <c r="BN64">
        <v>0.11193967000891676</v>
      </c>
      <c r="BO64">
        <v>0.11411024398600286</v>
      </c>
      <c r="BP64">
        <v>0.11628931575230865</v>
      </c>
      <c r="BQ64">
        <v>0.11847516765039982</v>
      </c>
      <c r="BR64">
        <v>0.12066625177698617</v>
      </c>
      <c r="BS64">
        <v>0.12286117278854213</v>
      </c>
      <c r="BT64">
        <v>0.12505867275094681</v>
      </c>
      <c r="BU64">
        <v>0.12725761685766734</v>
      </c>
      <c r="BV64">
        <v>0.12945698151959814</v>
      </c>
      <c r="BW64">
        <v>0.13165584289269502</v>
      </c>
      <c r="BX64">
        <v>0.13385336737597456</v>
      </c>
      <c r="BY64">
        <v>0.136048802400869</v>
      </c>
      <c r="BZ64">
        <v>0.13824146814590604</v>
      </c>
      <c r="CA64">
        <v>0.1404307510113364</v>
      </c>
      <c r="CB64">
        <v>0.14261609713890244</v>
      </c>
      <c r="CC64">
        <v>0.14479700643733917</v>
      </c>
      <c r="CD64">
        <v>0.1469730273915589</v>
      </c>
      <c r="CE64">
        <v>0.14914375257513415</v>
      </c>
      <c r="CF64">
        <v>0.15130881491184522</v>
      </c>
      <c r="CG64">
        <v>0.15346788274495402</v>
      </c>
      <c r="CH64">
        <v>0.15562065820557083</v>
      </c>
      <c r="CI64">
        <v>0.15776687293154137</v>
      </c>
      <c r="CJ64">
        <v>0.15990628549576369</v>
      </c>
      <c r="CK64">
        <v>0.16203867966263777</v>
      </c>
      <c r="CL64">
        <v>0.1641638613133744</v>
      </c>
      <c r="CM64">
        <v>0.16628165687342733</v>
      </c>
      <c r="CN64">
        <v>0.1683919116992201</v>
      </c>
      <c r="CO64">
        <v>0.17049448780051932</v>
      </c>
      <c r="CP64">
        <v>0.17258926326187207</v>
      </c>
      <c r="CQ64">
        <v>0.17467613000473392</v>
      </c>
      <c r="CR64">
        <v>0.17675499312311882</v>
      </c>
      <c r="CS64">
        <v>0.17882576972395017</v>
      </c>
      <c r="CT64">
        <v>0.1808883874494597</v>
      </c>
      <c r="CU64">
        <v>0.18294278450575399</v>
      </c>
      <c r="CV64">
        <v>0.18498890772465545</v>
      </c>
      <c r="CW64" t="e">
        <v>#N/A</v>
      </c>
      <c r="CX64" t="e">
        <v>#N/A</v>
      </c>
      <c r="CY64" t="e">
        <v>#N/A</v>
      </c>
      <c r="CZ64" t="e">
        <v>#N/A</v>
      </c>
      <c r="DA64" t="e">
        <v>#N/A</v>
      </c>
      <c r="DB64" t="e">
        <v>#N/A</v>
      </c>
      <c r="DC64" t="e">
        <v>#N/A</v>
      </c>
      <c r="DD64" t="e">
        <v>#N/A</v>
      </c>
      <c r="DE64" t="e">
        <v>#N/A</v>
      </c>
      <c r="DF64" t="e">
        <v>#N/A</v>
      </c>
      <c r="DG64" t="e">
        <v>#N/A</v>
      </c>
      <c r="DH64" t="e">
        <v>#N/A</v>
      </c>
      <c r="DI64" t="e">
        <v>#N/A</v>
      </c>
      <c r="DJ64" t="e">
        <v>#N/A</v>
      </c>
      <c r="DK64" t="e">
        <v>#N/A</v>
      </c>
      <c r="DL64" t="e">
        <v>#N/A</v>
      </c>
      <c r="DM64" t="e">
        <v>#N/A</v>
      </c>
      <c r="DN64" t="e">
        <v>#N/A</v>
      </c>
      <c r="DO64" t="e">
        <v>#N/A</v>
      </c>
      <c r="DP64" t="e">
        <v>#N/A</v>
      </c>
      <c r="DQ64" t="e">
        <v>#N/A</v>
      </c>
      <c r="DR64" t="e">
        <v>#N/A</v>
      </c>
      <c r="DS64" t="e">
        <v>#N/A</v>
      </c>
      <c r="DT64" t="e">
        <v>#N/A</v>
      </c>
      <c r="DU64" t="e">
        <v>#N/A</v>
      </c>
      <c r="DV64" t="e">
        <v>#N/A</v>
      </c>
      <c r="DW64" t="e">
        <v>#N/A</v>
      </c>
      <c r="DX64" t="e">
        <v>#N/A</v>
      </c>
      <c r="DY64" t="e">
        <v>#N/A</v>
      </c>
      <c r="DZ64" t="e">
        <v>#N/A</v>
      </c>
      <c r="EA64" t="e">
        <v>#N/A</v>
      </c>
      <c r="EB64" t="e">
        <v>#N/A</v>
      </c>
      <c r="EC64" t="e">
        <v>#N/A</v>
      </c>
      <c r="ED64" t="e">
        <v>#N/A</v>
      </c>
      <c r="EE64" t="e">
        <v>#N/A</v>
      </c>
      <c r="EF64" t="e">
        <v>#N/A</v>
      </c>
      <c r="EG64" t="e">
        <v>#N/A</v>
      </c>
      <c r="EH64" t="e">
        <v>#N/A</v>
      </c>
      <c r="EI64" t="e">
        <v>#N/A</v>
      </c>
      <c r="EJ64" t="e">
        <v>#N/A</v>
      </c>
      <c r="EK64" t="e">
        <v>#N/A</v>
      </c>
      <c r="EL64" t="e">
        <v>#N/A</v>
      </c>
      <c r="EM64" t="e">
        <v>#N/A</v>
      </c>
      <c r="EN64" t="e">
        <v>#N/A</v>
      </c>
      <c r="EO64" t="e">
        <v>#N/A</v>
      </c>
      <c r="EP64" t="e">
        <v>#N/A</v>
      </c>
      <c r="EQ64" t="e">
        <v>#N/A</v>
      </c>
      <c r="ER64" t="e">
        <v>#N/A</v>
      </c>
      <c r="ES64" t="e">
        <v>#N/A</v>
      </c>
      <c r="ET64" t="e">
        <v>#N/A</v>
      </c>
      <c r="EU64" t="e">
        <v>#N/A</v>
      </c>
      <c r="EV64" t="e">
        <v>#N/A</v>
      </c>
      <c r="EW64" t="e">
        <v>#N/A</v>
      </c>
      <c r="EX64" t="e">
        <v>#N/A</v>
      </c>
      <c r="EY64" t="e">
        <v>#N/A</v>
      </c>
    </row>
    <row r="65" spans="1:155">
      <c r="A65">
        <v>0.16508203198180038</v>
      </c>
      <c r="B65">
        <v>0.16129608324185959</v>
      </c>
      <c r="C65">
        <v>0.15755119742659823</v>
      </c>
      <c r="D65">
        <v>0.15384811226615641</v>
      </c>
      <c r="E65">
        <v>0.15018767237794461</v>
      </c>
      <c r="F65">
        <v>0.14657083962169559</v>
      </c>
      <c r="G65">
        <v>0.14299870462105768</v>
      </c>
      <c r="H65">
        <v>0.13947249944901119</v>
      </c>
      <c r="I65">
        <v>0.13599361191725809</v>
      </c>
      <c r="J65">
        <v>0.13256360096278438</v>
      </c>
      <c r="K65">
        <v>0.12918421376433897</v>
      </c>
      <c r="L65">
        <v>0.12585740449935554</v>
      </c>
      <c r="M65">
        <v>0.12258535475547037</v>
      </c>
      <c r="N65">
        <v>0.11937049524751966</v>
      </c>
      <c r="O65">
        <v>0.11621553000517003</v>
      </c>
      <c r="P65">
        <v>0.11312346080499362</v>
      </c>
      <c r="Q65">
        <v>0.11009761347468874</v>
      </c>
      <c r="R65">
        <v>0.10714166494946122</v>
      </c>
      <c r="S65">
        <v>0.10425966956327877</v>
      </c>
      <c r="T65">
        <v>0.10145608482074756</v>
      </c>
      <c r="U65">
        <v>9.8735794419420778E-2</v>
      </c>
      <c r="V65">
        <v>9.6104126930798311E-2</v>
      </c>
      <c r="W65">
        <v>9.3566867717278498E-2</v>
      </c>
      <c r="X65">
        <v>9.1130260920672654E-2</v>
      </c>
      <c r="Y65">
        <v>8.8800998150982288E-2</v>
      </c>
      <c r="Z65">
        <v>8.6586189575015807E-2</v>
      </c>
      <c r="AA65">
        <v>8.4493311848195155E-2</v>
      </c>
      <c r="AB65">
        <v>8.2530130143472907E-2</v>
      </c>
      <c r="AC65">
        <v>8.0704587593659408E-2</v>
      </c>
      <c r="AD65">
        <v>7.9024661569053634E-2</v>
      </c>
      <c r="AE65">
        <v>7.7498183014554523E-2</v>
      </c>
      <c r="AF65">
        <v>7.6132624901288873E-2</v>
      </c>
      <c r="AG65">
        <v>7.4934863957229786E-2</v>
      </c>
      <c r="AH65">
        <v>7.3910926304852131E-2</v>
      </c>
      <c r="AI65">
        <v>7.3065734619728998E-2</v>
      </c>
      <c r="AJ65">
        <v>7.2402871463792762E-2</v>
      </c>
      <c r="AK65">
        <v>7.1924385963195864E-2</v>
      </c>
      <c r="AL65">
        <v>7.1630663660420216E-2</v>
      </c>
      <c r="AM65">
        <v>7.1520397031828928E-2</v>
      </c>
      <c r="AN65">
        <v>7.1590650844009784E-2</v>
      </c>
      <c r="AO65">
        <v>7.1836935839469804E-2</v>
      </c>
      <c r="AP65">
        <v>7.2253229952951928E-2</v>
      </c>
      <c r="AQ65">
        <v>7.2832382130289933E-2</v>
      </c>
      <c r="AR65">
        <v>7.3566238371926315E-2</v>
      </c>
      <c r="AS65">
        <v>7.4445814218821973E-2</v>
      </c>
      <c r="AT65">
        <v>7.5461648035995491E-2</v>
      </c>
      <c r="AU65">
        <v>7.6603984397044286E-2</v>
      </c>
      <c r="AV65">
        <v>7.7863021886615758E-2</v>
      </c>
      <c r="AW65">
        <v>7.9229083775143802E-2</v>
      </c>
      <c r="AX65">
        <v>8.0692775047148016E-2</v>
      </c>
      <c r="AY65">
        <v>8.2245099681797912E-2</v>
      </c>
      <c r="AZ65">
        <v>8.3877539150384248E-2</v>
      </c>
      <c r="BA65">
        <v>8.5582106348617432E-2</v>
      </c>
      <c r="BB65">
        <v>8.7351369497492323E-2</v>
      </c>
      <c r="BC65">
        <v>8.9178461395183595E-2</v>
      </c>
      <c r="BD65">
        <v>9.1057070147474967E-2</v>
      </c>
      <c r="BE65">
        <v>9.2981420521787053E-2</v>
      </c>
      <c r="BF65">
        <v>9.4946248218097329E-2</v>
      </c>
      <c r="BG65">
        <v>9.6946767649979462E-2</v>
      </c>
      <c r="BH65">
        <v>9.8978639703823215E-2</v>
      </c>
      <c r="BI65">
        <v>0.10103793619306362</v>
      </c>
      <c r="BJ65">
        <v>0.10312110664701944</v>
      </c>
      <c r="BK65">
        <v>0.10522494477106288</v>
      </c>
      <c r="BL65">
        <v>0.10734655742310892</v>
      </c>
      <c r="BM65">
        <v>0.1094833350732585</v>
      </c>
      <c r="BN65">
        <v>0.11163292489892876</v>
      </c>
      <c r="BO65">
        <v>0.11379320550605269</v>
      </c>
      <c r="BP65">
        <v>0.11596226426231315</v>
      </c>
      <c r="BQ65">
        <v>0.11813837655915102</v>
      </c>
      <c r="BR65">
        <v>0.1203199869841222</v>
      </c>
      <c r="BS65">
        <v>0.12250569244846127</v>
      </c>
      <c r="BT65">
        <v>0.12469422699122885</v>
      </c>
      <c r="BU65">
        <v>0.12688444779336683</v>
      </c>
      <c r="BV65">
        <v>0.129075323235258</v>
      </c>
      <c r="BW65">
        <v>0.13126592150755659</v>
      </c>
      <c r="BX65">
        <v>0.13345540121149574</v>
      </c>
      <c r="BY65">
        <v>0.13564300215527883</v>
      </c>
      <c r="BZ65">
        <v>0.13782803708639402</v>
      </c>
      <c r="CA65">
        <v>0.14000988519401944</v>
      </c>
      <c r="CB65">
        <v>0.14218798563465271</v>
      </c>
      <c r="CC65">
        <v>0.14436183161171179</v>
      </c>
      <c r="CD65">
        <v>0.14653096514526714</v>
      </c>
      <c r="CE65">
        <v>0.14869497256341432</v>
      </c>
      <c r="CF65">
        <v>0.15085348081800867</v>
      </c>
      <c r="CG65">
        <v>0.15300615252705158</v>
      </c>
      <c r="CH65">
        <v>0.15515268431899817</v>
      </c>
      <c r="CI65">
        <v>0.15729280252559977</v>
      </c>
      <c r="CJ65">
        <v>0.15942626073031074</v>
      </c>
      <c r="CK65">
        <v>0.16155283784716798</v>
      </c>
      <c r="CL65">
        <v>0.16367233514574578</v>
      </c>
      <c r="CM65">
        <v>0.1657845746094401</v>
      </c>
      <c r="CN65">
        <v>0.16788939738838948</v>
      </c>
      <c r="CO65">
        <v>0.16998666144259514</v>
      </c>
      <c r="CP65">
        <v>0.17207624097558791</v>
      </c>
      <c r="CQ65">
        <v>0.1741580242026261</v>
      </c>
      <c r="CR65">
        <v>0.17623191266411037</v>
      </c>
      <c r="CS65">
        <v>0.17829782005922248</v>
      </c>
      <c r="CT65">
        <v>0.18035567082443388</v>
      </c>
      <c r="CU65">
        <v>0.18240539999045827</v>
      </c>
      <c r="CV65">
        <v>0.18444695143281503</v>
      </c>
      <c r="CW65" t="e">
        <v>#N/A</v>
      </c>
      <c r="CX65" t="e">
        <v>#N/A</v>
      </c>
      <c r="CY65" t="e">
        <v>#N/A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  <c r="DH65" t="e">
        <v>#N/A</v>
      </c>
      <c r="DI65" t="e">
        <v>#N/A</v>
      </c>
      <c r="DJ65" t="e">
        <v>#N/A</v>
      </c>
      <c r="DK65" t="e">
        <v>#N/A</v>
      </c>
      <c r="DL65" t="e">
        <v>#N/A</v>
      </c>
      <c r="DM65" t="e">
        <v>#N/A</v>
      </c>
      <c r="DN65" t="e">
        <v>#N/A</v>
      </c>
      <c r="DO65" t="e">
        <v>#N/A</v>
      </c>
      <c r="DP65" t="e">
        <v>#N/A</v>
      </c>
      <c r="DQ65" t="e">
        <v>#N/A</v>
      </c>
      <c r="DR65" t="e">
        <v>#N/A</v>
      </c>
      <c r="DS65" t="e">
        <v>#N/A</v>
      </c>
      <c r="DT65" t="e">
        <v>#N/A</v>
      </c>
      <c r="DU65" t="e">
        <v>#N/A</v>
      </c>
      <c r="DV65" t="e">
        <v>#N/A</v>
      </c>
      <c r="DW65" t="e">
        <v>#N/A</v>
      </c>
      <c r="DX65" t="e">
        <v>#N/A</v>
      </c>
      <c r="DY65" t="e">
        <v>#N/A</v>
      </c>
      <c r="DZ65" t="e">
        <v>#N/A</v>
      </c>
      <c r="EA65" t="e">
        <v>#N/A</v>
      </c>
      <c r="EB65" t="e">
        <v>#N/A</v>
      </c>
      <c r="EC65" t="e">
        <v>#N/A</v>
      </c>
      <c r="ED65" t="e">
        <v>#N/A</v>
      </c>
      <c r="EE65" t="e">
        <v>#N/A</v>
      </c>
      <c r="EF65" t="e">
        <v>#N/A</v>
      </c>
      <c r="EG65" t="e">
        <v>#N/A</v>
      </c>
      <c r="EH65" t="e">
        <v>#N/A</v>
      </c>
      <c r="EI65" t="e">
        <v>#N/A</v>
      </c>
      <c r="EJ65" t="e">
        <v>#N/A</v>
      </c>
      <c r="EK65" t="e">
        <v>#N/A</v>
      </c>
      <c r="EL65" t="e">
        <v>#N/A</v>
      </c>
      <c r="EM65" t="e">
        <v>#N/A</v>
      </c>
      <c r="EN65" t="e">
        <v>#N/A</v>
      </c>
      <c r="EO65" t="e">
        <v>#N/A</v>
      </c>
      <c r="EP65" t="e">
        <v>#N/A</v>
      </c>
      <c r="EQ65" t="e">
        <v>#N/A</v>
      </c>
      <c r="ER65" t="e">
        <v>#N/A</v>
      </c>
      <c r="ES65" t="e">
        <v>#N/A</v>
      </c>
      <c r="ET65" t="e">
        <v>#N/A</v>
      </c>
      <c r="EU65" t="e">
        <v>#N/A</v>
      </c>
      <c r="EV65" t="e">
        <v>#N/A</v>
      </c>
      <c r="EW65" t="e">
        <v>#N/A</v>
      </c>
      <c r="EX65" t="e">
        <v>#N/A</v>
      </c>
      <c r="EY65" t="e">
        <v>#N/A</v>
      </c>
    </row>
    <row r="66" spans="1:155">
      <c r="A66">
        <v>0.16481610526767698</v>
      </c>
      <c r="B66">
        <v>0.16103482403944036</v>
      </c>
      <c r="C66">
        <v>0.1572948299571158</v>
      </c>
      <c r="D66">
        <v>0.15359686951170051</v>
      </c>
      <c r="E66">
        <v>0.1499417963208588</v>
      </c>
      <c r="F66">
        <v>0.14633058138782698</v>
      </c>
      <c r="G66">
        <v>0.14276432458427224</v>
      </c>
      <c r="H66">
        <v>0.13924426720886723</v>
      </c>
      <c r="I66">
        <v>0.13577180611026399</v>
      </c>
      <c r="J66">
        <v>0.13234850894021527</v>
      </c>
      <c r="K66">
        <v>0.12897613100003641</v>
      </c>
      <c r="L66">
        <v>0.12565663373198943</v>
      </c>
      <c r="M66">
        <v>0.12239220477365993</v>
      </c>
      <c r="N66">
        <v>0.11918527923686519</v>
      </c>
      <c r="O66">
        <v>0.11603856338584241</v>
      </c>
      <c r="P66">
        <v>0.11295505838472766</v>
      </c>
      <c r="Q66">
        <v>0.10993808592229312</v>
      </c>
      <c r="R66">
        <v>0.10699131428580522</v>
      </c>
      <c r="S66">
        <v>0.10411878367379554</v>
      </c>
      <c r="T66">
        <v>0.10132493076389287</v>
      </c>
      <c r="U66">
        <v>9.8614610434486036E-2</v>
      </c>
      <c r="V66">
        <v>9.5993112969672126E-2</v>
      </c>
      <c r="W66">
        <v>9.3466174506358218E-2</v>
      </c>
      <c r="X66">
        <v>9.1039977491744972E-2</v>
      </c>
      <c r="Y66">
        <v>8.8721138032154881E-2</v>
      </c>
      <c r="Z66">
        <v>8.6516675893602471E-2</v>
      </c>
      <c r="AA66">
        <v>8.443396174546533E-2</v>
      </c>
      <c r="AB66">
        <v>8.2480639351140944E-2</v>
      </c>
      <c r="AC66">
        <v>8.0664516087895308E-2</v>
      </c>
      <c r="AD66">
        <v>7.8993421500106784E-2</v>
      </c>
      <c r="AE66">
        <v>7.7475030316692006E-2</v>
      </c>
      <c r="AF66">
        <v>7.6116656074833949E-2</v>
      </c>
      <c r="AG66">
        <v>7.4925019215912936E-2</v>
      </c>
      <c r="AH66">
        <v>7.390600033568212E-2</v>
      </c>
      <c r="AI66">
        <v>7.3064395063054205E-2</v>
      </c>
      <c r="AJ66">
        <v>7.2403685197388559E-2</v>
      </c>
      <c r="AK66">
        <v>7.1925851713349656E-2</v>
      </c>
      <c r="AL66">
        <v>7.1631247971367176E-2</v>
      </c>
      <c r="AM66">
        <v>7.1518569478626962E-2</v>
      </c>
      <c r="AN66">
        <v>7.1584912736216783E-2</v>
      </c>
      <c r="AO66">
        <v>7.1825850360122193E-2</v>
      </c>
      <c r="AP66">
        <v>7.2235455421498965E-2</v>
      </c>
      <c r="AQ66">
        <v>7.2806685313439007E-2</v>
      </c>
      <c r="AR66">
        <v>7.3531510657875207E-2</v>
      </c>
      <c r="AS66">
        <v>7.4401086145357356E-2</v>
      </c>
      <c r="AT66">
        <v>7.5406094735133045E-2</v>
      </c>
      <c r="AU66">
        <v>7.6536925431140268E-2</v>
      </c>
      <c r="AV66">
        <v>7.7783916511531034E-2</v>
      </c>
      <c r="AW66">
        <v>7.913752295199504E-2</v>
      </c>
      <c r="AX66">
        <v>8.0588470272788634E-2</v>
      </c>
      <c r="AY66">
        <v>8.2127870286206647E-2</v>
      </c>
      <c r="AZ66">
        <v>8.3747298902965353E-2</v>
      </c>
      <c r="BA66">
        <v>8.5438849891973492E-2</v>
      </c>
      <c r="BB66">
        <v>8.7195159671934155E-2</v>
      </c>
      <c r="BC66">
        <v>8.9009417386901005E-2</v>
      </c>
      <c r="BD66">
        <v>9.0875356727938811E-2</v>
      </c>
      <c r="BE66">
        <v>9.2787238582091883E-2</v>
      </c>
      <c r="BF66">
        <v>9.4739826665846419E-2</v>
      </c>
      <c r="BG66">
        <v>9.6728356268687671E-2</v>
      </c>
      <c r="BH66">
        <v>9.8748503311636981E-2</v>
      </c>
      <c r="BI66">
        <v>0.10079634964175754</v>
      </c>
      <c r="BJ66">
        <v>0.10286835083400485</v>
      </c>
      <c r="BK66">
        <v>0.10496130324727006</v>
      </c>
      <c r="BL66">
        <v>0.10707231376772224</v>
      </c>
      <c r="BM66">
        <v>0.10919877078506389</v>
      </c>
      <c r="BN66">
        <v>0.11133831774399912</v>
      </c>
      <c r="BO66">
        <v>0.11348882823216019</v>
      </c>
      <c r="BP66">
        <v>0.11564838363635416</v>
      </c>
      <c r="BQ66">
        <v>0.11781525270519438</v>
      </c>
      <c r="BR66">
        <v>0.11998787285415659</v>
      </c>
      <c r="BS66">
        <v>0.12216483354949768</v>
      </c>
      <c r="BT66">
        <v>0.12434486114083682</v>
      </c>
      <c r="BU66">
        <v>0.1265268051620968</v>
      </c>
      <c r="BV66">
        <v>0.12870962622686949</v>
      </c>
      <c r="BW66">
        <v>0.13089238495222225</v>
      </c>
      <c r="BX66">
        <v>0.1330742324135597</v>
      </c>
      <c r="BY66">
        <v>0.13525440109853001</v>
      </c>
      <c r="BZ66">
        <v>0.13743219665844963</v>
      </c>
      <c r="CA66">
        <v>0.13960699133511689</v>
      </c>
      <c r="CB66">
        <v>0.14177821762428458</v>
      </c>
      <c r="CC66">
        <v>0.14394536226923493</v>
      </c>
      <c r="CD66">
        <v>0.14610796111265031</v>
      </c>
      <c r="CE66">
        <v>0.14826559449560175</v>
      </c>
      <c r="CF66">
        <v>0.15041788366395478</v>
      </c>
      <c r="CG66">
        <v>0.15256448572686349</v>
      </c>
      <c r="CH66">
        <v>0.15470509208903371</v>
      </c>
      <c r="CI66">
        <v>0.15683942399539821</v>
      </c>
      <c r="CJ66">
        <v>0.15896723024842543</v>
      </c>
      <c r="CK66">
        <v>0.16108828513436782</v>
      </c>
      <c r="CL66">
        <v>0.1632023855274263</v>
      </c>
      <c r="CM66">
        <v>0.16530934917128332</v>
      </c>
      <c r="CN66">
        <v>0.16740901318798132</v>
      </c>
      <c r="CO66">
        <v>0.16950123170886713</v>
      </c>
      <c r="CP66">
        <v>0.17158587519634938</v>
      </c>
      <c r="CQ66">
        <v>0.17366282839539235</v>
      </c>
      <c r="CR66">
        <v>0.17573198937346909</v>
      </c>
      <c r="CS66">
        <v>0.17779326869205717</v>
      </c>
      <c r="CT66">
        <v>0.17984658766015921</v>
      </c>
      <c r="CU66">
        <v>0.18189187832242934</v>
      </c>
      <c r="CV66">
        <v>0.18392908173591418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e">
        <v>#N/A</v>
      </c>
      <c r="EW66" t="e">
        <v>#N/A</v>
      </c>
      <c r="EX66" t="e">
        <v>#N/A</v>
      </c>
      <c r="EY66" t="e">
        <v>#N/A</v>
      </c>
    </row>
    <row r="67" spans="1:155">
      <c r="A67">
        <v>0.16451584581241696</v>
      </c>
      <c r="B67">
        <v>0.16074035318085667</v>
      </c>
      <c r="C67">
        <v>0.15700635468665555</v>
      </c>
      <c r="D67">
        <v>0.15331460527910099</v>
      </c>
      <c r="E67">
        <v>0.14966596725336606</v>
      </c>
      <c r="F67">
        <v>0.14606142043293935</v>
      </c>
      <c r="G67">
        <v>0.14250207356471462</v>
      </c>
      <c r="H67">
        <v>0.13898917676487238</v>
      </c>
      <c r="I67">
        <v>0.13552413552957562</v>
      </c>
      <c r="J67">
        <v>0.13210852577573726</v>
      </c>
      <c r="K67">
        <v>0.12874411046576451</v>
      </c>
      <c r="L67">
        <v>0.12543285781772076</v>
      </c>
      <c r="M67">
        <v>0.12217696101437013</v>
      </c>
      <c r="N67">
        <v>0.11897885905135674</v>
      </c>
      <c r="O67">
        <v>0.11584125987583972</v>
      </c>
      <c r="P67">
        <v>0.11276716352528569</v>
      </c>
      <c r="Q67">
        <v>0.10975988697683951</v>
      </c>
      <c r="R67">
        <v>0.10682308937640357</v>
      </c>
      <c r="S67">
        <v>0.10396079627797897</v>
      </c>
      <c r="T67">
        <v>0.10117742309407185</v>
      </c>
      <c r="U67">
        <v>9.8477795494429463E-2</v>
      </c>
      <c r="V67">
        <v>9.5867165187164843E-2</v>
      </c>
      <c r="W67">
        <v>9.335121895576573E-2</v>
      </c>
      <c r="X67">
        <v>9.0936077580838354E-2</v>
      </c>
      <c r="Y67">
        <v>8.8628281951252372E-2</v>
      </c>
      <c r="Z67">
        <v>8.6434761985499653E-2</v>
      </c>
      <c r="AA67">
        <v>8.4362783331360117E-2</v>
      </c>
      <c r="AB67">
        <v>8.241986977313441E-2</v>
      </c>
      <c r="AC67">
        <v>8.061369485876034E-2</v>
      </c>
      <c r="AD67">
        <v>7.8951942892743598E-2</v>
      </c>
      <c r="AE67">
        <v>7.7442135675074408E-2</v>
      </c>
      <c r="AF67">
        <v>7.6091431271952684E-2</v>
      </c>
      <c r="AG67">
        <v>7.4906398575047134E-2</v>
      </c>
      <c r="AH67">
        <v>7.3892777882590008E-2</v>
      </c>
      <c r="AI67">
        <v>7.3055243517153645E-2</v>
      </c>
      <c r="AJ67">
        <v>7.2397182387209116E-2</v>
      </c>
      <c r="AK67">
        <v>7.1920512952416263E-2</v>
      </c>
      <c r="AL67">
        <v>7.1625561681187819E-2</v>
      </c>
      <c r="AM67">
        <v>7.1511031033470979E-2</v>
      </c>
      <c r="AN67">
        <v>7.15740513866783E-2</v>
      </c>
      <c r="AO67">
        <v>7.1810257372596387E-2</v>
      </c>
      <c r="AP67">
        <v>7.2213816698858097E-2</v>
      </c>
      <c r="AQ67">
        <v>7.2777792388389204E-2</v>
      </c>
      <c r="AR67">
        <v>7.3494275727798819E-2</v>
      </c>
      <c r="AS67">
        <v>7.4354556866124202E-2</v>
      </c>
      <c r="AT67">
        <v>7.534945860220775E-2</v>
      </c>
      <c r="AU67">
        <v>7.6469510092071175E-2</v>
      </c>
      <c r="AV67">
        <v>7.7705185384766659E-2</v>
      </c>
      <c r="AW67">
        <v>7.9047067345806493E-2</v>
      </c>
      <c r="AX67">
        <v>8.0485998774557602E-2</v>
      </c>
      <c r="AY67">
        <v>8.2013196610199554E-2</v>
      </c>
      <c r="AZ67">
        <v>8.3620328792221088E-2</v>
      </c>
      <c r="BA67">
        <v>8.5299568176559037E-2</v>
      </c>
      <c r="BB67">
        <v>8.7043617834255196E-2</v>
      </c>
      <c r="BC67">
        <v>8.8845722081221393E-2</v>
      </c>
      <c r="BD67">
        <v>9.0699659326403018E-2</v>
      </c>
      <c r="BE67">
        <v>9.259972600673326E-2</v>
      </c>
      <c r="BF67">
        <v>9.4540713346323926E-2</v>
      </c>
      <c r="BG67">
        <v>9.6517877306782962E-2</v>
      </c>
      <c r="BH67">
        <v>9.8526908686393438E-2</v>
      </c>
      <c r="BI67">
        <v>0.10056389940927192</v>
      </c>
      <c r="BJ67">
        <v>0.10262531107556368</v>
      </c>
      <c r="BK67">
        <v>0.10470794287434877</v>
      </c>
      <c r="BL67">
        <v>0.10680890195073621</v>
      </c>
      <c r="BM67">
        <v>0.10892557481017996</v>
      </c>
      <c r="BN67">
        <v>0.11105560139656244</v>
      </c>
      <c r="BO67">
        <v>0.11319685062168099</v>
      </c>
      <c r="BP67">
        <v>0.11534739814092154</v>
      </c>
      <c r="BQ67">
        <v>0.11750550640502459</v>
      </c>
      <c r="BR67">
        <v>0.11966960596190489</v>
      </c>
      <c r="BS67">
        <v>0.12183827915339963</v>
      </c>
      <c r="BT67">
        <v>0.1240102450007443</v>
      </c>
      <c r="BU67">
        <v>0.12618434564589542</v>
      </c>
      <c r="BV67">
        <v>0.12835953432828426</v>
      </c>
      <c r="BW67">
        <v>0.13053486433979472</v>
      </c>
      <c r="BX67">
        <v>0.13270947958555579</v>
      </c>
      <c r="BY67">
        <v>0.13488260553330372</v>
      </c>
      <c r="BZ67">
        <v>0.13705354099808212</v>
      </c>
      <c r="CA67">
        <v>0.13922165161378194</v>
      </c>
      <c r="CB67">
        <v>0.14138636346150335</v>
      </c>
      <c r="CC67">
        <v>0.14354715712731744</v>
      </c>
      <c r="CD67">
        <v>0.14570356252282696</v>
      </c>
      <c r="CE67">
        <v>0.14785515425585236</v>
      </c>
      <c r="CF67">
        <v>0.1500015481169874</v>
      </c>
      <c r="CG67">
        <v>0.1521423959909666</v>
      </c>
      <c r="CH67">
        <v>0.15427738423967313</v>
      </c>
      <c r="CI67">
        <v>0.15640622927069736</v>
      </c>
      <c r="CJ67">
        <v>0.15852867532995354</v>
      </c>
      <c r="CK67">
        <v>0.16064449229608588</v>
      </c>
      <c r="CL67">
        <v>0.16275347282453193</v>
      </c>
      <c r="CM67">
        <v>0.16485543062811958</v>
      </c>
      <c r="CN67">
        <v>0.16695019903037395</v>
      </c>
      <c r="CO67">
        <v>0.16903762846185341</v>
      </c>
      <c r="CP67">
        <v>0.17111758587981188</v>
      </c>
      <c r="CQ67">
        <v>0.17318995266950288</v>
      </c>
      <c r="CR67">
        <v>0.1752546236720546</v>
      </c>
      <c r="CS67">
        <v>0.17731150639716733</v>
      </c>
      <c r="CT67">
        <v>0.17936051922757615</v>
      </c>
      <c r="CU67">
        <v>0.18140159135803585</v>
      </c>
      <c r="CV67">
        <v>0.18343466116698026</v>
      </c>
      <c r="CW67" t="e">
        <v>#N/A</v>
      </c>
      <c r="CX67" t="e">
        <v>#N/A</v>
      </c>
      <c r="CY67" t="e">
        <v>#N/A</v>
      </c>
      <c r="CZ67" t="e">
        <v>#N/A</v>
      </c>
      <c r="DA67" t="e">
        <v>#N/A</v>
      </c>
      <c r="DB67" t="e">
        <v>#N/A</v>
      </c>
      <c r="DC67" t="e">
        <v>#N/A</v>
      </c>
      <c r="DD67" t="e">
        <v>#N/A</v>
      </c>
      <c r="DE67" t="e">
        <v>#N/A</v>
      </c>
      <c r="DF67" t="e">
        <v>#N/A</v>
      </c>
      <c r="DG67" t="e">
        <v>#N/A</v>
      </c>
      <c r="DH67" t="e">
        <v>#N/A</v>
      </c>
      <c r="DI67" t="e">
        <v>#N/A</v>
      </c>
      <c r="DJ67" t="e">
        <v>#N/A</v>
      </c>
      <c r="DK67" t="e">
        <v>#N/A</v>
      </c>
      <c r="DL67" t="e">
        <v>#N/A</v>
      </c>
      <c r="DM67" t="e">
        <v>#N/A</v>
      </c>
      <c r="DN67" t="e">
        <v>#N/A</v>
      </c>
      <c r="DO67" t="e">
        <v>#N/A</v>
      </c>
      <c r="DP67" t="e">
        <v>#N/A</v>
      </c>
      <c r="DQ67" t="e">
        <v>#N/A</v>
      </c>
      <c r="DR67" t="e">
        <v>#N/A</v>
      </c>
      <c r="DS67" t="e">
        <v>#N/A</v>
      </c>
      <c r="DT67" t="e">
        <v>#N/A</v>
      </c>
      <c r="DU67" t="e">
        <v>#N/A</v>
      </c>
      <c r="DV67" t="e">
        <v>#N/A</v>
      </c>
      <c r="DW67" t="e">
        <v>#N/A</v>
      </c>
      <c r="DX67" t="e">
        <v>#N/A</v>
      </c>
      <c r="DY67" t="e">
        <v>#N/A</v>
      </c>
      <c r="DZ67" t="e">
        <v>#N/A</v>
      </c>
      <c r="EA67" t="e">
        <v>#N/A</v>
      </c>
      <c r="EB67" t="e">
        <v>#N/A</v>
      </c>
      <c r="EC67" t="e">
        <v>#N/A</v>
      </c>
      <c r="ED67" t="e">
        <v>#N/A</v>
      </c>
      <c r="EE67" t="e">
        <v>#N/A</v>
      </c>
      <c r="EF67" t="e">
        <v>#N/A</v>
      </c>
      <c r="EG67" t="e">
        <v>#N/A</v>
      </c>
      <c r="EH67" t="e">
        <v>#N/A</v>
      </c>
      <c r="EI67" t="e">
        <v>#N/A</v>
      </c>
      <c r="EJ67" t="e">
        <v>#N/A</v>
      </c>
      <c r="EK67" t="e">
        <v>#N/A</v>
      </c>
      <c r="EL67" t="e">
        <v>#N/A</v>
      </c>
      <c r="EM67" t="e">
        <v>#N/A</v>
      </c>
      <c r="EN67" t="e">
        <v>#N/A</v>
      </c>
      <c r="EO67" t="e">
        <v>#N/A</v>
      </c>
      <c r="EP67" t="e">
        <v>#N/A</v>
      </c>
      <c r="EQ67" t="e">
        <v>#N/A</v>
      </c>
      <c r="ER67" t="e">
        <v>#N/A</v>
      </c>
      <c r="ES67" t="e">
        <v>#N/A</v>
      </c>
      <c r="ET67" t="e">
        <v>#N/A</v>
      </c>
      <c r="EU67" t="e">
        <v>#N/A</v>
      </c>
      <c r="EV67" t="e">
        <v>#N/A</v>
      </c>
      <c r="EW67" t="e">
        <v>#N/A</v>
      </c>
      <c r="EX67" t="e">
        <v>#N/A</v>
      </c>
      <c r="EY67" t="e">
        <v>#N/A</v>
      </c>
    </row>
    <row r="68" spans="1:155">
      <c r="A68">
        <v>0.16418125723283503</v>
      </c>
      <c r="B68">
        <v>0.16041266025217493</v>
      </c>
      <c r="C68">
        <v>0.15668574717917846</v>
      </c>
      <c r="D68">
        <v>0.1530012811372459</v>
      </c>
      <c r="E68">
        <v>0.14936013281263472</v>
      </c>
      <c r="F68">
        <v>0.14576329052393686</v>
      </c>
      <c r="G68">
        <v>0.14221187153410028</v>
      </c>
      <c r="H68">
        <v>0.13870713443233162</v>
      </c>
      <c r="I68">
        <v>0.1352504929677032</v>
      </c>
      <c r="J68">
        <v>0.13184353091118217</v>
      </c>
      <c r="K68">
        <v>0.12848801845975955</v>
      </c>
      <c r="L68">
        <v>0.12518593018991703</v>
      </c>
      <c r="M68">
        <v>0.1219394643798624</v>
      </c>
      <c r="N68">
        <v>0.11875106344333464</v>
      </c>
      <c r="O68">
        <v>0.11562343657269865</v>
      </c>
      <c r="P68">
        <v>0.11255958221626516</v>
      </c>
      <c r="Q68">
        <v>0.10956281222624628</v>
      </c>
      <c r="R68">
        <v>0.10663677619891597</v>
      </c>
      <c r="S68">
        <v>0.10378548470434866</v>
      </c>
      <c r="T68">
        <v>0.10101333159810282</v>
      </c>
      <c r="U68">
        <v>9.8325113123770569E-2</v>
      </c>
      <c r="V68">
        <v>9.5726042357079377E-2</v>
      </c>
      <c r="W68">
        <v>9.3221756794240149E-2</v>
      </c>
      <c r="X68">
        <v>9.0818315835924326E-2</v>
      </c>
      <c r="Y68">
        <v>8.8522185676223553E-2</v>
      </c>
      <c r="Z68">
        <v>8.6340207187081089E-2</v>
      </c>
      <c r="AA68">
        <v>8.4279542195665719E-2</v>
      </c>
      <c r="AB68">
        <v>8.2347596113718058E-2</v>
      </c>
      <c r="AC68">
        <v>8.0551910763029519E-2</v>
      </c>
      <c r="AD68">
        <v>7.8900027845834109E-2</v>
      </c>
      <c r="AE68">
        <v>7.7399319428455557E-2</v>
      </c>
      <c r="AF68">
        <v>7.6056791924891967E-2</v>
      </c>
      <c r="AG68">
        <v>7.4878866920895362E-2</v>
      </c>
      <c r="AH68">
        <v>7.3871149126387328E-2</v>
      </c>
      <c r="AI68">
        <v>7.3038196467239302E-2</v>
      </c>
      <c r="AJ68">
        <v>7.2383305946177229E-2</v>
      </c>
      <c r="AK68">
        <v>7.1908338282761539E-2</v>
      </c>
      <c r="AL68">
        <v>7.1613596906927771E-2</v>
      </c>
      <c r="AM68">
        <v>7.1497794314413457E-2</v>
      </c>
      <c r="AN68">
        <v>7.1558096309709829E-2</v>
      </c>
      <c r="AO68">
        <v>7.1790199289841747E-2</v>
      </c>
      <c r="AP68">
        <v>7.2188364804811569E-2</v>
      </c>
      <c r="AQ68">
        <v>7.2745758841379501E-2</v>
      </c>
      <c r="AR68">
        <v>7.3454589767008874E-2</v>
      </c>
      <c r="AS68">
        <v>7.4306279824044266E-2</v>
      </c>
      <c r="AT68">
        <v>7.5291787520421302E-2</v>
      </c>
      <c r="AU68">
        <v>7.6401778316234223E-2</v>
      </c>
      <c r="AV68">
        <v>7.7626858355997946E-2</v>
      </c>
      <c r="AW68">
        <v>7.8957735163368986E-2</v>
      </c>
      <c r="AX68">
        <v>8.0385365868222758E-2</v>
      </c>
      <c r="AY68">
        <v>8.1901070130251705E-2</v>
      </c>
      <c r="AZ68">
        <v>8.3496605824346162E-2</v>
      </c>
      <c r="BA68">
        <v>8.5164223211500106E-2</v>
      </c>
      <c r="BB68">
        <v>8.6896690719086095E-2</v>
      </c>
      <c r="BC68">
        <v>8.8687306773340899E-2</v>
      </c>
      <c r="BD68">
        <v>9.0529893773134432E-2</v>
      </c>
      <c r="BE68">
        <v>9.2418783121283515E-2</v>
      </c>
      <c r="BF68">
        <v>9.434879320548438E-2</v>
      </c>
      <c r="BG68">
        <v>9.6315200443783278E-2</v>
      </c>
      <c r="BH68">
        <v>9.8313710440948734E-2</v>
      </c>
      <c r="BI68">
        <v>0.10034042518114264</v>
      </c>
      <c r="BJ68">
        <v>0.10239181238081724</v>
      </c>
      <c r="BK68">
        <v>0.10446467424799406</v>
      </c>
      <c r="BL68">
        <v>0.10655611829872057</v>
      </c>
      <c r="BM68">
        <v>0.10866352943930759</v>
      </c>
      <c r="BN68">
        <v>0.11078454438275789</v>
      </c>
      <c r="BO68">
        <v>0.11291702761056285</v>
      </c>
      <c r="BP68">
        <v>0.115059049380348</v>
      </c>
      <c r="BQ68">
        <v>0.11720886612923498</v>
      </c>
      <c r="BR68">
        <v>0.11936490186346051</v>
      </c>
      <c r="BS68">
        <v>0.12152573212041433</v>
      </c>
      <c r="BT68">
        <v>0.12369006888414681</v>
      </c>
      <c r="BU68">
        <v>0.12585674725410195</v>
      </c>
      <c r="BV68">
        <v>0.1280247133854</v>
      </c>
      <c r="BW68">
        <v>0.13019301357727328</v>
      </c>
      <c r="BX68">
        <v>0.13236078484791997</v>
      </c>
      <c r="BY68">
        <v>0.13452724595206078</v>
      </c>
      <c r="BZ68">
        <v>0.13669168917576671</v>
      </c>
      <c r="CA68">
        <v>0.13885347379710114</v>
      </c>
      <c r="CB68">
        <v>0.14101201977910402</v>
      </c>
      <c r="CC68">
        <v>0.14316680181527358</v>
      </c>
      <c r="CD68">
        <v>0.14531734413905956</v>
      </c>
      <c r="CE68">
        <v>0.14746321590750935</v>
      </c>
      <c r="CF68">
        <v>0.14960402768369604</v>
      </c>
      <c r="CG68">
        <v>0.15173942636368731</v>
      </c>
      <c r="CH68">
        <v>0.15386909350842193</v>
      </c>
      <c r="CI68">
        <v>0.15599274090472726</v>
      </c>
      <c r="CJ68">
        <v>0.15811010846032</v>
      </c>
      <c r="CK68">
        <v>0.16022096184410778</v>
      </c>
      <c r="CL68">
        <v>0.16232508973836168</v>
      </c>
      <c r="CM68">
        <v>0.16442230198159047</v>
      </c>
      <c r="CN68">
        <v>0.16651242826882814</v>
      </c>
      <c r="CO68">
        <v>0.16859531557837371</v>
      </c>
      <c r="CP68">
        <v>0.17067082747219919</v>
      </c>
      <c r="CQ68">
        <v>0.17273884219276214</v>
      </c>
      <c r="CR68">
        <v>0.17479925149127168</v>
      </c>
      <c r="CS68">
        <v>0.17685196001965145</v>
      </c>
      <c r="CT68">
        <v>0.17889688335516962</v>
      </c>
      <c r="CU68">
        <v>0.18093394800491286</v>
      </c>
      <c r="CV68">
        <v>0.18296308983666451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e">
        <v>#N/A</v>
      </c>
      <c r="EW68" t="e">
        <v>#N/A</v>
      </c>
      <c r="EX68" t="e">
        <v>#N/A</v>
      </c>
      <c r="EY68" t="e">
        <v>#N/A</v>
      </c>
    </row>
    <row r="69" spans="1:155">
      <c r="A69">
        <v>0.16381229788926074</v>
      </c>
      <c r="B69">
        <v>0.16005169198981126</v>
      </c>
      <c r="C69">
        <v>0.15633294256663241</v>
      </c>
      <c r="D69">
        <v>0.15265682066085001</v>
      </c>
      <c r="E69">
        <v>0.14902420504547889</v>
      </c>
      <c r="F69">
        <v>0.14543609223094567</v>
      </c>
      <c r="G69">
        <v>0.14189360767973819</v>
      </c>
      <c r="H69">
        <v>0.1383980181045994</v>
      </c>
      <c r="I69">
        <v>0.13495074514406472</v>
      </c>
      <c r="J69">
        <v>0.13155338005192033</v>
      </c>
      <c r="K69">
        <v>0.12820769989359521</v>
      </c>
      <c r="L69">
        <v>0.12491568518366428</v>
      </c>
      <c r="M69">
        <v>0.12167953891531837</v>
      </c>
      <c r="N69">
        <v>0.11850170654394576</v>
      </c>
      <c r="O69">
        <v>0.11538489810670133</v>
      </c>
      <c r="P69">
        <v>0.11233211011608159</v>
      </c>
      <c r="Q69">
        <v>0.10934664897808644</v>
      </c>
      <c r="R69">
        <v>0.10643215443100036</v>
      </c>
      <c r="S69">
        <v>0.10359262185487712</v>
      </c>
      <c r="T69">
        <v>0.10083242339684527</v>
      </c>
      <c r="U69">
        <v>9.8156325854181825E-2</v>
      </c>
      <c r="V69">
        <v>9.5569503794327895E-2</v>
      </c>
      <c r="W69">
        <v>9.3077545682527157E-2</v>
      </c>
      <c r="X69">
        <v>9.0686450049097617E-2</v>
      </c>
      <c r="Y69">
        <v>8.8402609121512016E-2</v>
      </c>
      <c r="Z69">
        <v>8.6232775822450203E-2</v>
      </c>
      <c r="AA69">
        <v>8.4184009541098059E-2</v>
      </c>
      <c r="AB69">
        <v>8.2263599111240496E-2</v>
      </c>
      <c r="AC69">
        <v>8.0478956893431763E-2</v>
      </c>
      <c r="AD69">
        <v>7.883748467139956E-2</v>
      </c>
      <c r="AE69">
        <v>7.7346407946906878E-2</v>
      </c>
      <c r="AF69">
        <v>7.6012585016107304E-2</v>
      </c>
      <c r="AG69">
        <v>7.4842294129416703E-2</v>
      </c>
      <c r="AH69">
        <v>7.3841008592626767E-2</v>
      </c>
      <c r="AI69">
        <v>7.3013174086859159E-2</v>
      </c>
      <c r="AJ69">
        <v>7.2362001745182869E-2</v>
      </c>
      <c r="AK69">
        <v>7.1889298103863505E-2</v>
      </c>
      <c r="AL69">
        <v>7.1595346768228138E-2</v>
      </c>
      <c r="AM69">
        <v>7.1478872416800052E-2</v>
      </c>
      <c r="AN69">
        <v>7.1537076804287239E-2</v>
      </c>
      <c r="AO69">
        <v>7.1765717781847135E-2</v>
      </c>
      <c r="AP69">
        <v>7.2159149622419316E-2</v>
      </c>
      <c r="AQ69">
        <v>7.2710638800103131E-2</v>
      </c>
      <c r="AR69">
        <v>7.3412507747551245E-2</v>
      </c>
      <c r="AS69">
        <v>7.4256307307421832E-2</v>
      </c>
      <c r="AT69">
        <v>7.5233128290632986E-2</v>
      </c>
      <c r="AU69">
        <v>7.6333769247140845E-2</v>
      </c>
      <c r="AV69">
        <v>7.7548964943703405E-2</v>
      </c>
      <c r="AW69">
        <v>7.8869544812004436E-2</v>
      </c>
      <c r="AX69">
        <v>8.0286577809075832E-2</v>
      </c>
      <c r="AY69">
        <v>8.1791483993923803E-2</v>
      </c>
      <c r="AZ69">
        <v>8.3376109441757884E-2</v>
      </c>
      <c r="BA69">
        <v>8.503278029286257E-2</v>
      </c>
      <c r="BB69">
        <v>8.6754329164435443E-2</v>
      </c>
      <c r="BC69">
        <v>8.8534107755303279E-2</v>
      </c>
      <c r="BD69">
        <v>9.0365981707045365E-2</v>
      </c>
      <c r="BE69">
        <v>9.2244316980914856E-2</v>
      </c>
      <c r="BF69">
        <v>9.4163958818862289E-2</v>
      </c>
      <c r="BG69">
        <v>9.6120203916764846E-2</v>
      </c>
      <c r="BH69">
        <v>9.8108772597240573E-2</v>
      </c>
      <c r="BI69">
        <v>0.10012577693182231</v>
      </c>
      <c r="BJ69">
        <v>0.10216769092642441</v>
      </c>
      <c r="BK69">
        <v>0.10423131987582201</v>
      </c>
      <c r="BL69">
        <v>0.10631377192362028</v>
      </c>
      <c r="BM69">
        <v>0.10841243058609192</v>
      </c>
      <c r="BN69">
        <v>0.11052492962659283</v>
      </c>
      <c r="BO69">
        <v>0.11264912936019733</v>
      </c>
      <c r="BP69">
        <v>0.11478309494492014</v>
      </c>
      <c r="BQ69">
        <v>0.11692507709464692</v>
      </c>
      <c r="BR69">
        <v>0.11907349360023452</v>
      </c>
      <c r="BS69">
        <v>0.12122691349302789</v>
      </c>
      <c r="BT69">
        <v>0.1233840420428354</v>
      </c>
      <c r="BU69">
        <v>0.12554370762356706</v>
      </c>
      <c r="BV69">
        <v>0.12770484958446196</v>
      </c>
      <c r="BW69">
        <v>0.12986650756701096</v>
      </c>
      <c r="BX69">
        <v>0.13202781198590885</v>
      </c>
      <c r="BY69">
        <v>0.13418797517781905</v>
      </c>
      <c r="BZ69">
        <v>0.13634628317393366</v>
      </c>
      <c r="CA69">
        <v>0.13850208920979798</v>
      </c>
      <c r="CB69">
        <v>0.14065480737966507</v>
      </c>
      <c r="CC69">
        <v>0.14280390675003007</v>
      </c>
      <c r="CD69">
        <v>0.14494890614520059</v>
      </c>
      <c r="CE69">
        <v>0.14708936951249288</v>
      </c>
      <c r="CF69">
        <v>0.14922490242426126</v>
      </c>
      <c r="CG69">
        <v>0.1513551470326599</v>
      </c>
      <c r="CH69">
        <v>0.15347978032011597</v>
      </c>
      <c r="CI69">
        <v>0.15559850968332484</v>
      </c>
      <c r="CJ69">
        <v>0.15771107090677891</v>
      </c>
      <c r="CK69">
        <v>0.1598172256312155</v>
      </c>
      <c r="CL69">
        <v>0.16191675877940068</v>
      </c>
      <c r="CM69">
        <v>0.16400947653281447</v>
      </c>
      <c r="CN69">
        <v>0.16609520512387665</v>
      </c>
      <c r="CO69">
        <v>0.16817378822522427</v>
      </c>
      <c r="CP69">
        <v>0.17024508625229043</v>
      </c>
      <c r="CQ69">
        <v>0.17230897442487189</v>
      </c>
      <c r="CR69">
        <v>0.17436534158474451</v>
      </c>
      <c r="CS69">
        <v>0.17641408964548613</v>
      </c>
      <c r="CT69">
        <v>0.17845513158842313</v>
      </c>
      <c r="CU69">
        <v>0.18048839134687436</v>
      </c>
      <c r="CV69">
        <v>0.18251380240992485</v>
      </c>
      <c r="CW69" t="e">
        <v>#N/A</v>
      </c>
      <c r="CX69" t="e">
        <v>#N/A</v>
      </c>
      <c r="CY69" t="e">
        <v>#N/A</v>
      </c>
      <c r="CZ69" t="e">
        <v>#N/A</v>
      </c>
      <c r="DA69" t="e">
        <v>#N/A</v>
      </c>
      <c r="DB69" t="e">
        <v>#N/A</v>
      </c>
      <c r="DC69" t="e">
        <v>#N/A</v>
      </c>
      <c r="DD69" t="e">
        <v>#N/A</v>
      </c>
      <c r="DE69" t="e">
        <v>#N/A</v>
      </c>
      <c r="DF69" t="e">
        <v>#N/A</v>
      </c>
      <c r="DG69" t="e">
        <v>#N/A</v>
      </c>
      <c r="DH69" t="e">
        <v>#N/A</v>
      </c>
      <c r="DI69" t="e">
        <v>#N/A</v>
      </c>
      <c r="DJ69" t="e">
        <v>#N/A</v>
      </c>
      <c r="DK69" t="e">
        <v>#N/A</v>
      </c>
      <c r="DL69" t="e">
        <v>#N/A</v>
      </c>
      <c r="DM69" t="e">
        <v>#N/A</v>
      </c>
      <c r="DN69" t="e">
        <v>#N/A</v>
      </c>
      <c r="DO69" t="e">
        <v>#N/A</v>
      </c>
      <c r="DP69" t="e">
        <v>#N/A</v>
      </c>
      <c r="DQ69" t="e">
        <v>#N/A</v>
      </c>
      <c r="DR69" t="e">
        <v>#N/A</v>
      </c>
      <c r="DS69" t="e">
        <v>#N/A</v>
      </c>
      <c r="DT69" t="e">
        <v>#N/A</v>
      </c>
      <c r="DU69" t="e">
        <v>#N/A</v>
      </c>
      <c r="DV69" t="e">
        <v>#N/A</v>
      </c>
      <c r="DW69" t="e">
        <v>#N/A</v>
      </c>
      <c r="DX69" t="e">
        <v>#N/A</v>
      </c>
      <c r="DY69" t="e">
        <v>#N/A</v>
      </c>
      <c r="DZ69" t="e">
        <v>#N/A</v>
      </c>
      <c r="EA69" t="e">
        <v>#N/A</v>
      </c>
      <c r="EB69" t="e">
        <v>#N/A</v>
      </c>
      <c r="EC69" t="e">
        <v>#N/A</v>
      </c>
      <c r="ED69" t="e">
        <v>#N/A</v>
      </c>
      <c r="EE69" t="e">
        <v>#N/A</v>
      </c>
      <c r="EF69" t="e">
        <v>#N/A</v>
      </c>
      <c r="EG69" t="e">
        <v>#N/A</v>
      </c>
      <c r="EH69" t="e">
        <v>#N/A</v>
      </c>
      <c r="EI69" t="e">
        <v>#N/A</v>
      </c>
      <c r="EJ69" t="e">
        <v>#N/A</v>
      </c>
      <c r="EK69" t="e">
        <v>#N/A</v>
      </c>
      <c r="EL69" t="e">
        <v>#N/A</v>
      </c>
      <c r="EM69" t="e">
        <v>#N/A</v>
      </c>
      <c r="EN69" t="e">
        <v>#N/A</v>
      </c>
      <c r="EO69" t="e">
        <v>#N/A</v>
      </c>
      <c r="EP69" t="e">
        <v>#N/A</v>
      </c>
      <c r="EQ69" t="e">
        <v>#N/A</v>
      </c>
      <c r="ER69" t="e">
        <v>#N/A</v>
      </c>
      <c r="ES69" t="e">
        <v>#N/A</v>
      </c>
      <c r="ET69" t="e">
        <v>#N/A</v>
      </c>
      <c r="EU69" t="e">
        <v>#N/A</v>
      </c>
      <c r="EV69" t="e">
        <v>#N/A</v>
      </c>
      <c r="EW69" t="e">
        <v>#N/A</v>
      </c>
      <c r="EX69" t="e">
        <v>#N/A</v>
      </c>
      <c r="EY69" t="e">
        <v>#N/A</v>
      </c>
    </row>
    <row r="70" spans="1:155">
      <c r="A70">
        <v>0.16340888306287507</v>
      </c>
      <c r="B70">
        <v>0.15965735438784595</v>
      </c>
      <c r="C70">
        <v>0.1559478375668657</v>
      </c>
      <c r="D70">
        <v>0.15228111130683855</v>
      </c>
      <c r="E70">
        <v>0.14865806218671379</v>
      </c>
      <c r="F70">
        <v>0.14507969461188983</v>
      </c>
      <c r="G70">
        <v>0.14154714193333745</v>
      </c>
      <c r="H70">
        <v>0.13806167866550939</v>
      </c>
      <c r="I70">
        <v>0.13462473400451638</v>
      </c>
      <c r="J70">
        <v>0.13123790635799373</v>
      </c>
      <c r="K70">
        <v>0.12790297928263236</v>
      </c>
      <c r="L70">
        <v>0.12462193890741248</v>
      </c>
      <c r="M70">
        <v>0.12139699259127906</v>
      </c>
      <c r="N70">
        <v>0.11823058848249081</v>
      </c>
      <c r="O70">
        <v>0.11512543716690479</v>
      </c>
      <c r="P70">
        <v>0.11208453292685935</v>
      </c>
      <c r="Q70">
        <v>0.10911117647665663</v>
      </c>
      <c r="R70">
        <v>0.10620899754203399</v>
      </c>
      <c r="S70">
        <v>0.10338197618156604</v>
      </c>
      <c r="T70">
        <v>0.10063446284571398</v>
      </c>
      <c r="U70">
        <v>9.7971195022668836E-2</v>
      </c>
      <c r="V70">
        <v>9.5397309028985619E-2</v>
      </c>
      <c r="W70">
        <v>9.2918344765004865E-2</v>
      </c>
      <c r="X70">
        <v>9.0540240610238368E-2</v>
      </c>
      <c r="Y70">
        <v>8.8269315809581375E-2</v>
      </c>
      <c r="Z70">
        <v>8.6112236578047036E-2</v>
      </c>
      <c r="AA70">
        <v>8.4075961514819539E-2</v>
      </c>
      <c r="AB70">
        <v>8.2167664872934171E-2</v>
      </c>
      <c r="AC70">
        <v>8.0394631896888197E-2</v>
      </c>
      <c r="AD70">
        <v>7.8764127247315713E-2</v>
      </c>
      <c r="AE70">
        <v>7.7283232940729446E-2</v>
      </c>
      <c r="AF70">
        <v>7.5958662586495085E-2</v>
      </c>
      <c r="AG70">
        <v>7.4796554691428568E-2</v>
      </c>
      <c r="AH70">
        <v>7.3802254687270807E-2</v>
      </c>
      <c r="AI70">
        <v>7.2980099637012172E-2</v>
      </c>
      <c r="AJ70">
        <v>7.2333217914704442E-2</v>
      </c>
      <c r="AK70">
        <v>7.1863364674100524E-2</v>
      </c>
      <c r="AL70">
        <v>7.1570805636733972E-2</v>
      </c>
      <c r="AM70">
        <v>7.1454278533627402E-2</v>
      </c>
      <c r="AN70">
        <v>7.1511021862447455E-2</v>
      </c>
      <c r="AO70">
        <v>7.1736853740737017E-2</v>
      </c>
      <c r="AP70">
        <v>7.2126219913402179E-2</v>
      </c>
      <c r="AQ70">
        <v>7.2672485055010949E-2</v>
      </c>
      <c r="AR70">
        <v>7.3368082966511261E-2</v>
      </c>
      <c r="AS70">
        <v>7.4204690002630289E-2</v>
      </c>
      <c r="AT70">
        <v>7.517352659135916E-2</v>
      </c>
      <c r="AU70">
        <v>7.6265521155390079E-2</v>
      </c>
      <c r="AV70">
        <v>7.747153443939217E-2</v>
      </c>
      <c r="AW70">
        <v>7.8782515060403652E-2</v>
      </c>
      <c r="AX70">
        <v>8.0189641705225051E-2</v>
      </c>
      <c r="AY70">
        <v>8.1684432914668134E-2</v>
      </c>
      <c r="AZ70">
        <v>8.32588213417986E-2</v>
      </c>
      <c r="BA70">
        <v>8.490520774490852E-2</v>
      </c>
      <c r="BB70">
        <v>8.6616487904615319E-2</v>
      </c>
      <c r="BC70">
        <v>8.8386065937120339E-2</v>
      </c>
      <c r="BD70">
        <v>9.0207850301762371E-2</v>
      </c>
      <c r="BE70">
        <v>9.2076240982401442E-2</v>
      </c>
      <c r="BF70">
        <v>9.3986109870547049E-2</v>
      </c>
      <c r="BG70">
        <v>9.5932773820852052E-2</v>
      </c>
      <c r="BH70">
        <v>9.7911967848461789E-2</v>
      </c>
      <c r="BI70">
        <v>9.9919814174926111E-2</v>
      </c>
      <c r="BJ70">
        <v>0.10195279313045962</v>
      </c>
      <c r="BK70">
        <v>0.10400771335162817</v>
      </c>
      <c r="BL70">
        <v>0.10608168377702397</v>
      </c>
      <c r="BM70">
        <v>0.10817208676726679</v>
      </c>
      <c r="BN70">
        <v>0.11027655337642765</v>
      </c>
      <c r="BO70">
        <v>0.11239294005858039</v>
      </c>
      <c r="BP70">
        <v>0.11451930714175408</v>
      </c>
      <c r="BQ70">
        <v>0.11665389994501296</v>
      </c>
      <c r="BR70">
        <v>0.11879513032175193</v>
      </c>
      <c r="BS70">
        <v>0.12094156111533576</v>
      </c>
      <c r="BT70">
        <v>0.12309189118242798</v>
      </c>
      <c r="BU70">
        <v>0.12524494245885179</v>
      </c>
      <c r="BV70">
        <v>0.12739964783508551</v>
      </c>
      <c r="BW70">
        <v>0.12955504054973585</v>
      </c>
      <c r="BX70">
        <v>0.13171024473249651</v>
      </c>
      <c r="BY70">
        <v>0.13386446658533802</v>
      </c>
      <c r="BZ70">
        <v>0.13601698616967309</v>
      </c>
      <c r="CA70">
        <v>0.13816715093701251</v>
      </c>
      <c r="CB70">
        <v>0.14031436938825156</v>
      </c>
      <c r="CC70">
        <v>0.14245810523376168</v>
      </c>
      <c r="CD70">
        <v>0.14459787213727873</v>
      </c>
      <c r="CE70">
        <v>0.14673322908133588</v>
      </c>
      <c r="CF70">
        <v>0.1488637768881825</v>
      </c>
      <c r="CG70">
        <v>0.15098915320123127</v>
      </c>
      <c r="CH70">
        <v>0.15310903064341744</v>
      </c>
      <c r="CI70">
        <v>0.15522311243604345</v>
      </c>
      <c r="CJ70">
        <v>0.15733113044958796</v>
      </c>
      <c r="CK70">
        <v>0.15943284253886159</v>
      </c>
      <c r="CL70">
        <v>0.16152802999113278</v>
      </c>
      <c r="CM70">
        <v>0.16361649558675276</v>
      </c>
      <c r="CN70">
        <v>0.16569806225557321</v>
      </c>
      <c r="CO70">
        <v>0.16777257054612904</v>
      </c>
      <c r="CP70">
        <v>0.16983987787966132</v>
      </c>
      <c r="CQ70">
        <v>0.17189985664599761</v>
      </c>
      <c r="CR70">
        <v>0.1739523929372902</v>
      </c>
      <c r="CS70">
        <v>0.17599738607787646</v>
      </c>
      <c r="CT70">
        <v>0.17803474660555435</v>
      </c>
      <c r="CU70">
        <v>0.18006439602027924</v>
      </c>
      <c r="CV70">
        <v>0.18208626557039848</v>
      </c>
      <c r="CW70" t="e">
        <v>#N/A</v>
      </c>
      <c r="CX70" t="e">
        <v>#N/A</v>
      </c>
      <c r="CY70" t="e">
        <v>#N/A</v>
      </c>
      <c r="CZ70" t="e">
        <v>#N/A</v>
      </c>
      <c r="DA70" t="e">
        <v>#N/A</v>
      </c>
      <c r="DB70" t="e">
        <v>#N/A</v>
      </c>
      <c r="DC70" t="e">
        <v>#N/A</v>
      </c>
      <c r="DD70" t="e">
        <v>#N/A</v>
      </c>
      <c r="DE70" t="e">
        <v>#N/A</v>
      </c>
      <c r="DF70" t="e">
        <v>#N/A</v>
      </c>
      <c r="DG70" t="e">
        <v>#N/A</v>
      </c>
      <c r="DH70" t="e">
        <v>#N/A</v>
      </c>
      <c r="DI70" t="e">
        <v>#N/A</v>
      </c>
      <c r="DJ70" t="e">
        <v>#N/A</v>
      </c>
      <c r="DK70" t="e">
        <v>#N/A</v>
      </c>
      <c r="DL70" t="e">
        <v>#N/A</v>
      </c>
      <c r="DM70" t="e">
        <v>#N/A</v>
      </c>
      <c r="DN70" t="e">
        <v>#N/A</v>
      </c>
      <c r="DO70" t="e">
        <v>#N/A</v>
      </c>
      <c r="DP70" t="e">
        <v>#N/A</v>
      </c>
      <c r="DQ70" t="e">
        <v>#N/A</v>
      </c>
      <c r="DR70" t="e">
        <v>#N/A</v>
      </c>
      <c r="DS70" t="e">
        <v>#N/A</v>
      </c>
      <c r="DT70" t="e">
        <v>#N/A</v>
      </c>
      <c r="DU70" t="e">
        <v>#N/A</v>
      </c>
      <c r="DV70" t="e">
        <v>#N/A</v>
      </c>
      <c r="DW70" t="e">
        <v>#N/A</v>
      </c>
      <c r="DX70" t="e">
        <v>#N/A</v>
      </c>
      <c r="DY70" t="e">
        <v>#N/A</v>
      </c>
      <c r="DZ70" t="e">
        <v>#N/A</v>
      </c>
      <c r="EA70" t="e">
        <v>#N/A</v>
      </c>
      <c r="EB70" t="e">
        <v>#N/A</v>
      </c>
      <c r="EC70" t="e">
        <v>#N/A</v>
      </c>
      <c r="ED70" t="e">
        <v>#N/A</v>
      </c>
      <c r="EE70" t="e">
        <v>#N/A</v>
      </c>
      <c r="EF70" t="e">
        <v>#N/A</v>
      </c>
      <c r="EG70" t="e">
        <v>#N/A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 t="e">
        <v>#N/A</v>
      </c>
      <c r="EQ70" t="e">
        <v>#N/A</v>
      </c>
      <c r="ER70" t="e">
        <v>#N/A</v>
      </c>
      <c r="ES70" t="e">
        <v>#N/A</v>
      </c>
      <c r="ET70" t="e">
        <v>#N/A</v>
      </c>
      <c r="EU70" t="e">
        <v>#N/A</v>
      </c>
      <c r="EV70" t="e">
        <v>#N/A</v>
      </c>
      <c r="EW70" t="e">
        <v>#N/A</v>
      </c>
      <c r="EX70" t="e">
        <v>#N/A</v>
      </c>
      <c r="EY70" t="e">
        <v>#N/A</v>
      </c>
    </row>
    <row r="71" spans="1:155">
      <c r="A71">
        <v>0.16297088685813027</v>
      </c>
      <c r="B71">
        <v>0.1592295144761996</v>
      </c>
      <c r="C71">
        <v>0.15553029214596475</v>
      </c>
      <c r="D71">
        <v>0.15187400597469028</v>
      </c>
      <c r="E71">
        <v>0.14826155008928912</v>
      </c>
      <c r="F71">
        <v>0.14469393649516837</v>
      </c>
      <c r="G71">
        <v>0.14117230616930287</v>
      </c>
      <c r="H71">
        <v>0.13769794110315853</v>
      </c>
      <c r="I71">
        <v>0.13427227773689118</v>
      </c>
      <c r="J71">
        <v>0.13089692131656117</v>
      </c>
      <c r="K71">
        <v>0.12757366158128577</v>
      </c>
      <c r="L71">
        <v>0.124304489955258</v>
      </c>
      <c r="M71">
        <v>0.12109161785290083</v>
      </c>
      <c r="N71">
        <v>0.11793749585186206</v>
      </c>
      <c r="O71">
        <v>0.11484483481712726</v>
      </c>
      <c r="P71">
        <v>0.11181662660167858</v>
      </c>
      <c r="Q71">
        <v>0.10885616606033102</v>
      </c>
      <c r="R71">
        <v>0.10596707282266735</v>
      </c>
      <c r="S71">
        <v>0.10315331163480973</v>
      </c>
      <c r="T71">
        <v>0.10041921137733097</v>
      </c>
      <c r="U71">
        <v>9.7769480470474804E-2</v>
      </c>
      <c r="V71">
        <v>9.5209217437582733E-2</v>
      </c>
      <c r="W71">
        <v>9.2743914284996218E-2</v>
      </c>
      <c r="X71">
        <v>9.0379450105328163E-2</v>
      </c>
      <c r="Y71">
        <v>8.8122072326291212E-2</v>
      </c>
      <c r="Z71">
        <v>8.5978361967749634E-2</v>
      </c>
      <c r="AA71">
        <v>8.3955178660937727E-2</v>
      </c>
      <c r="AB71">
        <v>8.2059584229472252E-2</v>
      </c>
      <c r="AC71">
        <v>8.0298739356742782E-2</v>
      </c>
      <c r="AD71">
        <v>7.8679774363763874E-2</v>
      </c>
      <c r="AE71">
        <v>7.7209630910133595E-2</v>
      </c>
      <c r="AF71">
        <v>7.5894881135730105E-2</v>
      </c>
      <c r="AG71">
        <v>7.474152702567266E-2</v>
      </c>
      <c r="AH71">
        <v>7.3754789349798094E-2</v>
      </c>
      <c r="AI71">
        <v>7.2938899278220032E-2</v>
      </c>
      <c r="AJ71">
        <v>7.2296904876307244E-2</v>
      </c>
      <c r="AK71">
        <v>7.1830511553606258E-2</v>
      </c>
      <c r="AL71">
        <v>7.1539968213813948E-2</v>
      </c>
      <c r="AM71">
        <v>7.1424026242730795E-2</v>
      </c>
      <c r="AN71">
        <v>7.1479960101004825E-2</v>
      </c>
      <c r="AO71">
        <v>7.1703647245666899E-2</v>
      </c>
      <c r="AP71">
        <v>7.2089623315026552E-2</v>
      </c>
      <c r="AQ71">
        <v>7.2631349106608581E-2</v>
      </c>
      <c r="AR71">
        <v>7.3321367384468761E-2</v>
      </c>
      <c r="AS71">
        <v>7.4151477794492784E-2</v>
      </c>
      <c r="AT71">
        <v>7.5113027270234264E-2</v>
      </c>
      <c r="AU71">
        <v>7.6197071705945266E-2</v>
      </c>
      <c r="AV71">
        <v>7.7394595743119923E-2</v>
      </c>
      <c r="AW71">
        <v>7.8696664914426714E-2</v>
      </c>
      <c r="AX71">
        <v>8.0094565501925549E-2</v>
      </c>
      <c r="AY71">
        <v>8.1579913039027813E-2</v>
      </c>
      <c r="AZ71">
        <v>8.3144725358241911E-2</v>
      </c>
      <c r="BA71">
        <v>8.4781476678073009E-2</v>
      </c>
      <c r="BB71">
        <v>8.648312512995443E-2</v>
      </c>
      <c r="BC71">
        <v>8.8243126567766048E-2</v>
      </c>
      <c r="BD71">
        <v>9.005543168983518E-2</v>
      </c>
      <c r="BE71">
        <v>9.1914474266313037E-2</v>
      </c>
      <c r="BF71">
        <v>9.3815152598622359E-2</v>
      </c>
      <c r="BG71">
        <v>9.575280360429296E-2</v>
      </c>
      <c r="BH71">
        <v>9.772317697798022E-2</v>
      </c>
      <c r="BI71">
        <v>9.9722405165624972E-2</v>
      </c>
      <c r="BJ71">
        <v>0.10174697497883008</v>
      </c>
      <c r="BK71">
        <v>0.10379369851712814</v>
      </c>
      <c r="BL71">
        <v>0.10585968573385826</v>
      </c>
      <c r="BM71">
        <v>0.10794231808817786</v>
      </c>
      <c r="BN71">
        <v>0.11003922417719041</v>
      </c>
      <c r="BO71">
        <v>0.11214825686000668</v>
      </c>
      <c r="BP71">
        <v>0.11426747194782028</v>
      </c>
      <c r="BQ71">
        <v>0.11639510960900828</v>
      </c>
      <c r="BR71">
        <v>0.11852957609504475</v>
      </c>
      <c r="BS71">
        <v>0.12066942834530793</v>
      </c>
      <c r="BT71">
        <v>0.12281335911433888</v>
      </c>
      <c r="BU71">
        <v>0.12496018421715403</v>
      </c>
      <c r="BV71">
        <v>0.12710883034623821</v>
      </c>
      <c r="BW71">
        <v>0.12925832465445317</v>
      </c>
      <c r="BX71">
        <v>0.13140778527888436</v>
      </c>
      <c r="BY71">
        <v>0.13355641254809905</v>
      </c>
      <c r="BZ71">
        <v>0.13570348084546055</v>
      </c>
      <c r="CA71">
        <v>0.13784833211627276</v>
      </c>
      <c r="CB71">
        <v>0.13999036954050117</v>
      </c>
      <c r="CC71">
        <v>0.14212905169143195</v>
      </c>
      <c r="CD71">
        <v>0.14426388734333565</v>
      </c>
      <c r="CE71">
        <v>0.14639443076247441</v>
      </c>
      <c r="CF71">
        <v>0.14852027825248915</v>
      </c>
      <c r="CG71">
        <v>0.15064106316754133</v>
      </c>
      <c r="CH71">
        <v>0.15275645400903332</v>
      </c>
      <c r="CI71">
        <v>0.15486615004879503</v>
      </c>
      <c r="CJ71">
        <v>0.15696987940806412</v>
      </c>
      <c r="CK71">
        <v>0.15906739638981315</v>
      </c>
      <c r="CL71">
        <v>0.16115847885340626</v>
      </c>
      <c r="CM71">
        <v>0.1632429263087852</v>
      </c>
      <c r="CN71">
        <v>0.16532055861121772</v>
      </c>
      <c r="CO71">
        <v>0.16739121338628718</v>
      </c>
      <c r="CP71">
        <v>0.16945474517986381</v>
      </c>
      <c r="CQ71">
        <v>0.17151102373749536</v>
      </c>
      <c r="CR71">
        <v>0.17355993252352675</v>
      </c>
      <c r="CS71">
        <v>0.17560136851431407</v>
      </c>
      <c r="CT71">
        <v>0.17763523986188715</v>
      </c>
      <c r="CU71">
        <v>0.17966146581956277</v>
      </c>
      <c r="CV71">
        <v>0.18167997556639562</v>
      </c>
      <c r="CW71" t="e">
        <v>#N/A</v>
      </c>
      <c r="CX71" t="e">
        <v>#N/A</v>
      </c>
      <c r="CY71" t="e">
        <v>#N/A</v>
      </c>
      <c r="CZ71" t="e">
        <v>#N/A</v>
      </c>
      <c r="DA71" t="e">
        <v>#N/A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  <c r="DH71" t="e">
        <v>#N/A</v>
      </c>
      <c r="DI71" t="e">
        <v>#N/A</v>
      </c>
      <c r="DJ71" t="e">
        <v>#N/A</v>
      </c>
      <c r="DK71" t="e">
        <v>#N/A</v>
      </c>
      <c r="DL71" t="e">
        <v>#N/A</v>
      </c>
      <c r="DM71" t="e">
        <v>#N/A</v>
      </c>
      <c r="DN71" t="e">
        <v>#N/A</v>
      </c>
      <c r="DO71" t="e">
        <v>#N/A</v>
      </c>
      <c r="DP71" t="e">
        <v>#N/A</v>
      </c>
      <c r="DQ71" t="e">
        <v>#N/A</v>
      </c>
      <c r="DR71" t="e">
        <v>#N/A</v>
      </c>
      <c r="DS71" t="e">
        <v>#N/A</v>
      </c>
      <c r="DT71" t="e">
        <v>#N/A</v>
      </c>
      <c r="DU71" t="e">
        <v>#N/A</v>
      </c>
      <c r="DV71" t="e">
        <v>#N/A</v>
      </c>
      <c r="DW71" t="e">
        <v>#N/A</v>
      </c>
      <c r="DX71" t="e">
        <v>#N/A</v>
      </c>
      <c r="DY71" t="e">
        <v>#N/A</v>
      </c>
      <c r="DZ71" t="e">
        <v>#N/A</v>
      </c>
      <c r="EA71" t="e">
        <v>#N/A</v>
      </c>
      <c r="EB71" t="e">
        <v>#N/A</v>
      </c>
      <c r="EC71" t="e">
        <v>#N/A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e">
        <v>#N/A</v>
      </c>
      <c r="EW71" t="e">
        <v>#N/A</v>
      </c>
      <c r="EX71" t="e">
        <v>#N/A</v>
      </c>
      <c r="EY71" t="e">
        <v>#N/A</v>
      </c>
    </row>
    <row r="72" spans="1:155">
      <c r="A72">
        <v>0.16249814376418378</v>
      </c>
      <c r="B72">
        <v>0.15876800180346234</v>
      </c>
      <c r="C72">
        <v>0.15508013088952388</v>
      </c>
      <c r="D72">
        <v>0.15143532429441842</v>
      </c>
      <c r="E72">
        <v>0.14783448343223166</v>
      </c>
      <c r="F72">
        <v>0.14427862765856211</v>
      </c>
      <c r="G72">
        <v>0.14076890525283478</v>
      </c>
      <c r="H72">
        <v>0.13730660543205941</v>
      </c>
      <c r="I72">
        <v>0.13389317158121639</v>
      </c>
      <c r="J72">
        <v>0.13053021548100213</v>
      </c>
      <c r="K72">
        <v>0.1272195327699478</v>
      </c>
      <c r="L72">
        <v>0.12396311989276311</v>
      </c>
      <c r="M72">
        <v>0.12076319205496173</v>
      </c>
      <c r="N72">
        <v>0.11762220202185159</v>
      </c>
      <c r="O72">
        <v>0.11454286075256713</v>
      </c>
      <c r="P72">
        <v>0.11152815749846566</v>
      </c>
      <c r="Q72">
        <v>0.10858138119395878</v>
      </c>
      <c r="R72">
        <v>0.10570614134375314</v>
      </c>
      <c r="S72">
        <v>0.10290638751236814</v>
      </c>
      <c r="T72">
        <v>0.10018642722879648</v>
      </c>
      <c r="U72">
        <v>9.7550940270060102E-2</v>
      </c>
      <c r="V72">
        <v>9.5004987922572101E-2</v>
      </c>
      <c r="W72">
        <v>9.2554015113845187E-2</v>
      </c>
      <c r="X72">
        <v>9.0203842740362125E-2</v>
      </c>
      <c r="Y72">
        <v>8.7960647785285354E-2</v>
      </c>
      <c r="Z72">
        <v>8.5830927732242268E-2</v>
      </c>
      <c r="AA72">
        <v>8.3821445268448966E-2</v>
      </c>
      <c r="AB72">
        <v>8.1939152161150275E-2</v>
      </c>
      <c r="AC72">
        <v>8.019108718041075E-2</v>
      </c>
      <c r="AD72">
        <v>7.8584249216225324E-2</v>
      </c>
      <c r="AE72">
        <v>7.7125442594709895E-2</v>
      </c>
      <c r="AF72">
        <v>7.582110108531713E-2</v>
      </c>
      <c r="AG72">
        <v>7.4677093121682053E-2</v>
      </c>
      <c r="AH72">
        <v>7.3698517463911817E-2</v>
      </c>
      <c r="AI72">
        <v>7.2889501598850132E-2</v>
      </c>
      <c r="AJ72">
        <v>7.2253014788285816E-2</v>
      </c>
      <c r="AK72">
        <v>7.1790713558512118E-2</v>
      </c>
      <c r="AL72">
        <v>7.1502830198863096E-2</v>
      </c>
      <c r="AM72">
        <v>7.1388128961690417E-2</v>
      </c>
      <c r="AN72">
        <v>7.1443919669189102E-2</v>
      </c>
      <c r="AO72">
        <v>7.1666137536674959E-2</v>
      </c>
      <c r="AP72">
        <v>7.2049406357827223E-2</v>
      </c>
      <c r="AQ72">
        <v>7.2587281192268344E-2</v>
      </c>
      <c r="AR72">
        <v>7.3272411730779127E-2</v>
      </c>
      <c r="AS72">
        <v>7.4096718691115546E-2</v>
      </c>
      <c r="AT72">
        <v>7.5051673707839578E-2</v>
      </c>
      <c r="AU72">
        <v>7.6128457991024592E-2</v>
      </c>
      <c r="AV72">
        <v>7.7318177595978518E-2</v>
      </c>
      <c r="AW72">
        <v>7.8612013401398131E-2</v>
      </c>
      <c r="AX72">
        <v>8.0001357825559657E-2</v>
      </c>
      <c r="AY72">
        <v>8.1477921805503076E-2</v>
      </c>
      <c r="AZ72">
        <v>8.3033807251658834E-2</v>
      </c>
      <c r="BA72">
        <v>8.4661560902393629E-2</v>
      </c>
      <c r="BB72">
        <v>8.6354202407632863E-2</v>
      </c>
      <c r="BC72">
        <v>8.8105238846890033E-2</v>
      </c>
      <c r="BD72">
        <v>8.9908662743818563E-2</v>
      </c>
      <c r="BE72">
        <v>9.1758941392332413E-2</v>
      </c>
      <c r="BF72">
        <v>9.3650999315663966E-2</v>
      </c>
      <c r="BG72">
        <v>9.5580193460062787E-2</v>
      </c>
      <c r="BH72">
        <v>9.7542288224990545E-2</v>
      </c>
      <c r="BI72">
        <v>9.9533426336885805E-2</v>
      </c>
      <c r="BJ72">
        <v>0.10155010123267469</v>
      </c>
      <c r="BK72">
        <v>0.10358912864975668</v>
      </c>
      <c r="BL72">
        <v>0.10564761979177643</v>
      </c>
      <c r="BM72">
        <v>0.10772295542085435</v>
      </c>
      <c r="BN72">
        <v>0.10981276195136197</v>
      </c>
      <c r="BO72">
        <v>0.1119148889206755</v>
      </c>
      <c r="BP72">
        <v>0.11402738788531573</v>
      </c>
      <c r="BQ72">
        <v>0.11614849417631215</v>
      </c>
      <c r="BR72">
        <v>0.11827660872682601</v>
      </c>
      <c r="BS72">
        <v>0.1204102828761275</v>
      </c>
      <c r="BT72">
        <v>0.12254820356954561</v>
      </c>
      <c r="BU72">
        <v>0.12468918078323893</v>
      </c>
      <c r="BV72">
        <v>0.12683213531784823</v>
      </c>
      <c r="BW72">
        <v>0.12897608854295978</v>
      </c>
      <c r="BX72">
        <v>0.13112015284461992</v>
      </c>
      <c r="BY72">
        <v>0.13326352300237904</v>
      </c>
      <c r="BZ72">
        <v>0.13540546797132155</v>
      </c>
      <c r="CA72">
        <v>0.13754532445893583</v>
      </c>
      <c r="CB72">
        <v>0.1396824905819927</v>
      </c>
      <c r="CC72">
        <v>0.14181642004466652</v>
      </c>
      <c r="CD72">
        <v>0.14394661697193747</v>
      </c>
      <c r="CE72">
        <v>0.14607263114579305</v>
      </c>
      <c r="CF72">
        <v>0.14819405460448101</v>
      </c>
      <c r="CG72">
        <v>0.15031051661098571</v>
      </c>
      <c r="CH72">
        <v>0.15242168177073492</v>
      </c>
      <c r="CI72">
        <v>0.15452724561666911</v>
      </c>
      <c r="CJ72">
        <v>0.1566269327725725</v>
      </c>
      <c r="CK72">
        <v>0.1587204941055872</v>
      </c>
      <c r="CL72">
        <v>0.16080770430461286</v>
      </c>
      <c r="CM72">
        <v>0.16288835978444899</v>
      </c>
      <c r="CN72">
        <v>0.16496227749409528</v>
      </c>
      <c r="CO72">
        <v>0.1670292922909834</v>
      </c>
      <c r="CP72">
        <v>0.16908925605357869</v>
      </c>
      <c r="CQ72">
        <v>0.17114203601665681</v>
      </c>
      <c r="CR72">
        <v>0.17318751322171222</v>
      </c>
      <c r="CS72">
        <v>0.17522558237140076</v>
      </c>
      <c r="CT72">
        <v>0.17725614943509582</v>
      </c>
      <c r="CU72">
        <v>0.17927913158132211</v>
      </c>
      <c r="CV72">
        <v>0.18129445598986346</v>
      </c>
      <c r="CW72" t="e">
        <v>#N/A</v>
      </c>
      <c r="CX72" t="e">
        <v>#N/A</v>
      </c>
      <c r="CY72" t="e">
        <v>#N/A</v>
      </c>
      <c r="CZ72" t="e">
        <v>#N/A</v>
      </c>
      <c r="DA72" t="e">
        <v>#N/A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  <c r="DH72" t="e">
        <v>#N/A</v>
      </c>
      <c r="DI72" t="e">
        <v>#N/A</v>
      </c>
      <c r="DJ72" t="e">
        <v>#N/A</v>
      </c>
      <c r="DK72" t="e">
        <v>#N/A</v>
      </c>
      <c r="DL72" t="e">
        <v>#N/A</v>
      </c>
      <c r="DM72" t="e">
        <v>#N/A</v>
      </c>
      <c r="DN72" t="e">
        <v>#N/A</v>
      </c>
      <c r="DO72" t="e">
        <v>#N/A</v>
      </c>
      <c r="DP72" t="e">
        <v>#N/A</v>
      </c>
      <c r="DQ72" t="e">
        <v>#N/A</v>
      </c>
      <c r="DR72" t="e">
        <v>#N/A</v>
      </c>
      <c r="DS72" t="e">
        <v>#N/A</v>
      </c>
      <c r="DT72" t="e">
        <v>#N/A</v>
      </c>
      <c r="DU72" t="e">
        <v>#N/A</v>
      </c>
      <c r="DV72" t="e">
        <v>#N/A</v>
      </c>
      <c r="DW72" t="e">
        <v>#N/A</v>
      </c>
      <c r="DX72" t="e">
        <v>#N/A</v>
      </c>
      <c r="DY72" t="e">
        <v>#N/A</v>
      </c>
      <c r="DZ72" t="e">
        <v>#N/A</v>
      </c>
      <c r="EA72" t="e">
        <v>#N/A</v>
      </c>
      <c r="EB72" t="e">
        <v>#N/A</v>
      </c>
      <c r="EC72" t="e">
        <v>#N/A</v>
      </c>
      <c r="ED72" t="e">
        <v>#N/A</v>
      </c>
      <c r="EE72" t="e">
        <v>#N/A</v>
      </c>
      <c r="EF72" t="e">
        <v>#N/A</v>
      </c>
      <c r="EG72" t="e">
        <v>#N/A</v>
      </c>
      <c r="EH72" t="e">
        <v>#N/A</v>
      </c>
      <c r="EI72" t="e">
        <v>#N/A</v>
      </c>
      <c r="EJ72" t="e">
        <v>#N/A</v>
      </c>
      <c r="EK72" t="e">
        <v>#N/A</v>
      </c>
      <c r="EL72" t="e">
        <v>#N/A</v>
      </c>
      <c r="EM72" t="e">
        <v>#N/A</v>
      </c>
      <c r="EN72" t="e">
        <v>#N/A</v>
      </c>
      <c r="EO72" t="e">
        <v>#N/A</v>
      </c>
      <c r="EP72" t="e">
        <v>#N/A</v>
      </c>
      <c r="EQ72" t="e">
        <v>#N/A</v>
      </c>
      <c r="ER72" t="e">
        <v>#N/A</v>
      </c>
      <c r="ES72" t="e">
        <v>#N/A</v>
      </c>
      <c r="ET72" t="e">
        <v>#N/A</v>
      </c>
      <c r="EU72" t="e">
        <v>#N/A</v>
      </c>
      <c r="EV72" t="e">
        <v>#N/A</v>
      </c>
      <c r="EW72" t="e">
        <v>#N/A</v>
      </c>
      <c r="EX72" t="e">
        <v>#N/A</v>
      </c>
      <c r="EY72" t="e">
        <v>#N/A</v>
      </c>
    </row>
    <row r="73" spans="1:155">
      <c r="A73">
        <v>0.16199044987222247</v>
      </c>
      <c r="B73">
        <v>0.15827260956632094</v>
      </c>
      <c r="C73">
        <v>0.15459714409161893</v>
      </c>
      <c r="D73">
        <v>0.15096485364222181</v>
      </c>
      <c r="E73">
        <v>0.14737664666924716</v>
      </c>
      <c r="F73">
        <v>0.14383354960903005</v>
      </c>
      <c r="G73">
        <v>0.14033671779467527</v>
      </c>
      <c r="H73">
        <v>0.13688744737822867</v>
      </c>
      <c r="I73">
        <v>0.13348718842215951</v>
      </c>
      <c r="J73">
        <v>0.13013755897642929</v>
      </c>
      <c r="K73">
        <v>0.12684036031229856</v>
      </c>
      <c r="L73">
        <v>0.12359759363835664</v>
      </c>
      <c r="M73">
        <v>0.12041147772972852</v>
      </c>
      <c r="N73">
        <v>0.11728446733976963</v>
      </c>
      <c r="O73">
        <v>0.11421927336669578</v>
      </c>
      <c r="P73">
        <v>0.11121888238932993</v>
      </c>
      <c r="Q73">
        <v>0.1082865773763492</v>
      </c>
      <c r="R73">
        <v>0.10542595781173492</v>
      </c>
      <c r="S73">
        <v>0.10264095825233537</v>
      </c>
      <c r="T73">
        <v>9.9935865228088699E-2</v>
      </c>
      <c r="U73">
        <v>9.7315330371918252E-2</v>
      </c>
      <c r="V73">
        <v>9.478437847182368E-2</v>
      </c>
      <c r="W73">
        <v>9.2348408344101657E-2</v>
      </c>
      <c r="X73">
        <v>9.0013183918239176E-2</v>
      </c>
      <c r="Y73">
        <v>8.7784813282254334E-2</v>
      </c>
      <c r="Z73">
        <v>8.5669712279046517E-2</v>
      </c>
      <c r="AA73">
        <v>8.3674548859861073E-2</v>
      </c>
      <c r="AB73">
        <v>8.1806167238251876E-2</v>
      </c>
      <c r="AC73">
        <v>8.0071487060921889E-2</v>
      </c>
      <c r="AD73">
        <v>7.8477378768307085E-2</v>
      </c>
      <c r="AE73">
        <v>7.7030512396519465E-2</v>
      </c>
      <c r="AF73">
        <v>7.5737186304013507E-2</v>
      </c>
      <c r="AG73">
        <v>7.4603138039134473E-2</v>
      </c>
      <c r="AH73">
        <v>7.3633346585855852E-2</v>
      </c>
      <c r="AI73">
        <v>7.2831837259472329E-2</v>
      </c>
      <c r="AJ73">
        <v>7.2201501359466541E-2</v>
      </c>
      <c r="AK73">
        <v>7.1743946524080421E-2</v>
      </c>
      <c r="AL73">
        <v>7.1459387492624343E-2</v>
      </c>
      <c r="AM73">
        <v>7.1346600253813688E-2</v>
      </c>
      <c r="AN73">
        <v>7.1402928206372826E-2</v>
      </c>
      <c r="AO73">
        <v>7.1624362982466688E-2</v>
      </c>
      <c r="AP73">
        <v>7.2005614464839593E-2</v>
      </c>
      <c r="AQ73">
        <v>7.2540330319521423E-2</v>
      </c>
      <c r="AR73">
        <v>7.32212656055546E-2</v>
      </c>
      <c r="AS73">
        <v>7.4040460269337333E-2</v>
      </c>
      <c r="AT73">
        <v>7.4989508899993687E-2</v>
      </c>
      <c r="AU73">
        <v>7.6059716204142619E-2</v>
      </c>
      <c r="AV73">
        <v>7.7242308342643104E-2</v>
      </c>
      <c r="AW73">
        <v>7.8528579886884595E-2</v>
      </c>
      <c r="AX73">
        <v>7.9910028045177994E-2</v>
      </c>
      <c r="AY73">
        <v>8.1378457949431077E-2</v>
      </c>
      <c r="AZ73">
        <v>8.2926054649968287E-2</v>
      </c>
      <c r="BA73">
        <v>8.4545436608027061E-2</v>
      </c>
      <c r="BB73">
        <v>8.6229684342132726E-2</v>
      </c>
      <c r="BC73">
        <v>8.7972355700498994E-2</v>
      </c>
      <c r="BD73">
        <v>8.9767484690203028E-2</v>
      </c>
      <c r="BE73">
        <v>9.1609571895585079E-2</v>
      </c>
      <c r="BF73">
        <v>9.3493568012764733E-2</v>
      </c>
      <c r="BG73">
        <v>9.5414849908921309E-2</v>
      </c>
      <c r="BH73">
        <v>9.7369196744555214E-2</v>
      </c>
      <c r="BI73">
        <v>9.9352761656417057E-2</v>
      </c>
      <c r="BJ73">
        <v>0.1013620448313543</v>
      </c>
      <c r="BK73">
        <v>0.1033938658326347</v>
      </c>
      <c r="BL73">
        <v>0.10544533732460741</v>
      </c>
      <c r="BM73">
        <v>0.10751383960863248</v>
      </c>
      <c r="BN73">
        <v>0.10959699718001853</v>
      </c>
      <c r="BO73">
        <v>0.11169265649473377</v>
      </c>
      <c r="BP73">
        <v>0.11379886516757538</v>
      </c>
      <c r="BQ73">
        <v>0.1159138539697652</v>
      </c>
      <c r="BR73">
        <v>0.11803601880183777</v>
      </c>
      <c r="BS73">
        <v>0.12016390568633686</v>
      </c>
      <c r="BT73">
        <v>0.1222961960566204</v>
      </c>
      <c r="BU73">
        <v>0.12443169434778276</v>
      </c>
      <c r="BV73">
        <v>0.12656931575149025</v>
      </c>
      <c r="BW73">
        <v>0.1287080761368721</v>
      </c>
      <c r="BX73">
        <v>0.13084708243269294</v>
      </c>
      <c r="BY73">
        <v>0.13298552411296252</v>
      </c>
      <c r="BZ73">
        <v>0.13512266500830197</v>
      </c>
      <c r="CA73">
        <v>0.13725783683277148</v>
      </c>
      <c r="CB73">
        <v>0.13939043289127731</v>
      </c>
      <c r="CC73">
        <v>0.14151990229532399</v>
      </c>
      <c r="CD73">
        <v>0.14364574473170408</v>
      </c>
      <c r="CE73">
        <v>0.14576750575211386</v>
      </c>
      <c r="CF73">
        <v>0.14788477334898631</v>
      </c>
      <c r="CG73">
        <v>0.14999717294233503</v>
      </c>
      <c r="CH73">
        <v>0.15210436544038874</v>
      </c>
      <c r="CI73">
        <v>0.15420604283539979</v>
      </c>
      <c r="CJ73">
        <v>0.15630192646451851</v>
      </c>
      <c r="CK73">
        <v>0.15839176398256588</v>
      </c>
      <c r="CL73">
        <v>0.16047532705385018</v>
      </c>
      <c r="CM73">
        <v>0.16255240921759675</v>
      </c>
      <c r="CN73">
        <v>0.164622824679167</v>
      </c>
      <c r="CO73">
        <v>0.16668640569355839</v>
      </c>
      <c r="CP73">
        <v>0.16874300165481884</v>
      </c>
      <c r="CQ73">
        <v>0.17079247744126816</v>
      </c>
      <c r="CR73">
        <v>0.17283471183505131</v>
      </c>
      <c r="CS73">
        <v>0.17486959740402797</v>
      </c>
      <c r="CT73">
        <v>0.17689703808741847</v>
      </c>
      <c r="CU73">
        <v>0.17891694909086356</v>
      </c>
      <c r="CV73">
        <v>0.18092925576723248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e">
        <v>#N/A</v>
      </c>
      <c r="EW73" t="e">
        <v>#N/A</v>
      </c>
      <c r="EX73" t="e">
        <v>#N/A</v>
      </c>
      <c r="EY73" t="e">
        <v>#N/A</v>
      </c>
    </row>
    <row r="74" spans="1:155">
      <c r="A74">
        <v>0.16144756383964554</v>
      </c>
      <c r="B74">
        <v>0.15774309554855886</v>
      </c>
      <c r="C74">
        <v>0.15408108860739964</v>
      </c>
      <c r="D74">
        <v>0.15046234991508683</v>
      </c>
      <c r="E74">
        <v>0.14688779470743465</v>
      </c>
      <c r="F74">
        <v>0.14335845625523846</v>
      </c>
      <c r="G74">
        <v>0.13987549671072302</v>
      </c>
      <c r="H74">
        <v>0.13644021887238186</v>
      </c>
      <c r="I74">
        <v>0.13305407924674284</v>
      </c>
      <c r="J74">
        <v>0.12971870187254508</v>
      </c>
      <c r="K74">
        <v>0.12643589342688771</v>
      </c>
      <c r="L74">
        <v>0.12320765966081783</v>
      </c>
      <c r="M74">
        <v>0.12003622272212656</v>
      </c>
      <c r="N74">
        <v>0.1169240391890808</v>
      </c>
      <c r="O74">
        <v>0.11387381980190513</v>
      </c>
      <c r="P74">
        <v>0.11088854840535391</v>
      </c>
      <c r="Q74">
        <v>0.10797150206382432</v>
      </c>
      <c r="R74">
        <v>0.10512627037836683</v>
      </c>
      <c r="S74">
        <v>0.10235677317676767</v>
      </c>
      <c r="T74">
        <v>9.9667276427474735E-2</v>
      </c>
      <c r="U74">
        <v>9.7062404242346301E-2</v>
      </c>
      <c r="V74">
        <v>9.4547145762629847E-2</v>
      </c>
      <c r="W74">
        <v>9.2126854794232479E-2</v>
      </c>
      <c r="X74">
        <v>8.9807239718587353E-2</v>
      </c>
      <c r="Y74">
        <v>8.7594341439730564E-2</v>
      </c>
      <c r="Z74">
        <v>8.5494496206875201E-2</v>
      </c>
      <c r="AA74">
        <v>8.3514279619025952E-2</v>
      </c>
      <c r="AB74">
        <v>8.1660431043514697E-2</v>
      </c>
      <c r="AC74">
        <v>7.9939753933782415E-2</v>
      </c>
      <c r="AD74">
        <v>7.8358993319249781E-2</v>
      </c>
      <c r="AE74">
        <v>7.6924688031698871E-2</v>
      </c>
      <c r="AF74">
        <v>7.5643003748272167E-2</v>
      </c>
      <c r="AG74">
        <v>7.4519549621841472E-2</v>
      </c>
      <c r="AH74">
        <v>7.3559186550252814E-2</v>
      </c>
      <c r="AI74">
        <v>7.2765838809058361E-2</v>
      </c>
      <c r="AJ74">
        <v>7.2142319701842039E-2</v>
      </c>
      <c r="AK74">
        <v>7.1690187024227345E-2</v>
      </c>
      <c r="AL74">
        <v>7.1409636357018094E-2</v>
      </c>
      <c r="AM74">
        <v>7.1299453115410361E-2</v>
      </c>
      <c r="AN74">
        <v>7.1357012758972438E-2</v>
      </c>
      <c r="AO74">
        <v>7.1578361068266927E-2</v>
      </c>
      <c r="AP74">
        <v>7.1958291959306905E-2</v>
      </c>
      <c r="AQ74">
        <v>7.2490544285812156E-2</v>
      </c>
      <c r="AR74">
        <v>7.3167977182024599E-2</v>
      </c>
      <c r="AS74">
        <v>7.3982748537213192E-2</v>
      </c>
      <c r="AT74">
        <v>7.4926574541458513E-2</v>
      </c>
      <c r="AU74">
        <v>7.5990882135128321E-2</v>
      </c>
      <c r="AV74">
        <v>7.7167016232138855E-2</v>
      </c>
      <c r="AW74">
        <v>7.844638394093148E-2</v>
      </c>
      <c r="AX74">
        <v>7.9820586118632811E-2</v>
      </c>
      <c r="AY74">
        <v>8.1281521372114696E-2</v>
      </c>
      <c r="AZ74">
        <v>8.2821456885449604E-2</v>
      </c>
      <c r="BA74">
        <v>8.4433082253189462E-2</v>
      </c>
      <c r="BB74">
        <v>8.6109538400009969E-2</v>
      </c>
      <c r="BC74">
        <v>8.7844433499610186E-2</v>
      </c>
      <c r="BD74">
        <v>8.9631842789921742E-2</v>
      </c>
      <c r="BE74">
        <v>9.1466300023315975E-2</v>
      </c>
      <c r="BF74">
        <v>9.3342781892800833E-2</v>
      </c>
      <c r="BG74">
        <v>9.5256685275180303E-2</v>
      </c>
      <c r="BH74">
        <v>9.7203804147640224E-2</v>
      </c>
      <c r="BI74">
        <v>9.9180302113992008E-2</v>
      </c>
      <c r="BJ74">
        <v>0.10118268630308604</v>
      </c>
      <c r="BK74">
        <v>0.10320778030317886</v>
      </c>
      <c r="BL74">
        <v>0.10525269840592634</v>
      </c>
      <c r="BM74">
        <v>0.10731482074067976</v>
      </c>
      <c r="BN74">
        <v>0.10939177010251494</v>
      </c>
      <c r="BO74">
        <v>0.11148139016209126</v>
      </c>
      <c r="BP74">
        <v>0.11358172483980461</v>
      </c>
      <c r="BQ74">
        <v>0.11569100063829288</v>
      </c>
      <c r="BR74">
        <v>0.11780760870703458</v>
      </c>
      <c r="BS74">
        <v>0.11993009005204108</v>
      </c>
      <c r="BT74">
        <v>0.1220571208711161</v>
      </c>
      <c r="BU74">
        <v>0.12418750035391787</v>
      </c>
      <c r="BV74">
        <v>0.12632013836112652</v>
      </c>
      <c r="BW74">
        <v>0.12845404553402817</v>
      </c>
      <c r="BX74">
        <v>0.13058832363318532</v>
      </c>
      <c r="BY74">
        <v>0.13272215710731688</v>
      </c>
      <c r="BZ74">
        <v>0.13485480489351934</v>
      </c>
      <c r="CA74">
        <v>0.13698559399392063</v>
      </c>
      <c r="CB74">
        <v>0.13911391316411012</v>
      </c>
      <c r="CC74">
        <v>0.14123920713861374</v>
      </c>
      <c r="CD74">
        <v>0.14336097144569296</v>
      </c>
      <c r="CE74">
        <v>0.14547874762133831</v>
      </c>
      <c r="CF74">
        <v>0.14759211983872603</v>
      </c>
      <c r="CG74">
        <v>0.14970070988002557</v>
      </c>
      <c r="CH74">
        <v>0.15180417518743375</v>
      </c>
      <c r="CI74">
        <v>0.15390220445640174</v>
      </c>
      <c r="CJ74">
        <v>0.1559945158633044</v>
      </c>
      <c r="CK74">
        <v>0.15808085409125727</v>
      </c>
      <c r="CL74">
        <v>0.16016098797506209</v>
      </c>
      <c r="CM74">
        <v>0.16223470831731487</v>
      </c>
      <c r="CN74">
        <v>0.16430182679982039</v>
      </c>
      <c r="CO74">
        <v>0.16636217322525829</v>
      </c>
      <c r="CP74">
        <v>0.1684155946755844</v>
      </c>
      <c r="CQ74">
        <v>0.17046195383428153</v>
      </c>
      <c r="CR74">
        <v>0.17250112736304801</v>
      </c>
      <c r="CS74">
        <v>0.17453300585982501</v>
      </c>
      <c r="CT74">
        <v>0.17655749139293411</v>
      </c>
      <c r="CU74">
        <v>0.17857449732916267</v>
      </c>
      <c r="CV74">
        <v>0.18058394729780766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 t="e">
        <v>#N/A</v>
      </c>
      <c r="DS74" t="e">
        <v>#N/A</v>
      </c>
      <c r="DT74" t="e">
        <v>#N/A</v>
      </c>
      <c r="DU74" t="e">
        <v>#N/A</v>
      </c>
      <c r="DV74" t="e">
        <v>#N/A</v>
      </c>
      <c r="DW74" t="e">
        <v>#N/A</v>
      </c>
      <c r="DX74" t="e">
        <v>#N/A</v>
      </c>
      <c r="DY74" t="e">
        <v>#N/A</v>
      </c>
      <c r="DZ74" t="e">
        <v>#N/A</v>
      </c>
      <c r="EA74" t="e">
        <v>#N/A</v>
      </c>
      <c r="EB74" t="e">
        <v>#N/A</v>
      </c>
      <c r="EC74" t="e">
        <v>#N/A</v>
      </c>
      <c r="ED74" t="e">
        <v>#N/A</v>
      </c>
      <c r="EE74" t="e">
        <v>#N/A</v>
      </c>
      <c r="EF74" t="e">
        <v>#N/A</v>
      </c>
      <c r="EG74" t="e">
        <v>#N/A</v>
      </c>
      <c r="EH74" t="e">
        <v>#N/A</v>
      </c>
      <c r="EI74" t="e">
        <v>#N/A</v>
      </c>
      <c r="EJ74" t="e">
        <v>#N/A</v>
      </c>
      <c r="EK74" t="e">
        <v>#N/A</v>
      </c>
      <c r="EL74" t="e">
        <v>#N/A</v>
      </c>
      <c r="EM74" t="e">
        <v>#N/A</v>
      </c>
      <c r="EN74" t="e">
        <v>#N/A</v>
      </c>
      <c r="EO74" t="e">
        <v>#N/A</v>
      </c>
      <c r="EP74" t="e">
        <v>#N/A</v>
      </c>
      <c r="EQ74" t="e">
        <v>#N/A</v>
      </c>
      <c r="ER74" t="e">
        <v>#N/A</v>
      </c>
      <c r="ES74" t="e">
        <v>#N/A</v>
      </c>
      <c r="ET74" t="e">
        <v>#N/A</v>
      </c>
      <c r="EU74" t="e">
        <v>#N/A</v>
      </c>
      <c r="EV74" t="e">
        <v>#N/A</v>
      </c>
      <c r="EW74" t="e">
        <v>#N/A</v>
      </c>
      <c r="EX74" t="e">
        <v>#N/A</v>
      </c>
      <c r="EY74" t="e">
        <v>#N/A</v>
      </c>
    </row>
    <row r="75" spans="1:155">
      <c r="A75">
        <v>0.16086920759348158</v>
      </c>
      <c r="B75">
        <v>0.15717918271038459</v>
      </c>
      <c r="C75">
        <v>0.15353168839924264</v>
      </c>
      <c r="D75">
        <v>0.14992753801397113</v>
      </c>
      <c r="E75">
        <v>0.14636765337708002</v>
      </c>
      <c r="F75">
        <v>0.1428530743289706</v>
      </c>
      <c r="G75">
        <v>0.1393849695758031</v>
      </c>
      <c r="H75">
        <v>0.135964648360619</v>
      </c>
      <c r="I75">
        <v>0.1325935733362649</v>
      </c>
      <c r="J75">
        <v>0.1292733743439505</v>
      </c>
      <c r="K75">
        <v>0.12600586322171381</v>
      </c>
      <c r="L75">
        <v>0.12279305005065361</v>
      </c>
      <c r="M75">
        <v>0.11963716019990059</v>
      </c>
      <c r="N75">
        <v>0.1165406519499156</v>
      </c>
      <c r="O75">
        <v>0.11350623579176776</v>
      </c>
      <c r="P75">
        <v>0.11053689286343966</v>
      </c>
      <c r="Q75">
        <v>0.10763589441701905</v>
      </c>
      <c r="R75">
        <v>0.10480682036612526</v>
      </c>
      <c r="S75">
        <v>0.10205357616522899</v>
      </c>
      <c r="T75">
        <v>9.9380407766429715E-2</v>
      </c>
      <c r="U75">
        <v>9.6791912452707615E-2</v>
      </c>
      <c r="V75">
        <v>9.4293044708211579E-2</v>
      </c>
      <c r="W75">
        <v>9.188911457001922E-2</v>
      </c>
      <c r="X75">
        <v>8.9585776395115446E-2</v>
      </c>
      <c r="Y75">
        <v>8.7389005809505732E-2</v>
      </c>
      <c r="Z75">
        <v>8.5305061700593487E-2</v>
      </c>
      <c r="AA75">
        <v>8.334042987472895E-2</v>
      </c>
      <c r="AB75">
        <v>8.1501747708444469E-2</v>
      </c>
      <c r="AC75">
        <v>7.9795705492615651E-2</v>
      </c>
      <c r="AD75">
        <v>7.8228926023082207E-2</v>
      </c>
      <c r="AE75">
        <v>7.6807819889692E-2</v>
      </c>
      <c r="AF75">
        <v>7.5538422908489597E-2</v>
      </c>
      <c r="AG75">
        <v>7.4426217910553219E-2</v>
      </c>
      <c r="AH75">
        <v>7.3475949174317587E-2</v>
      </c>
      <c r="AI75">
        <v>7.2691440225394199E-2</v>
      </c>
      <c r="AJ75">
        <v>7.2075425756720948E-2</v>
      </c>
      <c r="AK75">
        <v>7.1629412120866404E-2</v>
      </c>
      <c r="AL75">
        <v>7.1353573053602085E-2</v>
      </c>
      <c r="AM75">
        <v>7.1246700808464458E-2</v>
      </c>
      <c r="AN75">
        <v>7.1306199734827588E-2</v>
      </c>
      <c r="AO75">
        <v>7.1528168357219327E-2</v>
      </c>
      <c r="AP75">
        <v>7.1907482074288973E-2</v>
      </c>
      <c r="AQ75">
        <v>7.2437969729905266E-2</v>
      </c>
      <c r="AR75">
        <v>7.31125937593326E-2</v>
      </c>
      <c r="AS75">
        <v>7.3923628808419767E-2</v>
      </c>
      <c r="AT75">
        <v>7.4862911733022397E-2</v>
      </c>
      <c r="AU75">
        <v>7.5921990919830623E-2</v>
      </c>
      <c r="AV75">
        <v>7.7092329164797108E-2</v>
      </c>
      <c r="AW75">
        <v>7.8365445149888288E-2</v>
      </c>
      <c r="AX75">
        <v>7.9733042726664941E-2</v>
      </c>
      <c r="AY75">
        <v>8.1187113019693155E-2</v>
      </c>
      <c r="AZ75">
        <v>8.2720004889234686E-2</v>
      </c>
      <c r="BA75">
        <v>8.4324478513380874E-2</v>
      </c>
      <c r="BB75">
        <v>8.5993734753173817E-2</v>
      </c>
      <c r="BC75">
        <v>8.7721431884261791E-2</v>
      </c>
      <c r="BD75">
        <v>8.9501686150307402E-2</v>
      </c>
      <c r="BE75">
        <v>9.1329064315010741E-2</v>
      </c>
      <c r="BF75">
        <v>9.3198569124282579E-2</v>
      </c>
      <c r="BG75">
        <v>9.5105617408903567E-2</v>
      </c>
      <c r="BH75">
        <v>9.7046018035244722E-2</v>
      </c>
      <c r="BI75">
        <v>9.9015945259679466E-2</v>
      </c>
      <c r="BJ75">
        <v>0.10101191327946456</v>
      </c>
      <c r="BK75">
        <v>0.10303074987011436</v>
      </c>
      <c r="BL75">
        <v>0.10506957122837084</v>
      </c>
      <c r="BM75">
        <v>0.10712575750810815</v>
      </c>
      <c r="BN75">
        <v>0.1091969300728198</v>
      </c>
      <c r="BO75">
        <v>0.11128093005606837</v>
      </c>
      <c r="BP75">
        <v>0.11337579797225794</v>
      </c>
      <c r="BQ75">
        <v>0.11547975631911468</v>
      </c>
      <c r="BR75">
        <v>0.11759119180311489</v>
      </c>
      <c r="BS75">
        <v>0.11970864066548763</v>
      </c>
      <c r="BT75">
        <v>0.12183077417406177</v>
      </c>
      <c r="BU75">
        <v>0.12395638653720883</v>
      </c>
      <c r="BV75">
        <v>0.12608438257564084</v>
      </c>
      <c r="BW75">
        <v>0.12821376797355988</v>
      </c>
      <c r="BX75">
        <v>0.13034363960209319</v>
      </c>
      <c r="BY75">
        <v>0.13247317713377213</v>
      </c>
      <c r="BZ75">
        <v>0.13460163490943078</v>
      </c>
      <c r="CA75">
        <v>0.13672833544810048</v>
      </c>
      <c r="CB75">
        <v>0.1388526632148343</v>
      </c>
      <c r="CC75">
        <v>0.14097405880822086</v>
      </c>
      <c r="CD75">
        <v>0.14309201382305847</v>
      </c>
      <c r="CE75">
        <v>0.14520606603919109</v>
      </c>
      <c r="CF75">
        <v>0.14731579600428973</v>
      </c>
      <c r="CG75">
        <v>0.14942082212149271</v>
      </c>
      <c r="CH75">
        <v>0.15152079853693998</v>
      </c>
      <c r="CI75">
        <v>0.15361541084693967</v>
      </c>
      <c r="CJ75">
        <v>0.1557043743207501</v>
      </c>
      <c r="CK75">
        <v>0.15778743082654897</v>
      </c>
      <c r="CL75">
        <v>0.15986434654923357</v>
      </c>
      <c r="CM75">
        <v>0.16193490977440689</v>
      </c>
      <c r="CN75">
        <v>0.16399892978696051</v>
      </c>
      <c r="CO75">
        <v>0.16605623414465184</v>
      </c>
      <c r="CP75">
        <v>0.16810666776010197</v>
      </c>
      <c r="CQ75">
        <v>0.17015009127841124</v>
      </c>
      <c r="CR75">
        <v>0.17218637940470546</v>
      </c>
      <c r="CS75">
        <v>0.17421542092545966</v>
      </c>
      <c r="CT75">
        <v>0.17623711614812693</v>
      </c>
      <c r="CU75">
        <v>0.17825137673761804</v>
      </c>
      <c r="CV75">
        <v>0.18025812480308107</v>
      </c>
      <c r="CW75" t="e">
        <v>#N/A</v>
      </c>
      <c r="CX75" t="e">
        <v>#N/A</v>
      </c>
      <c r="CY75" t="e">
        <v>#N/A</v>
      </c>
      <c r="CZ75" t="e">
        <v>#N/A</v>
      </c>
      <c r="DA75" t="e">
        <v>#N/A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  <c r="DH75" t="e">
        <v>#N/A</v>
      </c>
      <c r="DI75" t="e">
        <v>#N/A</v>
      </c>
      <c r="DJ75" t="e">
        <v>#N/A</v>
      </c>
      <c r="DK75" t="e">
        <v>#N/A</v>
      </c>
      <c r="DL75" t="e">
        <v>#N/A</v>
      </c>
      <c r="DM75" t="e">
        <v>#N/A</v>
      </c>
      <c r="DN75" t="e">
        <v>#N/A</v>
      </c>
      <c r="DO75" t="e">
        <v>#N/A</v>
      </c>
      <c r="DP75" t="e">
        <v>#N/A</v>
      </c>
      <c r="DQ75" t="e">
        <v>#N/A</v>
      </c>
      <c r="DR75" t="e">
        <v>#N/A</v>
      </c>
      <c r="DS75" t="e">
        <v>#N/A</v>
      </c>
      <c r="DT75" t="e">
        <v>#N/A</v>
      </c>
      <c r="DU75" t="e">
        <v>#N/A</v>
      </c>
      <c r="DV75" t="e">
        <v>#N/A</v>
      </c>
      <c r="DW75" t="e">
        <v>#N/A</v>
      </c>
      <c r="DX75" t="e">
        <v>#N/A</v>
      </c>
      <c r="DY75" t="e">
        <v>#N/A</v>
      </c>
      <c r="DZ75" t="e">
        <v>#N/A</v>
      </c>
      <c r="EA75" t="e">
        <v>#N/A</v>
      </c>
      <c r="EB75" t="e">
        <v>#N/A</v>
      </c>
      <c r="EC75" t="e">
        <v>#N/A</v>
      </c>
      <c r="ED75" t="e">
        <v>#N/A</v>
      </c>
      <c r="EE75" t="e">
        <v>#N/A</v>
      </c>
      <c r="EF75" t="e">
        <v>#N/A</v>
      </c>
      <c r="EG75" t="e">
        <v>#N/A</v>
      </c>
      <c r="EH75" t="e">
        <v>#N/A</v>
      </c>
      <c r="EI75" t="e">
        <v>#N/A</v>
      </c>
      <c r="EJ75" t="e">
        <v>#N/A</v>
      </c>
      <c r="EK75" t="e">
        <v>#N/A</v>
      </c>
      <c r="EL75" t="e">
        <v>#N/A</v>
      </c>
      <c r="EM75" t="e">
        <v>#N/A</v>
      </c>
      <c r="EN75" t="e">
        <v>#N/A</v>
      </c>
      <c r="EO75" t="e">
        <v>#N/A</v>
      </c>
      <c r="EP75" t="e">
        <v>#N/A</v>
      </c>
      <c r="EQ75" t="e">
        <v>#N/A</v>
      </c>
      <c r="ER75" t="e">
        <v>#N/A</v>
      </c>
      <c r="ES75" t="e">
        <v>#N/A</v>
      </c>
      <c r="ET75" t="e">
        <v>#N/A</v>
      </c>
      <c r="EU75" t="e">
        <v>#N/A</v>
      </c>
      <c r="EV75" t="e">
        <v>#N/A</v>
      </c>
      <c r="EW75" t="e">
        <v>#N/A</v>
      </c>
      <c r="EX75" t="e">
        <v>#N/A</v>
      </c>
      <c r="EY75" t="e">
        <v>#N/A</v>
      </c>
    </row>
    <row r="76" spans="1:155">
      <c r="A76">
        <v>0.16025596709140769</v>
      </c>
      <c r="B76">
        <v>0.15658145550380173</v>
      </c>
      <c r="C76">
        <v>0.15294952597593056</v>
      </c>
      <c r="D76">
        <v>0.14936099811770123</v>
      </c>
      <c r="E76">
        <v>0.1458168000459221</v>
      </c>
      <c r="F76">
        <v>0.14231797794879747</v>
      </c>
      <c r="G76">
        <v>0.13886570681985752</v>
      </c>
      <c r="H76">
        <v>0.13546130207982396</v>
      </c>
      <c r="I76">
        <v>0.13210623230265475</v>
      </c>
      <c r="J76">
        <v>0.12880213285927872</v>
      </c>
      <c r="K76">
        <v>0.1255508205281666</v>
      </c>
      <c r="L76">
        <v>0.12235430953952987</v>
      </c>
      <c r="M76">
        <v>0.11921482828503696</v>
      </c>
      <c r="N76">
        <v>0.11613483663986761</v>
      </c>
      <c r="O76">
        <v>0.11311704480334449</v>
      </c>
      <c r="P76">
        <v>0.11016443122012025</v>
      </c>
      <c r="Q76">
        <v>0.10728026142309539</v>
      </c>
      <c r="R76">
        <v>0.10446810594057986</v>
      </c>
      <c r="S76">
        <v>0.10173185622298796</v>
      </c>
      <c r="T76">
        <v>9.9075738768363605E-2</v>
      </c>
      <c r="U76">
        <v>9.6504324901495367E-2</v>
      </c>
      <c r="V76">
        <v>9.4022535460748527E-2</v>
      </c>
      <c r="W76">
        <v>9.163563810528437E-2</v>
      </c>
      <c r="X76">
        <v>8.9349234858841539E-2</v>
      </c>
      <c r="Y76">
        <v>8.7169238110366823E-2</v>
      </c>
      <c r="Z76">
        <v>8.5101831797116459E-2</v>
      </c>
      <c r="AA76">
        <v>8.3153414707243592E-2</v>
      </c>
      <c r="AB76">
        <v>8.1330525266021705E-2</v>
      </c>
      <c r="AC76">
        <v>7.963974386958407E-2</v>
      </c>
      <c r="AD76">
        <v>7.808757433388018E-2</v>
      </c>
      <c r="AE76">
        <v>7.6680302156085581E-2</v>
      </c>
      <c r="AF76">
        <v>7.5423835972909095E-2</v>
      </c>
      <c r="AG76">
        <v>7.432353430819269E-2</v>
      </c>
      <c r="AH76">
        <v>7.3384025949911946E-2</v>
      </c>
      <c r="AI76">
        <v>7.2609033619765964E-2</v>
      </c>
      <c r="AJ76">
        <v>7.2001212169659559E-2</v>
      </c>
      <c r="AK76">
        <v>7.1562014086070672E-2</v>
      </c>
      <c r="AL76">
        <v>7.1291587884729848E-2</v>
      </c>
      <c r="AM76">
        <v>7.1188728978035548E-2</v>
      </c>
      <c r="AN76">
        <v>7.1250868458430747E-2</v>
      </c>
      <c r="AO76">
        <v>7.1474154424138514E-2</v>
      </c>
      <c r="AP76">
        <v>7.1853541496988554E-2</v>
      </c>
      <c r="AQ76">
        <v>7.2382947499801731E-2</v>
      </c>
      <c r="AR76">
        <v>7.3055437386700964E-2</v>
      </c>
      <c r="AS76">
        <v>7.3863402305518563E-2</v>
      </c>
      <c r="AT76">
        <v>7.479879881583755E-2</v>
      </c>
      <c r="AU76">
        <v>7.5853296290226441E-2</v>
      </c>
      <c r="AV76">
        <v>7.7018474425970082E-2</v>
      </c>
      <c r="AW76">
        <v>7.8285963277922421E-2</v>
      </c>
      <c r="AX76">
        <v>7.9647568763117432E-2</v>
      </c>
      <c r="AY76">
        <v>8.1095374110855004E-2</v>
      </c>
      <c r="AZ76">
        <v>8.2621809346243094E-2</v>
      </c>
      <c r="BA76">
        <v>8.4219704722108893E-2</v>
      </c>
      <c r="BB76">
        <v>8.5882320855910604E-2</v>
      </c>
      <c r="BC76">
        <v>8.7603365805164493E-2</v>
      </c>
      <c r="BD76">
        <v>8.9376996736992259E-2</v>
      </c>
      <c r="BE76">
        <v>9.1197813371169709E-2</v>
      </c>
      <c r="BF76">
        <v>9.3060844452911518E-2</v>
      </c>
      <c r="BG76">
        <v>9.4961526903517016E-2</v>
      </c>
      <c r="BH76">
        <v>9.6895684595766418E-2</v>
      </c>
      <c r="BI76">
        <v>9.8859502565529445E-2</v>
      </c>
      <c r="BJ76">
        <v>0.10084950226936962</v>
      </c>
      <c r="BK76">
        <v>0.1028625159503455</v>
      </c>
      <c r="BL76">
        <v>0.10489566190230457</v>
      </c>
      <c r="BM76">
        <v>0.10694632057541589</v>
      </c>
      <c r="BN76">
        <v>0.10901211220542137</v>
      </c>
      <c r="BO76">
        <v>0.11109087564307688</v>
      </c>
      <c r="BP76">
        <v>0.11318064830717517</v>
      </c>
      <c r="BQ76">
        <v>0.11527964901253092</v>
      </c>
      <c r="BR76">
        <v>0.1173862602672742</v>
      </c>
      <c r="BS76">
        <v>0.11949901390430892</v>
      </c>
      <c r="BT76">
        <v>0.12161657653332843</v>
      </c>
      <c r="BU76">
        <v>0.12373773768124766</v>
      </c>
      <c r="BV76">
        <v>0.12586139742407415</v>
      </c>
      <c r="BW76">
        <v>0.12798655677507828</v>
      </c>
      <c r="BX76">
        <v>0.13011230800842524</v>
      </c>
      <c r="BY76">
        <v>0.13223782629615377</v>
      </c>
      <c r="BZ76">
        <v>0.13436236164352183</v>
      </c>
      <c r="CA76">
        <v>0.13648523236922727</v>
      </c>
      <c r="CB76">
        <v>0.13860581888337864</v>
      </c>
      <c r="CC76">
        <v>0.14072355792731489</v>
      </c>
      <c r="CD76">
        <v>0.14283793739594383</v>
      </c>
      <c r="CE76">
        <v>0.14494849152860406</v>
      </c>
      <c r="CF76">
        <v>0.14705479749876665</v>
      </c>
      <c r="CG76">
        <v>0.14915647056885115</v>
      </c>
      <c r="CH76">
        <v>0.15125316178738984</v>
      </c>
      <c r="CI76">
        <v>0.15334455386299686</v>
      </c>
      <c r="CJ76">
        <v>0.15543035935244978</v>
      </c>
      <c r="CK76">
        <v>0.15751031751148034</v>
      </c>
      <c r="CL76">
        <v>0.15958419206664673</v>
      </c>
      <c r="CM76">
        <v>0.16165176897165937</v>
      </c>
      <c r="CN76">
        <v>0.16371285528872864</v>
      </c>
      <c r="CO76">
        <v>0.16576727649474712</v>
      </c>
      <c r="CP76">
        <v>0.16781487547882443</v>
      </c>
      <c r="CQ76">
        <v>0.16985551108347824</v>
      </c>
      <c r="CR76">
        <v>0.17188905614754643</v>
      </c>
      <c r="CS76">
        <v>0.17391539778851076</v>
      </c>
      <c r="CT76">
        <v>0.17593443473320661</v>
      </c>
      <c r="CU76">
        <v>0.17794607709419702</v>
      </c>
      <c r="CV76">
        <v>0.1799502455367584</v>
      </c>
      <c r="CW76" t="e">
        <v>#N/A</v>
      </c>
      <c r="CX76" t="e">
        <v>#N/A</v>
      </c>
      <c r="CY76" t="e">
        <v>#N/A</v>
      </c>
      <c r="CZ76" t="e">
        <v>#N/A</v>
      </c>
      <c r="DA76" t="e">
        <v>#N/A</v>
      </c>
      <c r="DB76" t="e">
        <v>#N/A</v>
      </c>
      <c r="DC76" t="e">
        <v>#N/A</v>
      </c>
      <c r="DD76" t="e">
        <v>#N/A</v>
      </c>
      <c r="DE76" t="e">
        <v>#N/A</v>
      </c>
      <c r="DF76" t="e">
        <v>#N/A</v>
      </c>
      <c r="DG76" t="e">
        <v>#N/A</v>
      </c>
      <c r="DH76" t="e">
        <v>#N/A</v>
      </c>
      <c r="DI76" t="e">
        <v>#N/A</v>
      </c>
      <c r="DJ76" t="e">
        <v>#N/A</v>
      </c>
      <c r="DK76" t="e">
        <v>#N/A</v>
      </c>
      <c r="DL76" t="e">
        <v>#N/A</v>
      </c>
      <c r="DM76" t="e">
        <v>#N/A</v>
      </c>
      <c r="DN76" t="e">
        <v>#N/A</v>
      </c>
      <c r="DO76" t="e">
        <v>#N/A</v>
      </c>
      <c r="DP76" t="e">
        <v>#N/A</v>
      </c>
      <c r="DQ76" t="e">
        <v>#N/A</v>
      </c>
      <c r="DR76" t="e">
        <v>#N/A</v>
      </c>
      <c r="DS76" t="e">
        <v>#N/A</v>
      </c>
      <c r="DT76" t="e">
        <v>#N/A</v>
      </c>
      <c r="DU76" t="e">
        <v>#N/A</v>
      </c>
      <c r="DV76" t="e">
        <v>#N/A</v>
      </c>
      <c r="DW76" t="e">
        <v>#N/A</v>
      </c>
      <c r="DX76" t="e">
        <v>#N/A</v>
      </c>
      <c r="DY76" t="e">
        <v>#N/A</v>
      </c>
      <c r="DZ76" t="e">
        <v>#N/A</v>
      </c>
      <c r="EA76" t="e">
        <v>#N/A</v>
      </c>
      <c r="EB76" t="e">
        <v>#N/A</v>
      </c>
      <c r="EC76" t="e">
        <v>#N/A</v>
      </c>
      <c r="ED76" t="e">
        <v>#N/A</v>
      </c>
      <c r="EE76" t="e">
        <v>#N/A</v>
      </c>
      <c r="EF76" t="e">
        <v>#N/A</v>
      </c>
      <c r="EG76" t="e">
        <v>#N/A</v>
      </c>
      <c r="EH76" t="e">
        <v>#N/A</v>
      </c>
      <c r="EI76" t="e">
        <v>#N/A</v>
      </c>
      <c r="EJ76" t="e">
        <v>#N/A</v>
      </c>
      <c r="EK76" t="e">
        <v>#N/A</v>
      </c>
      <c r="EL76" t="e">
        <v>#N/A</v>
      </c>
      <c r="EM76" t="e">
        <v>#N/A</v>
      </c>
      <c r="EN76" t="e">
        <v>#N/A</v>
      </c>
      <c r="EO76" t="e">
        <v>#N/A</v>
      </c>
      <c r="EP76" t="e">
        <v>#N/A</v>
      </c>
      <c r="EQ76" t="e">
        <v>#N/A</v>
      </c>
      <c r="ER76" t="e">
        <v>#N/A</v>
      </c>
      <c r="ES76" t="e">
        <v>#N/A</v>
      </c>
      <c r="ET76" t="e">
        <v>#N/A</v>
      </c>
      <c r="EU76" t="e">
        <v>#N/A</v>
      </c>
      <c r="EV76" t="e">
        <v>#N/A</v>
      </c>
      <c r="EW76" t="e">
        <v>#N/A</v>
      </c>
      <c r="EX76" t="e">
        <v>#N/A</v>
      </c>
      <c r="EY76" t="e">
        <v>#N/A</v>
      </c>
    </row>
    <row r="77" spans="1:155">
      <c r="A77">
        <v>0.15963556036042204</v>
      </c>
      <c r="B77">
        <v>0.15597750301977031</v>
      </c>
      <c r="C77">
        <v>0.15236205062225222</v>
      </c>
      <c r="D77">
        <v>0.14879002827736987</v>
      </c>
      <c r="E77">
        <v>0.14526236965628014</v>
      </c>
      <c r="F77">
        <v>0.14178012648448515</v>
      </c>
      <c r="G77">
        <v>0.13834447922226328</v>
      </c>
      <c r="H77">
        <v>0.13495674858755249</v>
      </c>
      <c r="I77">
        <v>0.13161840819965567</v>
      </c>
      <c r="J77">
        <v>0.12833109804652743</v>
      </c>
      <c r="K77">
        <v>0.12509663895828585</v>
      </c>
      <c r="L77">
        <v>0.12191704839334729</v>
      </c>
      <c r="M77">
        <v>0.11879455691984123</v>
      </c>
      <c r="N77">
        <v>0.11573162516250199</v>
      </c>
      <c r="O77">
        <v>0.11273096227056564</v>
      </c>
      <c r="P77">
        <v>0.10979554332576467</v>
      </c>
      <c r="Q77">
        <v>0.10692862765197543</v>
      </c>
      <c r="R77">
        <v>0.10413377599321694</v>
      </c>
      <c r="S77">
        <v>0.1014148657179946</v>
      </c>
      <c r="T77">
        <v>9.8776104002771328E-2</v>
      </c>
      <c r="U77">
        <v>9.6222036689719195E-2</v>
      </c>
      <c r="V77">
        <v>9.375755188962677E-2</v>
      </c>
      <c r="W77">
        <v>9.1387876226934742E-2</v>
      </c>
      <c r="X77">
        <v>8.9118561307107269E-2</v>
      </c>
      <c r="Y77">
        <v>8.6955458763828861E-2</v>
      </c>
      <c r="Z77">
        <v>8.4904680709790459E-2</v>
      </c>
      <c r="AA77">
        <v>8.2972542654737094E-2</v>
      </c>
      <c r="AB77">
        <v>8.1165488439387784E-2</v>
      </c>
      <c r="AC77">
        <v>7.9489993474636852E-2</v>
      </c>
      <c r="AD77">
        <v>7.7952447850749965E-2</v>
      </c>
      <c r="AE77">
        <v>7.6559017400783705E-2</v>
      </c>
      <c r="AF77">
        <v>7.531548883073548E-2</v>
      </c>
      <c r="AG77">
        <v>7.4227101307095339E-2</v>
      </c>
      <c r="AH77">
        <v>7.3298372067849255E-2</v>
      </c>
      <c r="AI77">
        <v>7.2532926052965213E-2</v>
      </c>
      <c r="AJ77">
        <v>7.1933339818601408E-2</v>
      </c>
      <c r="AK77">
        <v>7.1501011867692435E-2</v>
      </c>
      <c r="AL77">
        <v>7.123606419922629E-2</v>
      </c>
      <c r="AM77">
        <v>7.113729304670259E-2</v>
      </c>
      <c r="AN77">
        <v>7.1202153149133848E-2</v>
      </c>
      <c r="AO77">
        <v>7.1426839990717805E-2</v>
      </c>
      <c r="AP77">
        <v>7.1806383335909801E-2</v>
      </c>
      <c r="AQ77">
        <v>7.2334787063361439E-2</v>
      </c>
      <c r="AR77">
        <v>7.3005215833032724E-2</v>
      </c>
      <c r="AS77">
        <v>7.3810173658516984E-2</v>
      </c>
      <c r="AT77">
        <v>7.4741733636838628E-2</v>
      </c>
      <c r="AU77">
        <v>7.5791682836265556E-2</v>
      </c>
      <c r="AV77">
        <v>7.6951715202005125E-2</v>
      </c>
      <c r="AW77">
        <v>7.8213569079194245E-2</v>
      </c>
      <c r="AX77">
        <v>7.9569150445029019E-2</v>
      </c>
      <c r="AY77">
        <v>8.1010632680518307E-2</v>
      </c>
      <c r="AZ77">
        <v>8.2530525500896901E-2</v>
      </c>
      <c r="BA77">
        <v>8.4121728381228222E-2</v>
      </c>
      <c r="BB77">
        <v>8.577756098333425E-2</v>
      </c>
      <c r="BC77">
        <v>8.7491780998606439E-2</v>
      </c>
      <c r="BD77">
        <v>8.9258586583130697E-2</v>
      </c>
      <c r="BE77">
        <v>9.1072610737913437E-2</v>
      </c>
      <c r="BF77">
        <v>9.292890883946664E-2</v>
      </c>
      <c r="BG77">
        <v>9.4822938624429795E-2</v>
      </c>
      <c r="BH77">
        <v>9.6750539826213386E-2</v>
      </c>
      <c r="BI77">
        <v>9.8707909260520574E-2</v>
      </c>
      <c r="BJ77">
        <v>0.10069157670493886</v>
      </c>
      <c r="BK77">
        <v>0.10269837994637938</v>
      </c>
      <c r="BL77">
        <v>0.10472544049505003</v>
      </c>
      <c r="BM77">
        <v>0.10677014024825694</v>
      </c>
      <c r="BN77">
        <v>0.10883009937924605</v>
      </c>
      <c r="BO77">
        <v>0.1109031555997778</v>
      </c>
      <c r="BP77">
        <v>0.1129873443172273</v>
      </c>
      <c r="BQ77">
        <v>0.11508088164331745</v>
      </c>
      <c r="BR77">
        <v>0.11718214696817243</v>
      </c>
      <c r="BS77">
        <v>0.11928966862090674</v>
      </c>
      <c r="BT77">
        <v>0.1214021095218724</v>
      </c>
      <c r="BU77">
        <v>0.12351825536214858</v>
      </c>
      <c r="BV77">
        <v>0.12563700235713821</v>
      </c>
      <c r="BW77">
        <v>0.12775734762821198</v>
      </c>
      <c r="BX77">
        <v>0.129878379589875</v>
      </c>
      <c r="BY77">
        <v>0.13199926965167197</v>
      </c>
      <c r="BZ77">
        <v>0.13411926414889142</v>
      </c>
      <c r="CA77">
        <v>0.13623767784591681</v>
      </c>
      <c r="CB77">
        <v>0.13835388771178261</v>
      </c>
      <c r="CC77">
        <v>0.14046732718013646</v>
      </c>
      <c r="CD77">
        <v>0.14257748099449008</v>
      </c>
      <c r="CE77">
        <v>0.1446838803565926</v>
      </c>
      <c r="CF77">
        <v>0.14678609955458274</v>
      </c>
      <c r="CG77">
        <v>0.14888375111514873</v>
      </c>
      <c r="CH77">
        <v>0.15097648345152212</v>
      </c>
      <c r="CI77">
        <v>0.1530639767781253</v>
      </c>
      <c r="CJ77">
        <v>0.15514594130435638</v>
      </c>
      <c r="CK77">
        <v>0.1572221140187339</v>
      </c>
      <c r="CL77">
        <v>0.15929225652657802</v>
      </c>
      <c r="CM77">
        <v>0.16135615275849882</v>
      </c>
      <c r="CN77">
        <v>0.16341360784534584</v>
      </c>
      <c r="CO77">
        <v>0.16546444547849362</v>
      </c>
      <c r="CP77">
        <v>0.16750850678558851</v>
      </c>
      <c r="CQ77">
        <v>0.16954564898280233</v>
      </c>
      <c r="CR77">
        <v>0.171575743355044</v>
      </c>
      <c r="CS77">
        <v>0.17359867556026889</v>
      </c>
      <c r="CT77">
        <v>0.1756143428915429</v>
      </c>
      <c r="CU77">
        <v>0.17762265415565232</v>
      </c>
      <c r="CV77">
        <v>0.17962352874065612</v>
      </c>
      <c r="CW77" t="e">
        <v>#N/A</v>
      </c>
      <c r="CX77" t="e">
        <v>#N/A</v>
      </c>
      <c r="CY77" t="e">
        <v>#N/A</v>
      </c>
      <c r="CZ77" t="e">
        <v>#N/A</v>
      </c>
      <c r="DA77" t="e">
        <v>#N/A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  <c r="DH77" t="e">
        <v>#N/A</v>
      </c>
      <c r="DI77" t="e">
        <v>#N/A</v>
      </c>
      <c r="DJ77" t="e">
        <v>#N/A</v>
      </c>
      <c r="DK77" t="e">
        <v>#N/A</v>
      </c>
      <c r="DL77" t="e">
        <v>#N/A</v>
      </c>
      <c r="DM77" t="e">
        <v>#N/A</v>
      </c>
      <c r="DN77" t="e">
        <v>#N/A</v>
      </c>
      <c r="DO77" t="e">
        <v>#N/A</v>
      </c>
      <c r="DP77" t="e">
        <v>#N/A</v>
      </c>
      <c r="DQ77" t="e">
        <v>#N/A</v>
      </c>
      <c r="DR77" t="e">
        <v>#N/A</v>
      </c>
      <c r="DS77" t="e">
        <v>#N/A</v>
      </c>
      <c r="DT77" t="e">
        <v>#N/A</v>
      </c>
      <c r="DU77" t="e">
        <v>#N/A</v>
      </c>
      <c r="DV77" t="e">
        <v>#N/A</v>
      </c>
      <c r="DW77" t="e">
        <v>#N/A</v>
      </c>
      <c r="DX77" t="e">
        <v>#N/A</v>
      </c>
      <c r="DY77" t="e">
        <v>#N/A</v>
      </c>
      <c r="DZ77" t="e">
        <v>#N/A</v>
      </c>
      <c r="EA77" t="e">
        <v>#N/A</v>
      </c>
      <c r="EB77" t="e">
        <v>#N/A</v>
      </c>
      <c r="EC77" t="e">
        <v>#N/A</v>
      </c>
      <c r="ED77" t="e">
        <v>#N/A</v>
      </c>
      <c r="EE77" t="e">
        <v>#N/A</v>
      </c>
      <c r="EF77" t="e">
        <v>#N/A</v>
      </c>
      <c r="EG77" t="e">
        <v>#N/A</v>
      </c>
      <c r="EH77" t="e">
        <v>#N/A</v>
      </c>
      <c r="EI77" t="e">
        <v>#N/A</v>
      </c>
      <c r="EJ77" t="e">
        <v>#N/A</v>
      </c>
      <c r="EK77" t="e">
        <v>#N/A</v>
      </c>
      <c r="EL77" t="e">
        <v>#N/A</v>
      </c>
      <c r="EM77" t="e">
        <v>#N/A</v>
      </c>
      <c r="EN77" t="e">
        <v>#N/A</v>
      </c>
      <c r="EO77" t="e">
        <v>#N/A</v>
      </c>
      <c r="EP77" t="e">
        <v>#N/A</v>
      </c>
      <c r="EQ77" t="e">
        <v>#N/A</v>
      </c>
      <c r="ER77" t="e">
        <v>#N/A</v>
      </c>
      <c r="ES77" t="e">
        <v>#N/A</v>
      </c>
      <c r="ET77" t="e">
        <v>#N/A</v>
      </c>
      <c r="EU77" t="e">
        <v>#N/A</v>
      </c>
      <c r="EV77" t="e">
        <v>#N/A</v>
      </c>
      <c r="EW77" t="e">
        <v>#N/A</v>
      </c>
      <c r="EX77" t="e">
        <v>#N/A</v>
      </c>
      <c r="EY77" t="e">
        <v>#N/A</v>
      </c>
    </row>
    <row r="78" spans="1:155">
      <c r="A78">
        <v>0.15902037475587641</v>
      </c>
      <c r="B78">
        <v>0.15537967470635983</v>
      </c>
      <c r="C78">
        <v>0.15178156915272398</v>
      </c>
      <c r="D78">
        <v>0.14822688779769144</v>
      </c>
      <c r="E78">
        <v>0.14471656886679041</v>
      </c>
      <c r="F78">
        <v>0.14125166858408164</v>
      </c>
      <c r="G78">
        <v>0.13783337179121805</v>
      </c>
      <c r="H78">
        <v>0.13446300337430181</v>
      </c>
      <c r="I78">
        <v>0.13114204080286279</v>
      </c>
      <c r="J78">
        <v>0.12787212749595783</v>
      </c>
      <c r="K78">
        <v>0.12465508708630614</v>
      </c>
      <c r="L78">
        <v>0.12149293904481824</v>
      </c>
      <c r="M78">
        <v>0.11838791487329885</v>
      </c>
      <c r="N78">
        <v>0.11534247475979992</v>
      </c>
      <c r="O78">
        <v>0.11235932566669031</v>
      </c>
      <c r="P78">
        <v>0.10944143828820309</v>
      </c>
      <c r="Q78">
        <v>0.10659206482420622</v>
      </c>
      <c r="R78">
        <v>0.10381475551753523</v>
      </c>
      <c r="S78">
        <v>0.10111337314835256</v>
      </c>
      <c r="T78">
        <v>9.8492105420501658E-2</v>
      </c>
      <c r="U78">
        <v>9.5955472848715279E-2</v>
      </c>
      <c r="V78">
        <v>9.3508331460123509E-2</v>
      </c>
      <c r="W78">
        <v>9.1155867975806937E-2</v>
      </c>
      <c r="X78">
        <v>8.8903585355842835E-2</v>
      </c>
      <c r="Y78">
        <v>8.6757276881872306E-2</v>
      </c>
      <c r="Z78">
        <v>8.472298598978871E-2</v>
      </c>
      <c r="AA78">
        <v>8.2806948822885432E-2</v>
      </c>
      <c r="AB78">
        <v>8.1015519301819772E-2</v>
      </c>
      <c r="AC78">
        <v>7.9355073160081863E-2</v>
      </c>
      <c r="AD78">
        <v>7.783189263142383E-2</v>
      </c>
      <c r="AE78">
        <v>7.6452030105568058E-2</v>
      </c>
      <c r="AF78">
        <v>7.5221156713465048E-2</v>
      </c>
      <c r="AG78">
        <v>7.4144398166914954E-2</v>
      </c>
      <c r="AH78">
        <v>7.3226165574789739E-2</v>
      </c>
      <c r="AI78">
        <v>7.2469990495944353E-2</v>
      </c>
      <c r="AJ78">
        <v>7.1878374189334959E-2</v>
      </c>
      <c r="AK78">
        <v>7.1452662573083955E-2</v>
      </c>
      <c r="AL78">
        <v>7.1192950984394474E-2</v>
      </c>
      <c r="AM78">
        <v>7.109803475908609E-2</v>
      </c>
      <c r="AN78">
        <v>7.1165390503720491E-2</v>
      </c>
      <c r="AO78">
        <v>7.1391258207489899E-2</v>
      </c>
      <c r="AP78">
        <v>7.177073860337875E-2</v>
      </c>
      <c r="AQ78">
        <v>7.2297917996911404E-2</v>
      </c>
      <c r="AR78">
        <v>7.2966057004918247E-2</v>
      </c>
      <c r="AS78">
        <v>7.3767767575617565E-2</v>
      </c>
      <c r="AT78">
        <v>7.4695235413845235E-2</v>
      </c>
      <c r="AU78">
        <v>7.5740360762320144E-2</v>
      </c>
      <c r="AV78">
        <v>7.6894947912679118E-2</v>
      </c>
      <c r="AW78">
        <v>7.815084025846708E-2</v>
      </c>
      <c r="AX78">
        <v>7.9500040613536618E-2</v>
      </c>
      <c r="AY78">
        <v>8.0934810290167067E-2</v>
      </c>
      <c r="AZ78">
        <v>8.2447736923827189E-2</v>
      </c>
      <c r="BA78">
        <v>8.403178807442678E-2</v>
      </c>
      <c r="BB78">
        <v>8.5680341867072699E-2</v>
      </c>
      <c r="BC78">
        <v>8.7387205433360191E-2</v>
      </c>
      <c r="BD78">
        <v>8.9146618163114519E-2</v>
      </c>
      <c r="BE78">
        <v>9.0953247007791699E-2</v>
      </c>
      <c r="BF78">
        <v>9.2802174810975482E-2</v>
      </c>
      <c r="BG78">
        <v>9.4688881197697888E-2</v>
      </c>
      <c r="BH78">
        <v>9.6609223074512834E-2</v>
      </c>
      <c r="BI78">
        <v>9.855941038966981E-2</v>
      </c>
      <c r="BJ78">
        <v>0.10053598270488914</v>
      </c>
      <c r="BK78">
        <v>0.10253578485473852</v>
      </c>
      <c r="BL78">
        <v>0.10455594309443937</v>
      </c>
      <c r="BM78">
        <v>0.10659384227766869</v>
      </c>
      <c r="BN78">
        <v>0.10864710405089532</v>
      </c>
      <c r="BO78">
        <v>0.11071356644357473</v>
      </c>
      <c r="BP78">
        <v>0.11279126423021543</v>
      </c>
      <c r="BQ78">
        <v>0.11487841225284511</v>
      </c>
      <c r="BR78">
        <v>0.11697338808012077</v>
      </c>
      <c r="BS78">
        <v>0.11907471780064997</v>
      </c>
      <c r="BT78">
        <v>0.1211810618412799</v>
      </c>
      <c r="BU78">
        <v>0.12329120321827343</v>
      </c>
      <c r="BV78">
        <v>0.12540403531813965</v>
      </c>
      <c r="BW78">
        <v>0.12751855241895046</v>
      </c>
      <c r="BX78">
        <v>0.1296338400406814</v>
      </c>
      <c r="BY78">
        <v>0.13174906671842682</v>
      </c>
      <c r="BZ78">
        <v>0.1338634759835374</v>
      </c>
      <c r="CA78">
        <v>0.13597637982093488</v>
      </c>
      <c r="CB78">
        <v>0.13808715252990569</v>
      </c>
      <c r="CC78">
        <v>0.14019522492167091</v>
      </c>
      <c r="CD78">
        <v>0.14230007923361093</v>
      </c>
      <c r="CE78">
        <v>0.14440124428602494</v>
      </c>
      <c r="CF78">
        <v>0.14649829203039408</v>
      </c>
      <c r="CG78">
        <v>0.1485908327940815</v>
      </c>
      <c r="CH78">
        <v>0.1506785128729396</v>
      </c>
      <c r="CI78">
        <v>0.15276101044292112</v>
      </c>
      <c r="CJ78">
        <v>0.15483803382546424</v>
      </c>
      <c r="CK78">
        <v>0.15690931816226761</v>
      </c>
      <c r="CL78">
        <v>0.15897462329526377</v>
      </c>
      <c r="CM78">
        <v>0.16103373151529335</v>
      </c>
      <c r="CN78">
        <v>0.16308644637174669</v>
      </c>
      <c r="CO78">
        <v>0.16513259003243716</v>
      </c>
      <c r="CP78">
        <v>0.16717200222023706</v>
      </c>
      <c r="CQ78">
        <v>0.16920453877425304</v>
      </c>
      <c r="CR78">
        <v>0.17123006968303842</v>
      </c>
      <c r="CS78">
        <v>0.17324847937787957</v>
      </c>
      <c r="CT78">
        <v>0.17525966399870882</v>
      </c>
      <c r="CU78">
        <v>0.17726353119780183</v>
      </c>
      <c r="CV78">
        <v>0.17925999930459227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e">
        <v>#N/A</v>
      </c>
      <c r="EW78" t="e">
        <v>#N/A</v>
      </c>
      <c r="EX78" t="e">
        <v>#N/A</v>
      </c>
      <c r="EY78" t="e">
        <v>#N/A</v>
      </c>
    </row>
    <row r="79" spans="1:155">
      <c r="A79">
        <v>0.15840932665323318</v>
      </c>
      <c r="B79">
        <v>0.1547869173028921</v>
      </c>
      <c r="C79">
        <v>0.15120705920507918</v>
      </c>
      <c r="D79">
        <v>0.1476705857358345</v>
      </c>
      <c r="E79">
        <v>0.14417843873956523</v>
      </c>
      <c r="F79">
        <v>0.14073167791619931</v>
      </c>
      <c r="G79">
        <v>0.13733149142275114</v>
      </c>
      <c r="H79">
        <v>0.13397920719470641</v>
      </c>
      <c r="I79">
        <v>0.13067630542063155</v>
      </c>
      <c r="J79">
        <v>0.12742443172746959</v>
      </c>
      <c r="K79">
        <v>0.12422541134281129</v>
      </c>
      <c r="L79">
        <v>0.12108126450513483</v>
      </c>
      <c r="M79">
        <v>0.11799422241396469</v>
      </c>
      <c r="N79">
        <v>0.11496674361189199</v>
      </c>
      <c r="O79">
        <v>0.11200153170852729</v>
      </c>
      <c r="P79">
        <v>0.10910155192370367</v>
      </c>
      <c r="Q79">
        <v>0.10627004835567942</v>
      </c>
      <c r="R79">
        <v>0.10351055994741033</v>
      </c>
      <c r="S79">
        <v>0.10082693429971652</v>
      </c>
      <c r="T79">
        <v>9.8223339302301399E-2</v>
      </c>
      <c r="U79">
        <v>9.570427019523807E-2</v>
      </c>
      <c r="V79">
        <v>9.3274551346799725E-2</v>
      </c>
      <c r="W79">
        <v>9.0939330517306113E-2</v>
      </c>
      <c r="X79">
        <v>8.8704063498289909E-2</v>
      </c>
      <c r="Y79">
        <v>8.6574487400510575E-2</v>
      </c>
      <c r="Z79">
        <v>8.4556579807803331E-2</v>
      </c>
      <c r="AA79">
        <v>8.2656501065252616E-2</v>
      </c>
      <c r="AB79">
        <v>8.0880519459435668E-2</v>
      </c>
      <c r="AC79">
        <v>7.9234915992125565E-2</v>
      </c>
      <c r="AD79">
        <v>7.7725870568897085E-2</v>
      </c>
      <c r="AE79">
        <v>7.6359327966944515E-2</v>
      </c>
      <c r="AF79">
        <v>7.5140849620125558E-2</v>
      </c>
      <c r="AG79">
        <v>7.4075453637475627E-2</v>
      </c>
      <c r="AH79">
        <v>7.3167450140103854E-2</v>
      </c>
      <c r="AI79">
        <v>7.2420281480341644E-2</v>
      </c>
      <c r="AJ79">
        <v>7.1836376570208638E-2</v>
      </c>
      <c r="AK79">
        <v>7.1417030348348426E-2</v>
      </c>
      <c r="AL79">
        <v>7.1162311339652298E-2</v>
      </c>
      <c r="AM79">
        <v>7.1071012805335357E-2</v>
      </c>
      <c r="AN79">
        <v>7.1140631422572154E-2</v>
      </c>
      <c r="AO79">
        <v>7.1367449096196689E-2</v>
      </c>
      <c r="AP79">
        <v>7.1746633726871026E-2</v>
      </c>
      <c r="AQ79">
        <v>7.2272350715627334E-2</v>
      </c>
      <c r="AR79">
        <v>7.293795298095225E-2</v>
      </c>
      <c r="AS79">
        <v>7.3736156402265163E-2</v>
      </c>
      <c r="AT79">
        <v>7.4659254947045964E-2</v>
      </c>
      <c r="AU79">
        <v>7.5699258373616046E-2</v>
      </c>
      <c r="AV79">
        <v>7.6848077544067722E-2</v>
      </c>
      <c r="AW79">
        <v>7.8097657515691851E-2</v>
      </c>
      <c r="AX79">
        <v>7.9440095586581799E-2</v>
      </c>
      <c r="AY79">
        <v>8.0867738655615876E-2</v>
      </c>
      <c r="AZ79">
        <v>8.2373250862343192E-2</v>
      </c>
      <c r="BA79">
        <v>8.3949666812879131E-2</v>
      </c>
      <c r="BB79">
        <v>8.5590422605747729E-2</v>
      </c>
      <c r="BC79">
        <v>8.728937479685607E-2</v>
      </c>
      <c r="BD79">
        <v>8.9040804359652739E-2</v>
      </c>
      <c r="BE79">
        <v>9.0839412879819309E-2</v>
      </c>
      <c r="BF79">
        <v>9.2680311574629873E-2</v>
      </c>
      <c r="BG79">
        <v>9.455900314046374E-2</v>
      </c>
      <c r="BH79">
        <v>9.6471362891411019E-2</v>
      </c>
      <c r="BI79">
        <v>9.841361533109283E-2</v>
      </c>
      <c r="BJ79">
        <v>0.10038231127809868</v>
      </c>
      <c r="BK79">
        <v>0.10237430409690645</v>
      </c>
      <c r="BL79">
        <v>0.10438672631694397</v>
      </c>
      <c r="BM79">
        <v>0.10641696725543759</v>
      </c>
      <c r="BN79">
        <v>0.1084626514968966</v>
      </c>
      <c r="BO79">
        <v>0.11052161883112381</v>
      </c>
      <c r="BP79">
        <v>0.11259190486014442</v>
      </c>
      <c r="BQ79">
        <v>0.11467172445536125</v>
      </c>
      <c r="BR79">
        <v>0.11675945464893023</v>
      </c>
      <c r="BS79">
        <v>0.11885362055752406</v>
      </c>
      <c r="BT79">
        <v>0.12095288126077128</v>
      </c>
      <c r="BU79">
        <v>0.12305601821183416</v>
      </c>
      <c r="BV79">
        <v>0.12516192303717069</v>
      </c>
      <c r="BW79">
        <v>0.12726958814360603</v>
      </c>
      <c r="BX79">
        <v>0.12937809708837564</v>
      </c>
      <c r="BY79">
        <v>0.13148661643027135</v>
      </c>
      <c r="BZ79">
        <v>0.13359438768416707</v>
      </c>
      <c r="CA79">
        <v>0.13570072085804885</v>
      </c>
      <c r="CB79">
        <v>0.13780498830373275</v>
      </c>
      <c r="CC79">
        <v>0.13990661888588238</v>
      </c>
      <c r="CD79">
        <v>0.1420050929726073</v>
      </c>
      <c r="CE79">
        <v>0.14409993759006787</v>
      </c>
      <c r="CF79">
        <v>0.14619072291302801</v>
      </c>
      <c r="CG79">
        <v>0.14827705759460566</v>
      </c>
      <c r="CH79">
        <v>0.15035858628988313</v>
      </c>
      <c r="CI79">
        <v>0.15243498563436736</v>
      </c>
      <c r="CJ79">
        <v>0.15450596244042886</v>
      </c>
      <c r="CK79">
        <v>0.15657125039326444</v>
      </c>
      <c r="CL79">
        <v>0.15863060800340306</v>
      </c>
      <c r="CM79">
        <v>0.16068381621619773</v>
      </c>
      <c r="CN79">
        <v>0.16273067733525864</v>
      </c>
      <c r="CO79">
        <v>0.16477101234520769</v>
      </c>
      <c r="CP79">
        <v>0.16680465980545453</v>
      </c>
      <c r="CQ79">
        <v>0.16883147448382066</v>
      </c>
      <c r="CR79">
        <v>0.17085132529224595</v>
      </c>
      <c r="CS79">
        <v>0.17286409568956881</v>
      </c>
      <c r="CT79">
        <v>0.17486968083472174</v>
      </c>
      <c r="CU79">
        <v>0.17686798750131127</v>
      </c>
      <c r="CV79">
        <v>0.17885893312141038</v>
      </c>
      <c r="CW79" t="e">
        <v>#N/A</v>
      </c>
      <c r="CX79" t="e">
        <v>#N/A</v>
      </c>
      <c r="CY79" t="e">
        <v>#N/A</v>
      </c>
      <c r="CZ79" t="e">
        <v>#N/A</v>
      </c>
      <c r="DA79" t="e">
        <v>#N/A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  <c r="DH79" t="e">
        <v>#N/A</v>
      </c>
      <c r="DI79" t="e">
        <v>#N/A</v>
      </c>
      <c r="DJ79" t="e">
        <v>#N/A</v>
      </c>
      <c r="DK79" t="e">
        <v>#N/A</v>
      </c>
      <c r="DL79" t="e">
        <v>#N/A</v>
      </c>
      <c r="DM79" t="e">
        <v>#N/A</v>
      </c>
      <c r="DN79" t="e">
        <v>#N/A</v>
      </c>
      <c r="DO79" t="e">
        <v>#N/A</v>
      </c>
      <c r="DP79" t="e">
        <v>#N/A</v>
      </c>
      <c r="DQ79" t="e">
        <v>#N/A</v>
      </c>
      <c r="DR79" t="e">
        <v>#N/A</v>
      </c>
      <c r="DS79" t="e">
        <v>#N/A</v>
      </c>
      <c r="DT79" t="e">
        <v>#N/A</v>
      </c>
      <c r="DU79" t="e">
        <v>#N/A</v>
      </c>
      <c r="DV79" t="e">
        <v>#N/A</v>
      </c>
      <c r="DW79" t="e">
        <v>#N/A</v>
      </c>
      <c r="DX79" t="e">
        <v>#N/A</v>
      </c>
      <c r="DY79" t="e">
        <v>#N/A</v>
      </c>
      <c r="DZ79" t="e">
        <v>#N/A</v>
      </c>
      <c r="EA79" t="e">
        <v>#N/A</v>
      </c>
      <c r="EB79" t="e">
        <v>#N/A</v>
      </c>
      <c r="EC79" t="e">
        <v>#N/A</v>
      </c>
      <c r="ED79" t="e">
        <v>#N/A</v>
      </c>
      <c r="EE79" t="e">
        <v>#N/A</v>
      </c>
      <c r="EF79" t="e">
        <v>#N/A</v>
      </c>
      <c r="EG79" t="e">
        <v>#N/A</v>
      </c>
      <c r="EH79" t="e">
        <v>#N/A</v>
      </c>
      <c r="EI79" t="e">
        <v>#N/A</v>
      </c>
      <c r="EJ79" t="e">
        <v>#N/A</v>
      </c>
      <c r="EK79" t="e">
        <v>#N/A</v>
      </c>
      <c r="EL79" t="e">
        <v>#N/A</v>
      </c>
      <c r="EM79" t="e">
        <v>#N/A</v>
      </c>
      <c r="EN79" t="e">
        <v>#N/A</v>
      </c>
      <c r="EO79" t="e">
        <v>#N/A</v>
      </c>
      <c r="EP79" t="e">
        <v>#N/A</v>
      </c>
      <c r="EQ79" t="e">
        <v>#N/A</v>
      </c>
      <c r="ER79" t="e">
        <v>#N/A</v>
      </c>
      <c r="ES79" t="e">
        <v>#N/A</v>
      </c>
      <c r="ET79" t="e">
        <v>#N/A</v>
      </c>
      <c r="EU79" t="e">
        <v>#N/A</v>
      </c>
      <c r="EV79" t="e">
        <v>#N/A</v>
      </c>
      <c r="EW79" t="e">
        <v>#N/A</v>
      </c>
      <c r="EX79" t="e">
        <v>#N/A</v>
      </c>
      <c r="EY79" t="e">
        <v>#N/A</v>
      </c>
    </row>
    <row r="80" spans="1:155">
      <c r="A80">
        <v>0.15780139904440282</v>
      </c>
      <c r="B80">
        <v>0.15419824294162121</v>
      </c>
      <c r="C80">
        <v>0.15063756246087487</v>
      </c>
      <c r="D80">
        <v>0.14712019376420254</v>
      </c>
      <c r="E80">
        <v>0.14364708137332255</v>
      </c>
      <c r="F80">
        <v>0.14021928749472107</v>
      </c>
      <c r="G80">
        <v>0.13683800255781375</v>
      </c>
      <c r="H80">
        <v>0.13350455646300188</v>
      </c>
      <c r="I80">
        <v>0.13022043095527652</v>
      </c>
      <c r="J80">
        <v>0.12698727271267543</v>
      </c>
      <c r="K80">
        <v>0.12380690734659071</v>
      </c>
      <c r="L80">
        <v>0.12068135460752329</v>
      </c>
      <c r="M80">
        <v>0.117612844174333</v>
      </c>
      <c r="N80">
        <v>0.11460383169395233</v>
      </c>
      <c r="O80">
        <v>0.11165701624040225</v>
      </c>
      <c r="P80">
        <v>0.10877535641058667</v>
      </c>
      <c r="Q80">
        <v>0.10596208720142423</v>
      </c>
      <c r="R80">
        <v>0.10322073536067401</v>
      </c>
      <c r="S80">
        <v>0.10055513263303556</v>
      </c>
      <c r="T80">
        <v>9.7969426651591571E-2</v>
      </c>
      <c r="U80">
        <v>9.5468087275731334E-2</v>
      </c>
      <c r="V80">
        <v>9.3055907481553776E-2</v>
      </c>
      <c r="W80">
        <v>9.0737996812125202E-2</v>
      </c>
      <c r="X80">
        <v>8.8519765193649916E-2</v>
      </c>
      <c r="Y80">
        <v>8.6406895422488361E-2</v>
      </c>
      <c r="Z80">
        <v>8.4405301806832977E-2</v>
      </c>
      <c r="AA80">
        <v>8.2521072149021685E-2</v>
      </c>
      <c r="AB80">
        <v>8.0760393053776761E-2</v>
      </c>
      <c r="AC80">
        <v>7.9129455400635554E-2</v>
      </c>
      <c r="AD80">
        <v>7.7634341904920662E-2</v>
      </c>
      <c r="AE80">
        <v>7.6280895236813889E-2</v>
      </c>
      <c r="AF80">
        <v>7.5074572827184258E-2</v>
      </c>
      <c r="AG80">
        <v>7.402029053494541E-2</v>
      </c>
      <c r="AH80">
        <v>7.3122262522643089E-2</v>
      </c>
      <c r="AI80">
        <v>7.2383845990666912E-2</v>
      </c>
      <c r="AJ80">
        <v>7.1807400552498277E-2</v>
      </c>
      <c r="AK80">
        <v>7.1394171557679506E-2</v>
      </c>
      <c r="AL80">
        <v>7.1144200948248068E-2</v>
      </c>
      <c r="AM80">
        <v>7.1056278885958515E-2</v>
      </c>
      <c r="AN80">
        <v>7.112792019410949E-2</v>
      </c>
      <c r="AO80">
        <v>7.1355446918397597E-2</v>
      </c>
      <c r="AP80">
        <v>7.1734090421113977E-2</v>
      </c>
      <c r="AQ80">
        <v>7.2258092123798009E-2</v>
      </c>
      <c r="AR80">
        <v>7.2920893781906637E-2</v>
      </c>
      <c r="AS80">
        <v>7.3715311586841623E-2</v>
      </c>
      <c r="AT80">
        <v>7.4633744037306021E-2</v>
      </c>
      <c r="AU80">
        <v>7.5668306402574673E-2</v>
      </c>
      <c r="AV80">
        <v>7.6811012938402035E-2</v>
      </c>
      <c r="AW80">
        <v>7.8053907388717605E-2</v>
      </c>
      <c r="AX80">
        <v>7.9389179085667977E-2</v>
      </c>
      <c r="AY80">
        <v>8.0809258660890559E-2</v>
      </c>
      <c r="AZ80">
        <v>8.2306885365137167E-2</v>
      </c>
      <c r="BA80">
        <v>8.3875159964416468E-2</v>
      </c>
      <c r="BB80">
        <v>8.5507576220388959E-2</v>
      </c>
      <c r="BC80">
        <v>8.7198040182643169E-2</v>
      </c>
      <c r="BD80">
        <v>8.8940874869107053E-2</v>
      </c>
      <c r="BE80">
        <v>9.0730817201679886E-2</v>
      </c>
      <c r="BF80">
        <v>9.2563007764610072E-2</v>
      </c>
      <c r="BG80">
        <v>9.4432973479994048E-2</v>
      </c>
      <c r="BH80">
        <v>9.633660939950256E-2</v>
      </c>
      <c r="BI80">
        <v>9.8270156007383633E-2</v>
      </c>
      <c r="BJ80">
        <v>0.10023017679659856</v>
      </c>
      <c r="BK80">
        <v>0.10221353519232645</v>
      </c>
      <c r="BL80">
        <v>0.10421737150432417</v>
      </c>
      <c r="BM80">
        <v>0.10623908100302619</v>
      </c>
      <c r="BN80">
        <v>0.10827629269934304</v>
      </c>
      <c r="BO80">
        <v>0.11032684954474116</v>
      </c>
      <c r="BP80">
        <v>0.11238878934166689</v>
      </c>
      <c r="BQ80">
        <v>0.11446032834475682</v>
      </c>
      <c r="BR80">
        <v>0.11653984430417089</v>
      </c>
      <c r="BS80">
        <v>0.11862586256171416</v>
      </c>
      <c r="BT80">
        <v>0.12071704201358679</v>
      </c>
      <c r="BU80">
        <v>0.12281216362293</v>
      </c>
      <c r="BV80">
        <v>0.124910118287779</v>
      </c>
      <c r="BW80">
        <v>0.12700989750915861</v>
      </c>
      <c r="BX80">
        <v>0.12911058379243104</v>
      </c>
      <c r="BY80">
        <v>0.13121134255936159</v>
      </c>
      <c r="BZ80">
        <v>0.13331141413102901</v>
      </c>
      <c r="CA80">
        <v>0.13541010729490419</v>
      </c>
      <c r="CB80">
        <v>0.13750679311175773</v>
      </c>
      <c r="CC80">
        <v>0.1396008992077496</v>
      </c>
      <c r="CD80">
        <v>0.14169190469258591</v>
      </c>
      <c r="CE80">
        <v>0.143779335368522</v>
      </c>
      <c r="CF80">
        <v>0.14586276016857105</v>
      </c>
      <c r="CG80">
        <v>0.14794178659034932</v>
      </c>
      <c r="CH80">
        <v>0.15001605810727175</v>
      </c>
      <c r="CI80">
        <v>0.15208525026625622</v>
      </c>
      <c r="CJ80">
        <v>0.15414906875258202</v>
      </c>
      <c r="CK80">
        <v>0.15620724625548396</v>
      </c>
      <c r="CL80">
        <v>0.15825954023469047</v>
      </c>
      <c r="CM80">
        <v>0.1603057306701329</v>
      </c>
      <c r="CN80">
        <v>0.16234561892745741</v>
      </c>
      <c r="CO80">
        <v>0.16437902511351107</v>
      </c>
      <c r="CP80">
        <v>0.16640578686262691</v>
      </c>
      <c r="CQ80">
        <v>0.16842575817408273</v>
      </c>
      <c r="CR80">
        <v>0.17043880710893217</v>
      </c>
      <c r="CS80">
        <v>0.17244481636778472</v>
      </c>
      <c r="CT80">
        <v>0.1744436803788296</v>
      </c>
      <c r="CU80">
        <v>0.17643530517274347</v>
      </c>
      <c r="CV80">
        <v>0.17841960751224839</v>
      </c>
      <c r="CW80" t="e">
        <v>#N/A</v>
      </c>
      <c r="CX80" t="e">
        <v>#N/A</v>
      </c>
      <c r="CY80" t="e">
        <v>#N/A</v>
      </c>
      <c r="CZ80" t="e">
        <v>#N/A</v>
      </c>
      <c r="DA80" t="e">
        <v>#N/A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e">
        <v>#N/A</v>
      </c>
      <c r="DI80" t="e">
        <v>#N/A</v>
      </c>
      <c r="DJ80" t="e">
        <v>#N/A</v>
      </c>
      <c r="DK80" t="e">
        <v>#N/A</v>
      </c>
      <c r="DL80" t="e">
        <v>#N/A</v>
      </c>
      <c r="DM80" t="e">
        <v>#N/A</v>
      </c>
      <c r="DN80" t="e">
        <v>#N/A</v>
      </c>
      <c r="DO80" t="e">
        <v>#N/A</v>
      </c>
      <c r="DP80" t="e">
        <v>#N/A</v>
      </c>
      <c r="DQ80" t="e">
        <v>#N/A</v>
      </c>
      <c r="DR80" t="e">
        <v>#N/A</v>
      </c>
      <c r="DS80" t="e">
        <v>#N/A</v>
      </c>
      <c r="DT80" t="e">
        <v>#N/A</v>
      </c>
      <c r="DU80" t="e">
        <v>#N/A</v>
      </c>
      <c r="DV80" t="e">
        <v>#N/A</v>
      </c>
      <c r="DW80" t="e">
        <v>#N/A</v>
      </c>
      <c r="DX80" t="e">
        <v>#N/A</v>
      </c>
      <c r="DY80" t="e">
        <v>#N/A</v>
      </c>
      <c r="DZ80" t="e">
        <v>#N/A</v>
      </c>
      <c r="EA80" t="e">
        <v>#N/A</v>
      </c>
      <c r="EB80" t="e">
        <v>#N/A</v>
      </c>
      <c r="EC80" t="e">
        <v>#N/A</v>
      </c>
      <c r="ED80" t="e">
        <v>#N/A</v>
      </c>
      <c r="EE80" t="e">
        <v>#N/A</v>
      </c>
      <c r="EF80" t="e">
        <v>#N/A</v>
      </c>
      <c r="EG80" t="e">
        <v>#N/A</v>
      </c>
      <c r="EH80" t="e">
        <v>#N/A</v>
      </c>
      <c r="EI80" t="e">
        <v>#N/A</v>
      </c>
      <c r="EJ80" t="e">
        <v>#N/A</v>
      </c>
      <c r="EK80" t="e">
        <v>#N/A</v>
      </c>
      <c r="EL80" t="e">
        <v>#N/A</v>
      </c>
      <c r="EM80" t="e">
        <v>#N/A</v>
      </c>
      <c r="EN80" t="e">
        <v>#N/A</v>
      </c>
      <c r="EO80" t="e">
        <v>#N/A</v>
      </c>
      <c r="EP80" t="e">
        <v>#N/A</v>
      </c>
      <c r="EQ80" t="e">
        <v>#N/A</v>
      </c>
      <c r="ER80" t="e">
        <v>#N/A</v>
      </c>
      <c r="ES80" t="e">
        <v>#N/A</v>
      </c>
      <c r="ET80" t="e">
        <v>#N/A</v>
      </c>
      <c r="EU80" t="e">
        <v>#N/A</v>
      </c>
      <c r="EV80" t="e">
        <v>#N/A</v>
      </c>
      <c r="EW80" t="e">
        <v>#N/A</v>
      </c>
      <c r="EX80" t="e">
        <v>#N/A</v>
      </c>
      <c r="EY80" t="e">
        <v>#N/A</v>
      </c>
    </row>
    <row r="81" spans="1:155">
      <c r="A81">
        <v>0.15719563702397643</v>
      </c>
      <c r="B81">
        <v>0.15361272468082826</v>
      </c>
      <c r="C81">
        <v>0.15007218020202412</v>
      </c>
      <c r="D81">
        <v>0.14657484171176371</v>
      </c>
      <c r="E81">
        <v>0.14312165551966924</v>
      </c>
      <c r="F81">
        <v>0.13971368536242382</v>
      </c>
      <c r="G81">
        <v>0.136352122935404</v>
      </c>
      <c r="H81">
        <v>0.1330382990230877</v>
      </c>
      <c r="I81">
        <v>0.12977369583025547</v>
      </c>
      <c r="J81">
        <v>0.12655995990238567</v>
      </c>
      <c r="K81">
        <v>0.12339891602551253</v>
      </c>
      <c r="L81">
        <v>0.12029258225789451</v>
      </c>
      <c r="M81">
        <v>0.11724318548456809</v>
      </c>
      <c r="N81">
        <v>0.11425317723606462</v>
      </c>
      <c r="O81">
        <v>0.11132525082337417</v>
      </c>
      <c r="P81">
        <v>0.10846235708204802</v>
      </c>
      <c r="Q81">
        <v>0.1056677208028121</v>
      </c>
      <c r="R81">
        <v>0.10294485561603411</v>
      </c>
      <c r="S81">
        <v>0.10029757663869429</v>
      </c>
      <c r="T81">
        <v>9.7730010726429478E-2</v>
      </c>
      <c r="U81">
        <v>9.5246602114509249E-2</v>
      </c>
      <c r="V81">
        <v>9.2852112514706167E-2</v>
      </c>
      <c r="W81">
        <v>9.0551613828565775E-2</v>
      </c>
      <c r="X81">
        <v>8.835047119771533E-2</v>
      </c>
      <c r="Y81">
        <v>8.6254314763967263E-2</v>
      </c>
      <c r="Z81">
        <v>8.4268997871784337E-2</v>
      </c>
      <c r="AA81">
        <v>8.240053873412774E-2</v>
      </c>
      <c r="AB81">
        <v>8.0655045950073403E-2</v>
      </c>
      <c r="AC81">
        <v>7.9038624542058691E-2</v>
      </c>
      <c r="AD81">
        <v>7.7557264840624779E-2</v>
      </c>
      <c r="AE81">
        <v>7.6216712625284275E-2</v>
      </c>
      <c r="AF81">
        <v>7.5022326585498206E-2</v>
      </c>
      <c r="AG81">
        <v>7.3978925645820121E-2</v>
      </c>
      <c r="AH81">
        <v>7.3090632607666003E-2</v>
      </c>
      <c r="AI81">
        <v>7.2360723668202731E-2</v>
      </c>
      <c r="AJ81">
        <v>7.1791491912282027E-2</v>
      </c>
      <c r="AK81">
        <v>7.1384134852628109E-2</v>
      </c>
      <c r="AL81">
        <v>7.1138667838268221E-2</v>
      </c>
      <c r="AM81">
        <v>7.1053877058460224E-2</v>
      </c>
      <c r="AN81">
        <v>7.1127294651561743E-2</v>
      </c>
      <c r="AO81">
        <v>7.1355280299991566E-2</v>
      </c>
      <c r="AP81">
        <v>7.1733125738741965E-2</v>
      </c>
      <c r="AQ81">
        <v>7.2255145588749209E-2</v>
      </c>
      <c r="AR81">
        <v>7.2914867366298264E-2</v>
      </c>
      <c r="AS81">
        <v>7.3705204115613043E-2</v>
      </c>
      <c r="AT81">
        <v>7.461865499864441E-2</v>
      </c>
      <c r="AU81">
        <v>7.5647437652449162E-2</v>
      </c>
      <c r="AV81">
        <v>7.6783666566491868E-2</v>
      </c>
      <c r="AW81">
        <v>7.8019481607649266E-2</v>
      </c>
      <c r="AX81">
        <v>7.9347161696389959E-2</v>
      </c>
      <c r="AY81">
        <v>8.0759219536559526E-2</v>
      </c>
      <c r="AZ81">
        <v>8.22484683106912E-2</v>
      </c>
      <c r="BA81">
        <v>8.3808074272954586E-2</v>
      </c>
      <c r="BB81">
        <v>8.5431588583685561E-2</v>
      </c>
      <c r="BC81">
        <v>8.7112966949140919E-2</v>
      </c>
      <c r="BD81">
        <v>8.8846574950686444E-2</v>
      </c>
      <c r="BE81">
        <v>9.0627185622694548E-2</v>
      </c>
      <c r="BF81">
        <v>9.2449969972039428E-2</v>
      </c>
      <c r="BG81">
        <v>9.4310480336453867E-2</v>
      </c>
      <c r="BH81">
        <v>9.620463283009606E-2</v>
      </c>
      <c r="BI81">
        <v>9.8128685311650449E-2</v>
      </c>
      <c r="BJ81">
        <v>0.10007921544650282</v>
      </c>
      <c r="BK81">
        <v>0.10205309821825807</v>
      </c>
      <c r="BL81">
        <v>0.10404748320829503</v>
      </c>
      <c r="BM81">
        <v>0.10605977310247802</v>
      </c>
      <c r="BN81">
        <v>0.10808760280516018</v>
      </c>
      <c r="BO81">
        <v>0.11012881985744148</v>
      </c>
      <c r="BP81">
        <v>0.112181465602309</v>
      </c>
      <c r="BQ81">
        <v>0.11424375897292556</v>
      </c>
      <c r="BR81">
        <v>0.11631407971434815</v>
      </c>
      <c r="BS81">
        <v>0.11839095454338337</v>
      </c>
      <c r="BT81">
        <v>0.12047304332323935</v>
      </c>
      <c r="BU81">
        <v>0.12255912758144386</v>
      </c>
      <c r="BV81">
        <v>0.12464809848292305</v>
      </c>
      <c r="BW81">
        <v>0.12673894757491708</v>
      </c>
      <c r="BX81">
        <v>0.12883075719903694</v>
      </c>
      <c r="BY81">
        <v>0.13092269247637797</v>
      </c>
      <c r="BZ81">
        <v>0.1330139933097958</v>
      </c>
      <c r="CA81">
        <v>0.13510396798448127</v>
      </c>
      <c r="CB81">
        <v>0.13719198701227944</v>
      </c>
      <c r="CC81">
        <v>0.13927747737057944</v>
      </c>
      <c r="CD81">
        <v>0.14135991751464422</v>
      </c>
      <c r="CE81">
        <v>0.14343883259370521</v>
      </c>
      <c r="CF81">
        <v>0.14551379084406582</v>
      </c>
      <c r="CG81">
        <v>0.14758439907654286</v>
      </c>
      <c r="CH81">
        <v>0.14965030006752431</v>
      </c>
      <c r="CI81">
        <v>0.15171116864650025</v>
      </c>
      <c r="CJ81">
        <v>0.1537667098727197</v>
      </c>
      <c r="CK81">
        <v>0.15581665570321937</v>
      </c>
      <c r="CL81">
        <v>0.15786076297809756</v>
      </c>
      <c r="CM81">
        <v>0.15989881102009817</v>
      </c>
      <c r="CN81">
        <v>0.16193060055797218</v>
      </c>
      <c r="CO81">
        <v>0.16395595107957056</v>
      </c>
      <c r="CP81">
        <v>0.16597469963978187</v>
      </c>
      <c r="CQ81">
        <v>0.16798669962734825</v>
      </c>
      <c r="CR81">
        <v>0.16999181855476464</v>
      </c>
      <c r="CS81">
        <v>0.17198993856444525</v>
      </c>
      <c r="CT81">
        <v>0.17398095354934059</v>
      </c>
      <c r="CU81">
        <v>0.17596476901665439</v>
      </c>
      <c r="CV81">
        <v>0.17794130121214499</v>
      </c>
      <c r="CW81" t="e">
        <v>#N/A</v>
      </c>
      <c r="CX81" t="e">
        <v>#N/A</v>
      </c>
      <c r="CY81" t="e">
        <v>#N/A</v>
      </c>
      <c r="CZ81" t="e">
        <v>#N/A</v>
      </c>
      <c r="DA81" t="e">
        <v>#N/A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  <c r="DH81" t="e">
        <v>#N/A</v>
      </c>
      <c r="DI81" t="e">
        <v>#N/A</v>
      </c>
      <c r="DJ81" t="e">
        <v>#N/A</v>
      </c>
      <c r="DK81" t="e">
        <v>#N/A</v>
      </c>
      <c r="DL81" t="e">
        <v>#N/A</v>
      </c>
      <c r="DM81" t="e">
        <v>#N/A</v>
      </c>
      <c r="DN81" t="e">
        <v>#N/A</v>
      </c>
      <c r="DO81" t="e">
        <v>#N/A</v>
      </c>
      <c r="DP81" t="e">
        <v>#N/A</v>
      </c>
      <c r="DQ81" t="e">
        <v>#N/A</v>
      </c>
      <c r="DR81" t="e">
        <v>#N/A</v>
      </c>
      <c r="DS81" t="e">
        <v>#N/A</v>
      </c>
      <c r="DT81" t="e">
        <v>#N/A</v>
      </c>
      <c r="DU81" t="e">
        <v>#N/A</v>
      </c>
      <c r="DV81" t="e">
        <v>#N/A</v>
      </c>
      <c r="DW81" t="e">
        <v>#N/A</v>
      </c>
      <c r="DX81" t="e">
        <v>#N/A</v>
      </c>
      <c r="DY81" t="e">
        <v>#N/A</v>
      </c>
      <c r="DZ81" t="e">
        <v>#N/A</v>
      </c>
      <c r="EA81" t="e">
        <v>#N/A</v>
      </c>
      <c r="EB81" t="e">
        <v>#N/A</v>
      </c>
      <c r="EC81" t="e">
        <v>#N/A</v>
      </c>
      <c r="ED81" t="e">
        <v>#N/A</v>
      </c>
      <c r="EE81" t="e">
        <v>#N/A</v>
      </c>
      <c r="EF81" t="e">
        <v>#N/A</v>
      </c>
      <c r="EG81" t="e">
        <v>#N/A</v>
      </c>
      <c r="EH81" t="e">
        <v>#N/A</v>
      </c>
      <c r="EI81" t="e">
        <v>#N/A</v>
      </c>
      <c r="EJ81" t="e">
        <v>#N/A</v>
      </c>
      <c r="EK81" t="e">
        <v>#N/A</v>
      </c>
      <c r="EL81" t="e">
        <v>#N/A</v>
      </c>
      <c r="EM81" t="e">
        <v>#N/A</v>
      </c>
      <c r="EN81" t="e">
        <v>#N/A</v>
      </c>
      <c r="EO81" t="e">
        <v>#N/A</v>
      </c>
      <c r="EP81" t="e">
        <v>#N/A</v>
      </c>
      <c r="EQ81" t="e">
        <v>#N/A</v>
      </c>
      <c r="ER81" t="e">
        <v>#N/A</v>
      </c>
      <c r="ES81" t="e">
        <v>#N/A</v>
      </c>
      <c r="ET81" t="e">
        <v>#N/A</v>
      </c>
      <c r="EU81" t="e">
        <v>#N/A</v>
      </c>
      <c r="EV81" t="e">
        <v>#N/A</v>
      </c>
      <c r="EW81" t="e">
        <v>#N/A</v>
      </c>
      <c r="EX81" t="e">
        <v>#N/A</v>
      </c>
      <c r="EY81" t="e">
        <v>#N/A</v>
      </c>
    </row>
    <row r="82" spans="1:155">
      <c r="A82">
        <v>0.15659114370375707</v>
      </c>
      <c r="B82">
        <v>0.15302949237448771</v>
      </c>
      <c r="C82">
        <v>0.14951006925569454</v>
      </c>
      <c r="D82">
        <v>0.14603371360660744</v>
      </c>
      <c r="E82">
        <v>0.14260137262976982</v>
      </c>
      <c r="F82">
        <v>0.13921411069253398</v>
      </c>
      <c r="G82">
        <v>0.13587311973391594</v>
      </c>
      <c r="H82">
        <v>0.13257973041237917</v>
      </c>
      <c r="I82">
        <v>0.12933542425619912</v>
      </c>
      <c r="J82">
        <v>0.12614184656782626</v>
      </c>
      <c r="K82">
        <v>0.12300082009440708</v>
      </c>
      <c r="L82">
        <v>0.11991435998111591</v>
      </c>
      <c r="M82">
        <v>0.11688468907961282</v>
      </c>
      <c r="N82">
        <v>0.11391425356070081</v>
      </c>
      <c r="O82">
        <v>0.11100573974126994</v>
      </c>
      <c r="P82">
        <v>0.10816208950283768</v>
      </c>
      <c r="Q82">
        <v>0.10538651635012665</v>
      </c>
      <c r="R82">
        <v>0.10268251978395175</v>
      </c>
      <c r="S82">
        <v>0.10005389744714829</v>
      </c>
      <c r="T82">
        <v>9.7504754835652893E-2</v>
      </c>
      <c r="U82">
        <v>9.5039510184127249E-2</v>
      </c>
      <c r="V82">
        <v>9.2662893975821822E-2</v>
      </c>
      <c r="W82">
        <v>9.0379940886782834E-2</v>
      </c>
      <c r="X82">
        <v>8.8195972147796661E-2</v>
      </c>
      <c r="Y82">
        <v>8.611656674391388E-2</v>
      </c>
      <c r="Z82">
        <v>8.4147519087543643E-2</v>
      </c>
      <c r="AA82">
        <v>8.2294780551067481E-2</v>
      </c>
      <c r="AB82">
        <v>8.0564385047846715E-2</v>
      </c>
      <c r="AC82">
        <v>7.8962355756333688E-2</v>
      </c>
      <c r="AD82">
        <v>7.7494595131363697E-2</v>
      </c>
      <c r="AE82">
        <v>7.6166756898904828E-2</v>
      </c>
      <c r="AF82">
        <v>7.4984106131775391E-2</v>
      </c>
      <c r="AG82">
        <v>7.3951369646691342E-2</v>
      </c>
      <c r="AH82">
        <v>7.3072583592446616E-2</v>
      </c>
      <c r="AI82">
        <v>7.2350946843008052E-2</v>
      </c>
      <c r="AJ82">
        <v>7.1788688966256051E-2</v>
      </c>
      <c r="AK82">
        <v>7.1386961047950878E-2</v>
      </c>
      <c r="AL82">
        <v>7.1145752632095438E-2</v>
      </c>
      <c r="AM82">
        <v>7.1063845126096259E-2</v>
      </c>
      <c r="AN82">
        <v>7.1138786318890229E-2</v>
      </c>
      <c r="AO82">
        <v>7.1366972330405162E-2</v>
      </c>
      <c r="AP82">
        <v>7.1743752122184992E-2</v>
      </c>
      <c r="AQ82">
        <v>7.2263510920763871E-2</v>
      </c>
      <c r="AR82">
        <v>7.2919859317411406E-2</v>
      </c>
      <c r="AS82">
        <v>7.3705803406570181E-2</v>
      </c>
      <c r="AT82">
        <v>7.4613940214855734E-2</v>
      </c>
      <c r="AU82">
        <v>7.5636586464557704E-2</v>
      </c>
      <c r="AV82">
        <v>7.6765954073867326E-2</v>
      </c>
      <c r="AW82">
        <v>7.7994276382550645E-2</v>
      </c>
      <c r="AX82">
        <v>7.931391995755363E-2</v>
      </c>
      <c r="AY82">
        <v>8.0717478008519555E-2</v>
      </c>
      <c r="AZ82">
        <v>8.219783657806759E-2</v>
      </c>
      <c r="BA82">
        <v>8.3748226897583461E-2</v>
      </c>
      <c r="BB82">
        <v>8.5362257383655854E-2</v>
      </c>
      <c r="BC82">
        <v>8.7033933601420463E-2</v>
      </c>
      <c r="BD82">
        <v>8.8757664268521497E-2</v>
      </c>
      <c r="BE82">
        <v>9.0528259455814525E-2</v>
      </c>
      <c r="BF82">
        <v>9.2340921574758761E-2</v>
      </c>
      <c r="BG82">
        <v>9.4191229639062901E-2</v>
      </c>
      <c r="BH82">
        <v>9.6075122166551993E-2</v>
      </c>
      <c r="BI82">
        <v>9.7988875798996386E-2</v>
      </c>
      <c r="BJ82">
        <v>9.9929083869619628E-2</v>
      </c>
      <c r="BK82">
        <v>0.10189263439947734</v>
      </c>
      <c r="BL82">
        <v>0.10387668771274215</v>
      </c>
      <c r="BM82">
        <v>0.10587865542990424</v>
      </c>
      <c r="BN82">
        <v>0.10789617973904293</v>
      </c>
      <c r="BO82">
        <v>0.10992711417101343</v>
      </c>
      <c r="BP82">
        <v>0.11196950496309163</v>
      </c>
      <c r="BQ82">
        <v>0.11402157500215224</v>
      </c>
      <c r="BR82">
        <v>0.11608170725887568</v>
      </c>
      <c r="BS82">
        <v>0.11814843100735467</v>
      </c>
      <c r="BT82">
        <v>0.12022040814076483</v>
      </c>
      <c r="BU82">
        <v>0.12229642182507808</v>
      </c>
      <c r="BV82">
        <v>0.12437536446114547</v>
      </c>
      <c r="BW82">
        <v>0.12645622859420302</v>
      </c>
      <c r="BX82">
        <v>0.12853809723481585</v>
      </c>
      <c r="BY82">
        <v>0.13062013603941819</v>
      </c>
      <c r="BZ82">
        <v>0.13270158525104919</v>
      </c>
      <c r="CA82">
        <v>0.1347817533786477</v>
      </c>
      <c r="CB82">
        <v>0.13686001103445761</v>
      </c>
      <c r="CC82">
        <v>0.13893578518105903</v>
      </c>
      <c r="CD82">
        <v>0.14100855425770195</v>
      </c>
      <c r="CE82">
        <v>0.1430778432556985</v>
      </c>
      <c r="CF82">
        <v>0.14514322022487702</v>
      </c>
      <c r="CG82">
        <v>0.14720429179951569</v>
      </c>
      <c r="CH82">
        <v>0.14926070047776741</v>
      </c>
      <c r="CI82">
        <v>0.15131212083658449</v>
      </c>
      <c r="CJ82">
        <v>0.15335825764011274</v>
      </c>
      <c r="CK82">
        <v>0.15539884254791986</v>
      </c>
      <c r="CL82">
        <v>0.1574336320639399</v>
      </c>
      <c r="CM82">
        <v>0.15946240520557695</v>
      </c>
      <c r="CN82">
        <v>0.16148496234190149</v>
      </c>
      <c r="CO82">
        <v>0.16350112266133265</v>
      </c>
      <c r="CP82">
        <v>0.16551072285747934</v>
      </c>
      <c r="CQ82">
        <v>0.16751361599665607</v>
      </c>
      <c r="CR82">
        <v>0.16950966924156419</v>
      </c>
      <c r="CS82">
        <v>0.17149876440756165</v>
      </c>
      <c r="CT82">
        <v>0.17348079502296898</v>
      </c>
      <c r="CU82">
        <v>0.17545566630876905</v>
      </c>
      <c r="CV82">
        <v>0.17742329414796323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 t="e">
        <v>#N/A</v>
      </c>
      <c r="EA82" t="e">
        <v>#N/A</v>
      </c>
      <c r="EB82" t="e">
        <v>#N/A</v>
      </c>
      <c r="EC82" t="e">
        <v>#N/A</v>
      </c>
      <c r="ED82" t="e">
        <v>#N/A</v>
      </c>
      <c r="EE82" t="e">
        <v>#N/A</v>
      </c>
      <c r="EF82" t="e">
        <v>#N/A</v>
      </c>
      <c r="EG82" t="e">
        <v>#N/A</v>
      </c>
      <c r="EH82" t="e">
        <v>#N/A</v>
      </c>
      <c r="EI82" t="e">
        <v>#N/A</v>
      </c>
      <c r="EJ82" t="e">
        <v>#N/A</v>
      </c>
      <c r="EK82" t="e">
        <v>#N/A</v>
      </c>
      <c r="EL82" t="e">
        <v>#N/A</v>
      </c>
      <c r="EM82" t="e">
        <v>#N/A</v>
      </c>
      <c r="EN82" t="e">
        <v>#N/A</v>
      </c>
      <c r="EO82" t="e">
        <v>#N/A</v>
      </c>
      <c r="EP82" t="e">
        <v>#N/A</v>
      </c>
      <c r="EQ82" t="e">
        <v>#N/A</v>
      </c>
      <c r="ER82" t="e">
        <v>#N/A</v>
      </c>
      <c r="ES82" t="e">
        <v>#N/A</v>
      </c>
      <c r="ET82" t="e">
        <v>#N/A</v>
      </c>
      <c r="EU82" t="e">
        <v>#N/A</v>
      </c>
      <c r="EV82" t="e">
        <v>#N/A</v>
      </c>
      <c r="EW82" t="e">
        <v>#N/A</v>
      </c>
      <c r="EX82" t="e">
        <v>#N/A</v>
      </c>
      <c r="EY82" t="e">
        <v>#N/A</v>
      </c>
    </row>
    <row r="83" spans="1:155">
      <c r="A83">
        <v>0.15598707654679012</v>
      </c>
      <c r="B83">
        <v>0.15244772909422183</v>
      </c>
      <c r="C83">
        <v>0.14895043838107538</v>
      </c>
      <c r="D83">
        <v>0.14549604402750435</v>
      </c>
      <c r="E83">
        <v>0.1420854933012955</v>
      </c>
      <c r="F83">
        <v>0.1387198502538585</v>
      </c>
      <c r="G83">
        <v>0.13540030614110302</v>
      </c>
      <c r="H83">
        <v>0.13212819044111992</v>
      </c>
      <c r="I83">
        <v>0.12890498294654151</v>
      </c>
      <c r="J83">
        <v>0.12573232657002828</v>
      </c>
      <c r="K83">
        <v>0.12261204086988453</v>
      </c>
      <c r="L83">
        <v>0.11954613684754109</v>
      </c>
      <c r="M83">
        <v>0.11653683211523429</v>
      </c>
      <c r="N83">
        <v>0.1135865662119622</v>
      </c>
      <c r="O83">
        <v>0.11069801723081497</v>
      </c>
      <c r="P83">
        <v>0.10787411691759408</v>
      </c>
      <c r="Q83">
        <v>0.1051180663257853</v>
      </c>
      <c r="R83">
        <v>0.10243334980646836</v>
      </c>
      <c r="S83">
        <v>9.9823746668163904E-2</v>
      </c>
      <c r="T83">
        <v>9.7293340321582336E-2</v>
      </c>
      <c r="U83">
        <v>9.4846522608525899E-2</v>
      </c>
      <c r="V83">
        <v>9.248799265968026E-2</v>
      </c>
      <c r="W83">
        <v>9.0222748197597846E-2</v>
      </c>
      <c r="X83">
        <v>8.8056067311739705E-2</v>
      </c>
      <c r="Y83">
        <v>8.5993479079796667E-2</v>
      </c>
      <c r="Z83">
        <v>8.4040720848749417E-2</v>
      </c>
      <c r="AA83">
        <v>8.2203679618848405E-2</v>
      </c>
      <c r="AB83">
        <v>8.0488317716954583E-2</v>
      </c>
      <c r="AC83">
        <v>7.8900580193075665E-2</v>
      </c>
      <c r="AD83">
        <v>7.7446285800727821E-2</v>
      </c>
      <c r="AE83">
        <v>7.6131000856211023E-2</v>
      </c>
      <c r="AF83">
        <v>7.4959901507266821E-2</v>
      </c>
      <c r="AG83">
        <v>7.3937627271968689E-2</v>
      </c>
      <c r="AH83">
        <v>7.3068131937042743E-2</v>
      </c>
      <c r="AI83">
        <v>7.2354540832152855E-2</v>
      </c>
      <c r="AJ83">
        <v>7.1799022701146284E-2</v>
      </c>
      <c r="AK83">
        <v>7.1402684179639367E-2</v>
      </c>
      <c r="AL83">
        <v>7.1165488948040534E-2</v>
      </c>
      <c r="AM83">
        <v>7.1086213541839902E-2</v>
      </c>
      <c r="AN83">
        <v>7.1162420593804801E-2</v>
      </c>
      <c r="AO83">
        <v>7.1390540698968996E-2</v>
      </c>
      <c r="AP83">
        <v>7.1765977478551318E-2</v>
      </c>
      <c r="AQ83">
        <v>7.2283184401162312E-2</v>
      </c>
      <c r="AR83">
        <v>7.2935852333526244E-2</v>
      </c>
      <c r="AS83">
        <v>7.3717077927587721E-2</v>
      </c>
      <c r="AT83">
        <v>7.4619552350189827E-2</v>
      </c>
      <c r="AU83">
        <v>7.5635688783261185E-2</v>
      </c>
      <c r="AV83">
        <v>7.6757793841596311E-2</v>
      </c>
      <c r="AW83">
        <v>7.7978192074337885E-2</v>
      </c>
      <c r="AX83">
        <v>7.9289335937522368E-2</v>
      </c>
      <c r="AY83">
        <v>8.068389773244157E-2</v>
      </c>
      <c r="AZ83">
        <v>8.2154835417421981E-2</v>
      </c>
      <c r="BA83">
        <v>8.3695444697380855E-2</v>
      </c>
      <c r="BB83">
        <v>8.5299391221390866E-2</v>
      </c>
      <c r="BC83">
        <v>8.6960730833108471E-2</v>
      </c>
      <c r="BD83">
        <v>8.8673915943575293E-2</v>
      </c>
      <c r="BE83">
        <v>9.0433794532620154E-2</v>
      </c>
      <c r="BF83">
        <v>9.2235601581571083E-2</v>
      </c>
      <c r="BG83">
        <v>9.4074943947963285E-2</v>
      </c>
      <c r="BH83">
        <v>9.5947783944684437E-2</v>
      </c>
      <c r="BI83">
        <v>9.7850418441432538E-2</v>
      </c>
      <c r="BJ83">
        <v>9.9779457900369725E-2</v>
      </c>
      <c r="BK83">
        <v>0.10173180482985598</v>
      </c>
      <c r="BL83">
        <v>0.10370463182683141</v>
      </c>
      <c r="BM83">
        <v>0.10569536086205118</v>
      </c>
      <c r="BN83">
        <v>0.10770164285729593</v>
      </c>
      <c r="BO83">
        <v>0.10972133868955068</v>
      </c>
      <c r="BP83">
        <v>0.1117525008416672</v>
      </c>
      <c r="BQ83">
        <v>0.1137933574040554</v>
      </c>
      <c r="BR83">
        <v>0.11584229577430667</v>
      </c>
      <c r="BS83">
        <v>0.11789784892175596</v>
      </c>
      <c r="BT83">
        <v>0.11995868190134393</v>
      </c>
      <c r="BU83">
        <v>0.12202358049092765</v>
      </c>
      <c r="BV83">
        <v>0.12409143933159811</v>
      </c>
      <c r="BW83">
        <v>0.12616125282534357</v>
      </c>
      <c r="BX83">
        <v>0.12823210555827075</v>
      </c>
      <c r="BY83">
        <v>0.1303031644853779</v>
      </c>
      <c r="BZ83">
        <v>0.13237367095599889</v>
      </c>
      <c r="CA83">
        <v>0.13444293442996716</v>
      </c>
      <c r="CB83">
        <v>0.13651032622508147</v>
      </c>
      <c r="CC83">
        <v>0.13857527397480951</v>
      </c>
      <c r="CD83">
        <v>0.14063725657408227</v>
      </c>
      <c r="CE83">
        <v>0.14269579948220412</v>
      </c>
      <c r="CF83">
        <v>0.14475047103893182</v>
      </c>
      <c r="CG83">
        <v>0.1468008781794288</v>
      </c>
      <c r="CH83">
        <v>0.14884666352673506</v>
      </c>
      <c r="CI83">
        <v>0.1508875018890351</v>
      </c>
      <c r="CJ83">
        <v>0.15292309806093879</v>
      </c>
      <c r="CK83">
        <v>0.15495318376978212</v>
      </c>
      <c r="CL83">
        <v>0.15697751554256828</v>
      </c>
      <c r="CM83">
        <v>0.15899587238881246</v>
      </c>
      <c r="CN83">
        <v>0.1610080546351822</v>
      </c>
      <c r="CO83">
        <v>0.16301388141161779</v>
      </c>
      <c r="CP83">
        <v>0.16501318932220366</v>
      </c>
      <c r="CQ83">
        <v>0.1670058313522276</v>
      </c>
      <c r="CR83">
        <v>0.1689916745534373</v>
      </c>
      <c r="CS83">
        <v>0.1709706006128055</v>
      </c>
      <c r="CT83">
        <v>0.17294250290472307</v>
      </c>
      <c r="CU83">
        <v>0.17490728652356111</v>
      </c>
      <c r="CV83">
        <v>0.17686486717966238</v>
      </c>
      <c r="CW83" t="e">
        <v>#N/A</v>
      </c>
      <c r="CX83" t="e">
        <v>#N/A</v>
      </c>
      <c r="CY83" t="e">
        <v>#N/A</v>
      </c>
      <c r="CZ83" t="e">
        <v>#N/A</v>
      </c>
      <c r="DA83" t="e">
        <v>#N/A</v>
      </c>
      <c r="DB83" t="e">
        <v>#N/A</v>
      </c>
      <c r="DC83" t="e">
        <v>#N/A</v>
      </c>
      <c r="DD83" t="e">
        <v>#N/A</v>
      </c>
      <c r="DE83" t="e">
        <v>#N/A</v>
      </c>
      <c r="DF83" t="e">
        <v>#N/A</v>
      </c>
      <c r="DG83" t="e">
        <v>#N/A</v>
      </c>
      <c r="DH83" t="e">
        <v>#N/A</v>
      </c>
      <c r="DI83" t="e">
        <v>#N/A</v>
      </c>
      <c r="DJ83" t="e">
        <v>#N/A</v>
      </c>
      <c r="DK83" t="e">
        <v>#N/A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 t="e">
        <v>#N/A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 t="e">
        <v>#N/A</v>
      </c>
      <c r="EM83" t="e">
        <v>#N/A</v>
      </c>
      <c r="EN83" t="e">
        <v>#N/A</v>
      </c>
      <c r="EO83" t="e">
        <v>#N/A</v>
      </c>
      <c r="EP83" t="e">
        <v>#N/A</v>
      </c>
      <c r="EQ83" t="e">
        <v>#N/A</v>
      </c>
      <c r="ER83" t="e">
        <v>#N/A</v>
      </c>
      <c r="ES83" t="e">
        <v>#N/A</v>
      </c>
      <c r="ET83" t="e">
        <v>#N/A</v>
      </c>
      <c r="EU83" t="e">
        <v>#N/A</v>
      </c>
      <c r="EV83" t="e">
        <v>#N/A</v>
      </c>
      <c r="EW83" t="e">
        <v>#N/A</v>
      </c>
      <c r="EX83" t="e">
        <v>#N/A</v>
      </c>
      <c r="EY83" t="e">
        <v>#N/A</v>
      </c>
    </row>
    <row r="84" spans="1:155">
      <c r="A84">
        <v>0.15538264400490659</v>
      </c>
      <c r="B84">
        <v>0.15186666772086277</v>
      </c>
      <c r="C84">
        <v>0.14839254494471765</v>
      </c>
      <c r="D84">
        <v>0.14496111489841365</v>
      </c>
      <c r="E84">
        <v>0.14157332403192421</v>
      </c>
      <c r="F84">
        <v>0.13823023525279965</v>
      </c>
      <c r="G84">
        <v>0.13493303817091534</v>
      </c>
      <c r="H84">
        <v>0.13168306009362551</v>
      </c>
      <c r="I84">
        <v>0.12848177803105512</v>
      </c>
      <c r="J84">
        <v>0.12533083138704407</v>
      </c>
      <c r="K84">
        <v>0.12223203539361004</v>
      </c>
      <c r="L84">
        <v>0.119187395708255</v>
      </c>
      <c r="M84">
        <v>0.11619912346459323</v>
      </c>
      <c r="N84">
        <v>0.11326965035858841</v>
      </c>
      <c r="O84">
        <v>0.11040164501646674</v>
      </c>
      <c r="P84">
        <v>0.107598027826492</v>
      </c>
      <c r="Q84">
        <v>0.10486198625672151</v>
      </c>
      <c r="R84">
        <v>0.10219698844215588</v>
      </c>
      <c r="S84">
        <v>9.9606794428101789E-2</v>
      </c>
      <c r="T84">
        <v>9.7095464795794575E-2</v>
      </c>
      <c r="U84">
        <v>9.4667364493258618E-2</v>
      </c>
      <c r="V84">
        <v>9.2327161102538816E-2</v>
      </c>
      <c r="W84">
        <v>9.0079815541377853E-2</v>
      </c>
      <c r="X84">
        <v>8.7930563388142952E-2</v>
      </c>
      <c r="Y84">
        <v>8.5884884887465068E-2</v>
      </c>
      <c r="Z84">
        <v>8.3948461996507684E-2</v>
      </c>
      <c r="AA84">
        <v>8.212711958384851E-2</v>
      </c>
      <c r="AB84">
        <v>8.0426751275896061E-2</v>
      </c>
      <c r="AC84">
        <v>7.8853227374340515E-2</v>
      </c>
      <c r="AD84">
        <v>7.741228691159395E-2</v>
      </c>
      <c r="AE84">
        <v>7.6109413088736796E-2</v>
      </c>
      <c r="AF84">
        <v>7.4949697669105461E-2</v>
      </c>
      <c r="AG84">
        <v>7.3937697294644042E-2</v>
      </c>
      <c r="AH84">
        <v>7.3077287585522691E-2</v>
      </c>
      <c r="AI84">
        <v>7.2371523949398886E-2</v>
      </c>
      <c r="AJ84">
        <v>7.1822517076295E-2</v>
      </c>
      <c r="AK84">
        <v>7.1431330757832701E-2</v>
      </c>
      <c r="AL84">
        <v>7.1197903668561546E-2</v>
      </c>
      <c r="AM84">
        <v>7.1121006722603922E-2</v>
      </c>
      <c r="AN84">
        <v>7.1198216915202006E-2</v>
      </c>
      <c r="AO84">
        <v>7.142599781992412E-2</v>
      </c>
      <c r="AP84">
        <v>7.1799805267968156E-2</v>
      </c>
      <c r="AQ84">
        <v>7.231415879038211E-2</v>
      </c>
      <c r="AR84">
        <v>7.2962827312270051E-2</v>
      </c>
      <c r="AS84">
        <v>7.3738994561151655E-2</v>
      </c>
      <c r="AT84">
        <v>7.4635443652894914E-2</v>
      </c>
      <c r="AU84">
        <v>7.5644681307481546E-2</v>
      </c>
      <c r="AV84">
        <v>7.6759106445507055E-2</v>
      </c>
      <c r="AW84">
        <v>7.7971132756619543E-2</v>
      </c>
      <c r="AX84">
        <v>7.9273296784928518E-2</v>
      </c>
      <c r="AY84">
        <v>8.065834866238189E-2</v>
      </c>
      <c r="AZ84">
        <v>8.2119317555969379E-2</v>
      </c>
      <c r="BA84">
        <v>8.3649563328536361E-2</v>
      </c>
      <c r="BB84">
        <v>8.5242808879581466E-2</v>
      </c>
      <c r="BC84">
        <v>8.6893160656335025E-2</v>
      </c>
      <c r="BD84">
        <v>8.8595115524359946E-2</v>
      </c>
      <c r="BE84">
        <v>9.0343560275231979E-2</v>
      </c>
      <c r="BF84">
        <v>9.2133763554061901E-2</v>
      </c>
      <c r="BG84">
        <v>9.3961361380795916E-2</v>
      </c>
      <c r="BH84">
        <v>9.5822341184684301E-2</v>
      </c>
      <c r="BI84">
        <v>9.7713021491153296E-2</v>
      </c>
      <c r="BJ84">
        <v>9.9630031362996918E-2</v>
      </c>
      <c r="BK84">
        <v>0.10157028930821568</v>
      </c>
      <c r="BL84">
        <v>0.10353098162283719</v>
      </c>
      <c r="BM84">
        <v>0.10550954211194609</v>
      </c>
      <c r="BN84">
        <v>0.1075036318026769</v>
      </c>
      <c r="BO84">
        <v>0.1095111202970068</v>
      </c>
      <c r="BP84">
        <v>0.11153006761440329</v>
      </c>
      <c r="BQ84">
        <v>0.11355870831759494</v>
      </c>
      <c r="BR84">
        <v>0.11559543540389716</v>
      </c>
      <c r="BS84">
        <v>0.11763878668955241</v>
      </c>
      <c r="BT84">
        <v>0.1196874314373613</v>
      </c>
      <c r="BU84">
        <v>0.12174015905633633</v>
      </c>
      <c r="BV84">
        <v>0.12379586737090116</v>
      </c>
      <c r="BW84">
        <v>0.1258535535518559</v>
      </c>
      <c r="BX84">
        <v>0.12791230457265076</v>
      </c>
      <c r="BY84">
        <v>0.12997128950675133</v>
      </c>
      <c r="BZ84">
        <v>0.13202975152543944</v>
      </c>
      <c r="CA84">
        <v>0.1340870017114468</v>
      </c>
      <c r="CB84">
        <v>0.13614241278316561</v>
      </c>
      <c r="CC84">
        <v>0.1381954135868457</v>
      </c>
      <c r="CD84">
        <v>0.14024548411094356</v>
      </c>
      <c r="CE84">
        <v>0.14229215075980584</v>
      </c>
      <c r="CF84">
        <v>0.14433498268447179</v>
      </c>
      <c r="CG84">
        <v>0.14637358755065505</v>
      </c>
      <c r="CH84">
        <v>0.14840760861288849</v>
      </c>
      <c r="CI84">
        <v>0.15043672120621421</v>
      </c>
      <c r="CJ84">
        <v>0.15246063061387263</v>
      </c>
      <c r="CK84">
        <v>0.15447906895919053</v>
      </c>
      <c r="CL84">
        <v>0.15649179312588254</v>
      </c>
      <c r="CM84">
        <v>0.15849858243620488</v>
      </c>
      <c r="CN84">
        <v>0.16049923744084649</v>
      </c>
      <c r="CO84">
        <v>0.16249357750607188</v>
      </c>
      <c r="CP84">
        <v>0.16448143939424142</v>
      </c>
      <c r="CQ84">
        <v>0.16646267625300351</v>
      </c>
      <c r="CR84">
        <v>0.16843715523116093</v>
      </c>
      <c r="CS84">
        <v>0.17040475809309577</v>
      </c>
      <c r="CT84">
        <v>0.17236537828116621</v>
      </c>
      <c r="CU84">
        <v>0.17431892093441295</v>
      </c>
      <c r="CV84">
        <v>0.17626530175103161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e">
        <v>#N/A</v>
      </c>
      <c r="EW84" t="e">
        <v>#N/A</v>
      </c>
      <c r="EX84" t="e">
        <v>#N/A</v>
      </c>
      <c r="EY84" t="e">
        <v>#N/A</v>
      </c>
    </row>
    <row r="85" spans="1:155">
      <c r="A85">
        <v>0.15477710248930168</v>
      </c>
      <c r="B85">
        <v>0.15128558803321945</v>
      </c>
      <c r="C85">
        <v>0.14783569200976499</v>
      </c>
      <c r="D85">
        <v>0.14442825246755719</v>
      </c>
      <c r="E85">
        <v>0.14106421431459853</v>
      </c>
      <c r="F85">
        <v>0.13774463842284149</v>
      </c>
      <c r="G85">
        <v>0.13447071184826781</v>
      </c>
      <c r="H85">
        <v>0.13124375875757174</v>
      </c>
      <c r="I85">
        <v>0.12806525235802488</v>
      </c>
      <c r="J85">
        <v>0.12493682746474821</v>
      </c>
      <c r="K85">
        <v>0.12186029383366553</v>
      </c>
      <c r="L85">
        <v>0.11883765063446748</v>
      </c>
      <c r="M85">
        <v>0.11587110130848982</v>
      </c>
      <c r="N85">
        <v>0.11296306846179641</v>
      </c>
      <c r="O85">
        <v>0.11011621005426114</v>
      </c>
      <c r="P85">
        <v>0.10733343390255771</v>
      </c>
      <c r="Q85">
        <v>0.10461791272316341</v>
      </c>
      <c r="R85">
        <v>0.10197309735963647</v>
      </c>
      <c r="S85">
        <v>9.9402727628399232E-2</v>
      </c>
      <c r="T85">
        <v>9.6910840514908642E-2</v>
      </c>
      <c r="U85">
        <v>9.4501773488743737E-2</v>
      </c>
      <c r="V85">
        <v>9.2180162288621775E-2</v>
      </c>
      <c r="W85">
        <v>8.9950931135917137E-2</v>
      </c>
      <c r="X85">
        <v>8.7819273528753974E-2</v>
      </c>
      <c r="Y85">
        <v>8.5790621839181305E-2</v>
      </c>
      <c r="Z85">
        <v>8.3870604138330695E-2</v>
      </c>
      <c r="AA85">
        <v>8.2064985181627761E-2</v>
      </c>
      <c r="AB85">
        <v>8.0379592515040663E-2</v>
      </c>
      <c r="AC85">
        <v>7.8820224920146051E-2</v>
      </c>
      <c r="AD85">
        <v>7.7392545341582117E-2</v>
      </c>
      <c r="AE85">
        <v>7.6101957926449235E-2</v>
      </c>
      <c r="AF85">
        <v>7.4953474323553523E-2</v>
      </c>
      <c r="AG85">
        <v>7.395157256266903E-2</v>
      </c>
      <c r="AH85">
        <v>7.3100054052453289E-2</v>
      </c>
      <c r="AI85">
        <v>7.2401907794917564E-2</v>
      </c>
      <c r="AJ85">
        <v>7.1859189121284223E-2</v>
      </c>
      <c r="AK85">
        <v>7.1472920612996427E-2</v>
      </c>
      <c r="AL85">
        <v>7.1243016884190422E-2</v>
      </c>
      <c r="AM85">
        <v>7.1168242804337201E-2</v>
      </c>
      <c r="AN85">
        <v>7.1246188954493042E-2</v>
      </c>
      <c r="AO85">
        <v>7.147335100062549E-2</v>
      </c>
      <c r="AP85">
        <v>7.1845234614775766E-2</v>
      </c>
      <c r="AQ85">
        <v>7.2356423395632308E-2</v>
      </c>
      <c r="AR85">
        <v>7.300076199000996E-2</v>
      </c>
      <c r="AS85">
        <v>7.3771518811334147E-2</v>
      </c>
      <c r="AT85">
        <v>7.4661566231960255E-2</v>
      </c>
      <c r="AU85">
        <v>7.5663501834232094E-2</v>
      </c>
      <c r="AV85">
        <v>7.6769814718079338E-2</v>
      </c>
      <c r="AW85">
        <v>7.7973005738062734E-2</v>
      </c>
      <c r="AX85">
        <v>7.9265694071117637E-2</v>
      </c>
      <c r="AY85">
        <v>8.0640706509502211E-2</v>
      </c>
      <c r="AZ85">
        <v>8.2091142809458284E-2</v>
      </c>
      <c r="BA85">
        <v>8.361042669220517E-2</v>
      </c>
      <c r="BB85">
        <v>8.5192338455987907E-2</v>
      </c>
      <c r="BC85">
        <v>8.6831035586790742E-2</v>
      </c>
      <c r="BD85">
        <v>8.8521060159385212E-2</v>
      </c>
      <c r="BE85">
        <v>9.0257338721174571E-2</v>
      </c>
      <c r="BF85">
        <v>9.2035174715090193E-2</v>
      </c>
      <c r="BG85">
        <v>9.3850234605650062E-2</v>
      </c>
      <c r="BH85">
        <v>9.5698532305006273E-2</v>
      </c>
      <c r="BI85">
        <v>9.7576409438402026E-2</v>
      </c>
      <c r="BJ85">
        <v>9.9480515091756802E-2</v>
      </c>
      <c r="BK85">
        <v>0.10140778528256301</v>
      </c>
      <c r="BL85">
        <v>0.10335542145549204</v>
      </c>
      <c r="BM85">
        <v>0.1053208706349867</v>
      </c>
      <c r="BN85">
        <v>0.10730180541424969</v>
      </c>
      <c r="BO85">
        <v>0.10929610543193971</v>
      </c>
      <c r="BP85">
        <v>0.11130183952809918</v>
      </c>
      <c r="BQ85">
        <v>0.11331724996864058</v>
      </c>
      <c r="BR85">
        <v>0.11534073656521616</v>
      </c>
      <c r="BS85">
        <v>0.11737084305077061</v>
      </c>
      <c r="BT85">
        <v>0.11940624395649485</v>
      </c>
      <c r="BU85">
        <v>0.12144573333646953</v>
      </c>
      <c r="BV85">
        <v>0.1234882131152123</v>
      </c>
      <c r="BW85">
        <v>0.12553268411498184</v>
      </c>
      <c r="BX85">
        <v>0.12757823653954845</v>
      </c>
      <c r="BY85">
        <v>0.12962404233190308</v>
      </c>
      <c r="BZ85">
        <v>0.13166934721877874</v>
      </c>
      <c r="CA85">
        <v>0.13371346459207278</v>
      </c>
      <c r="CB85">
        <v>0.13575576921069002</v>
      </c>
      <c r="CC85">
        <v>0.13779569172183107</v>
      </c>
      <c r="CD85">
        <v>0.13983271376468051</v>
      </c>
      <c r="CE85">
        <v>0.14186636321223695</v>
      </c>
      <c r="CF85">
        <v>0.14389621051447823</v>
      </c>
      <c r="CG85">
        <v>0.14592186453332462</v>
      </c>
      <c r="CH85">
        <v>0.14794296954728731</v>
      </c>
      <c r="CI85">
        <v>0.14995920187482523</v>
      </c>
      <c r="CJ85">
        <v>0.15197026761025073</v>
      </c>
      <c r="CK85">
        <v>0.15397589967053377</v>
      </c>
      <c r="CL85">
        <v>0.15597585557880944</v>
      </c>
      <c r="CM85">
        <v>0.15796991530193413</v>
      </c>
      <c r="CN85">
        <v>0.15995787990518637</v>
      </c>
      <c r="CO85">
        <v>0.16193956924204</v>
      </c>
      <c r="CP85">
        <v>0.16391482048857728</v>
      </c>
      <c r="CQ85">
        <v>0.16588348720617802</v>
      </c>
      <c r="CR85">
        <v>0.16784543684417907</v>
      </c>
      <c r="CS85">
        <v>0.16980055147083925</v>
      </c>
      <c r="CT85">
        <v>0.17174872476454578</v>
      </c>
      <c r="CU85">
        <v>0.17368986212553372</v>
      </c>
      <c r="CV85">
        <v>0.17562387938847285</v>
      </c>
      <c r="CW85" t="e">
        <v>#N/A</v>
      </c>
      <c r="CX85" t="e">
        <v>#N/A</v>
      </c>
      <c r="CY85" t="e">
        <v>#N/A</v>
      </c>
      <c r="CZ85" t="e">
        <v>#N/A</v>
      </c>
      <c r="DA85" t="e">
        <v>#N/A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  <c r="DH85" t="e">
        <v>#N/A</v>
      </c>
      <c r="DI85" t="e">
        <v>#N/A</v>
      </c>
      <c r="DJ85" t="e">
        <v>#N/A</v>
      </c>
      <c r="DK85" t="e">
        <v>#N/A</v>
      </c>
      <c r="DL85" t="e">
        <v>#N/A</v>
      </c>
      <c r="DM85" t="e">
        <v>#N/A</v>
      </c>
      <c r="DN85" t="e">
        <v>#N/A</v>
      </c>
      <c r="DO85" t="e">
        <v>#N/A</v>
      </c>
      <c r="DP85" t="e">
        <v>#N/A</v>
      </c>
      <c r="DQ85" t="e">
        <v>#N/A</v>
      </c>
      <c r="DR85" t="e">
        <v>#N/A</v>
      </c>
      <c r="DS85" t="e">
        <v>#N/A</v>
      </c>
      <c r="DT85" t="e">
        <v>#N/A</v>
      </c>
      <c r="DU85" t="e">
        <v>#N/A</v>
      </c>
      <c r="DV85" t="e">
        <v>#N/A</v>
      </c>
      <c r="DW85" t="e">
        <v>#N/A</v>
      </c>
      <c r="DX85" t="e">
        <v>#N/A</v>
      </c>
      <c r="DY85" t="e">
        <v>#N/A</v>
      </c>
      <c r="DZ85" t="e">
        <v>#N/A</v>
      </c>
      <c r="EA85" t="e">
        <v>#N/A</v>
      </c>
      <c r="EB85" t="e">
        <v>#N/A</v>
      </c>
      <c r="EC85" t="e">
        <v>#N/A</v>
      </c>
      <c r="ED85" t="e">
        <v>#N/A</v>
      </c>
      <c r="EE85" t="e">
        <v>#N/A</v>
      </c>
      <c r="EF85" t="e">
        <v>#N/A</v>
      </c>
      <c r="EG85" t="e">
        <v>#N/A</v>
      </c>
      <c r="EH85" t="e">
        <v>#N/A</v>
      </c>
      <c r="EI85" t="e">
        <v>#N/A</v>
      </c>
      <c r="EJ85" t="e">
        <v>#N/A</v>
      </c>
      <c r="EK85" t="e">
        <v>#N/A</v>
      </c>
      <c r="EL85" t="e">
        <v>#N/A</v>
      </c>
      <c r="EM85" t="e">
        <v>#N/A</v>
      </c>
      <c r="EN85" t="e">
        <v>#N/A</v>
      </c>
      <c r="EO85" t="e">
        <v>#N/A</v>
      </c>
      <c r="EP85" t="e">
        <v>#N/A</v>
      </c>
      <c r="EQ85" t="e">
        <v>#N/A</v>
      </c>
      <c r="ER85" t="e">
        <v>#N/A</v>
      </c>
      <c r="ES85" t="e">
        <v>#N/A</v>
      </c>
      <c r="ET85" t="e">
        <v>#N/A</v>
      </c>
      <c r="EU85" t="e">
        <v>#N/A</v>
      </c>
      <c r="EV85" t="e">
        <v>#N/A</v>
      </c>
      <c r="EW85" t="e">
        <v>#N/A</v>
      </c>
      <c r="EX85" t="e">
        <v>#N/A</v>
      </c>
      <c r="EY85" t="e">
        <v>#N/A</v>
      </c>
    </row>
    <row r="86" spans="1:155">
      <c r="A86">
        <v>0.15416975367174035</v>
      </c>
      <c r="B86">
        <v>0.15070381391264959</v>
      </c>
      <c r="C86">
        <v>0.14727922552134623</v>
      </c>
      <c r="D86">
        <v>0.14389682468608805</v>
      </c>
      <c r="E86">
        <v>0.14055755398701902</v>
      </c>
      <c r="F86">
        <v>0.13726247141730902</v>
      </c>
      <c r="G86">
        <v>0.13401276062258013</v>
      </c>
      <c r="H86">
        <v>0.13080974168240639</v>
      </c>
      <c r="I86">
        <v>0.1276548829967879</v>
      </c>
      <c r="J86">
        <v>0.12454981375655665</v>
      </c>
      <c r="K86">
        <v>0.12149633713191955</v>
      </c>
      <c r="L86">
        <v>0.11849644465104897</v>
      </c>
      <c r="M86">
        <v>0.1155523308790064</v>
      </c>
      <c r="N86">
        <v>0.11266640815333361</v>
      </c>
      <c r="O86">
        <v>0.10984132252381232</v>
      </c>
      <c r="P86">
        <v>0.10707996804583343</v>
      </c>
      <c r="Q86">
        <v>0.10438550152957969</v>
      </c>
      <c r="R86">
        <v>0.10176135544490557</v>
      </c>
      <c r="S86">
        <v>9.9211248391711207E-2</v>
      </c>
      <c r="T86">
        <v>9.6739192931033266E-2</v>
      </c>
      <c r="U86">
        <v>9.4349498450969432E-2</v>
      </c>
      <c r="V86">
        <v>9.2046768500476259E-2</v>
      </c>
      <c r="W86">
        <v>8.9835890546855188E-2</v>
      </c>
      <c r="X86">
        <v>8.7722016402680458E-2</v>
      </c>
      <c r="Y86">
        <v>8.5710531389775579E-2</v>
      </c>
      <c r="Z86">
        <v>8.3807010969000742E-2</v>
      </c>
      <c r="AA86">
        <v>8.2017161678325415E-2</v>
      </c>
      <c r="AB86">
        <v>8.0346747390202686E-2</v>
      </c>
      <c r="AC86">
        <v>7.8801498268681922E-2</v>
      </c>
      <c r="AD86">
        <v>7.7387004679399976E-2</v>
      </c>
      <c r="AE86">
        <v>7.6108595436559234E-2</v>
      </c>
      <c r="AF86">
        <v>7.4971206120894071E-2</v>
      </c>
      <c r="AG86">
        <v>7.3979240170299526E-2</v>
      </c>
      <c r="AH86">
        <v>7.313642862012408E-2</v>
      </c>
      <c r="AI86">
        <v>7.2445697387099037E-2</v>
      </c>
      <c r="AJ86">
        <v>7.1909049146733212E-2</v>
      </c>
      <c r="AK86">
        <v>7.1527466991984048E-2</v>
      </c>
      <c r="AL86">
        <v>7.1300842039156251E-2</v>
      </c>
      <c r="AM86">
        <v>7.1227933407347219E-2</v>
      </c>
      <c r="AN86">
        <v>7.1306344826652476E-2</v>
      </c>
      <c r="AO86">
        <v>7.1532602600677078E-2</v>
      </c>
      <c r="AP86">
        <v>7.1902260410336927E-2</v>
      </c>
      <c r="AQ86">
        <v>7.2409964121193132E-2</v>
      </c>
      <c r="AR86">
        <v>7.3049632068659873E-2</v>
      </c>
      <c r="AS86">
        <v>7.3814614802473325E-2</v>
      </c>
      <c r="AT86">
        <v>7.4697871567399807E-2</v>
      </c>
      <c r="AU86">
        <v>7.5692088732310397E-2</v>
      </c>
      <c r="AV86">
        <v>7.6789843176960249E-2</v>
      </c>
      <c r="AW86">
        <v>7.7983721260879629E-2</v>
      </c>
      <c r="AX86">
        <v>7.9266423456384849E-2</v>
      </c>
      <c r="AY86">
        <v>8.0630852264600691E-2</v>
      </c>
      <c r="AZ86">
        <v>8.2070177372278216E-2</v>
      </c>
      <c r="BA86">
        <v>8.3577886241076121E-2</v>
      </c>
      <c r="BB86">
        <v>8.5147816734820567E-2</v>
      </c>
      <c r="BC86">
        <v>8.6774177937152266E-2</v>
      </c>
      <c r="BD86">
        <v>8.8451557834062805E-2</v>
      </c>
      <c r="BE86">
        <v>9.0174923756160888E-2</v>
      </c>
      <c r="BF86">
        <v>9.1939615081428366E-2</v>
      </c>
      <c r="BG86">
        <v>9.3741329981749902E-2</v>
      </c>
      <c r="BH86">
        <v>9.5576110262876351E-2</v>
      </c>
      <c r="BI86">
        <v>9.7440322050073247E-2</v>
      </c>
      <c r="BJ86">
        <v>9.9330635928837868E-2</v>
      </c>
      <c r="BK86">
        <v>0.10124400684838009</v>
      </c>
      <c r="BL86">
        <v>0.10317765286844278</v>
      </c>
      <c r="BM86">
        <v>0.10512903567042767</v>
      </c>
      <c r="BN86">
        <v>0.10709584073441759</v>
      </c>
      <c r="BO86">
        <v>0.10907595910141175</v>
      </c>
      <c r="BP86">
        <v>0.11106746972232877</v>
      </c>
      <c r="BQ86">
        <v>0.11306862375180868</v>
      </c>
      <c r="BR86">
        <v>0.11507782896637007</v>
      </c>
      <c r="BS86">
        <v>0.11709363615231992</v>
      </c>
      <c r="BT86">
        <v>0.11911472612617065</v>
      </c>
      <c r="BU86">
        <v>0.12113989856288584</v>
      </c>
      <c r="BV86">
        <v>0.12316806042649786</v>
      </c>
      <c r="BW86">
        <v>0.12519821703997391</v>
      </c>
      <c r="BX86">
        <v>0.1272294626564888</v>
      </c>
      <c r="BY86">
        <v>0.12926097285996974</v>
      </c>
      <c r="BZ86">
        <v>0.1312919966549467</v>
      </c>
      <c r="CA86">
        <v>0.13332185039749186</v>
      </c>
      <c r="CB86">
        <v>0.13534991151912376</v>
      </c>
      <c r="CC86">
        <v>0.13737561307366331</v>
      </c>
      <c r="CD86">
        <v>0.13939843887881614</v>
      </c>
      <c r="CE86">
        <v>0.14141791881349486</v>
      </c>
      <c r="CF86">
        <v>0.14343362510029015</v>
      </c>
      <c r="CG86">
        <v>0.14544516824604053</v>
      </c>
      <c r="CH86">
        <v>0.14745219398869977</v>
      </c>
      <c r="CI86">
        <v>0.14945438000206296</v>
      </c>
      <c r="CJ86">
        <v>0.15145143361149424</v>
      </c>
      <c r="CK86">
        <v>0.15344308879553972</v>
      </c>
      <c r="CL86">
        <v>0.15542910411703026</v>
      </c>
      <c r="CM86">
        <v>0.15740926045331763</v>
      </c>
      <c r="CN86">
        <v>0.15938335967110864</v>
      </c>
      <c r="CO86">
        <v>0.16135122239190569</v>
      </c>
      <c r="CP86">
        <v>0.16331268647753444</v>
      </c>
      <c r="CQ86">
        <v>0.16526760608426666</v>
      </c>
      <c r="CR86">
        <v>0.16721584923269572</v>
      </c>
      <c r="CS86">
        <v>0.16915729847674546</v>
      </c>
      <c r="CT86">
        <v>0.17109184794085872</v>
      </c>
      <c r="CU86">
        <v>0.17301940343963088</v>
      </c>
      <c r="CV86">
        <v>0.17493988115884493</v>
      </c>
      <c r="CW86" t="e">
        <v>#N/A</v>
      </c>
      <c r="CX86" t="e">
        <v>#N/A</v>
      </c>
      <c r="CY86" t="e">
        <v>#N/A</v>
      </c>
      <c r="CZ86" t="e">
        <v>#N/A</v>
      </c>
      <c r="DA86" t="e">
        <v>#N/A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  <c r="DH86" t="e">
        <v>#N/A</v>
      </c>
      <c r="DI86" t="e">
        <v>#N/A</v>
      </c>
      <c r="DJ86" t="e">
        <v>#N/A</v>
      </c>
      <c r="DK86" t="e">
        <v>#N/A</v>
      </c>
      <c r="DL86" t="e">
        <v>#N/A</v>
      </c>
      <c r="DM86" t="e">
        <v>#N/A</v>
      </c>
      <c r="DN86" t="e">
        <v>#N/A</v>
      </c>
      <c r="DO86" t="e">
        <v>#N/A</v>
      </c>
      <c r="DP86" t="e">
        <v>#N/A</v>
      </c>
      <c r="DQ86" t="e">
        <v>#N/A</v>
      </c>
      <c r="DR86" t="e">
        <v>#N/A</v>
      </c>
      <c r="DS86" t="e">
        <v>#N/A</v>
      </c>
      <c r="DT86" t="e">
        <v>#N/A</v>
      </c>
      <c r="DU86" t="e">
        <v>#N/A</v>
      </c>
      <c r="DV86" t="e">
        <v>#N/A</v>
      </c>
      <c r="DW86" t="e">
        <v>#N/A</v>
      </c>
      <c r="DX86" t="e">
        <v>#N/A</v>
      </c>
      <c r="DY86" t="e">
        <v>#N/A</v>
      </c>
      <c r="DZ86" t="e">
        <v>#N/A</v>
      </c>
      <c r="EA86" t="e">
        <v>#N/A</v>
      </c>
      <c r="EB86" t="e">
        <v>#N/A</v>
      </c>
      <c r="EC86" t="e">
        <v>#N/A</v>
      </c>
      <c r="ED86" t="e">
        <v>#N/A</v>
      </c>
      <c r="EE86" t="e">
        <v>#N/A</v>
      </c>
      <c r="EF86" t="e">
        <v>#N/A</v>
      </c>
      <c r="EG86" t="e">
        <v>#N/A</v>
      </c>
      <c r="EH86" t="e">
        <v>#N/A</v>
      </c>
      <c r="EI86" t="e">
        <v>#N/A</v>
      </c>
      <c r="EJ86" t="e">
        <v>#N/A</v>
      </c>
      <c r="EK86" t="e">
        <v>#N/A</v>
      </c>
      <c r="EL86" t="e">
        <v>#N/A</v>
      </c>
      <c r="EM86" t="e">
        <v>#N/A</v>
      </c>
      <c r="EN86" t="e">
        <v>#N/A</v>
      </c>
      <c r="EO86" t="e">
        <v>#N/A</v>
      </c>
      <c r="EP86" t="e">
        <v>#N/A</v>
      </c>
      <c r="EQ86" t="e">
        <v>#N/A</v>
      </c>
      <c r="ER86" t="e">
        <v>#N/A</v>
      </c>
      <c r="ES86" t="e">
        <v>#N/A</v>
      </c>
      <c r="ET86" t="e">
        <v>#N/A</v>
      </c>
      <c r="EU86" t="e">
        <v>#N/A</v>
      </c>
      <c r="EV86" t="e">
        <v>#N/A</v>
      </c>
      <c r="EW86" t="e">
        <v>#N/A</v>
      </c>
      <c r="EX86" t="e">
        <v>#N/A</v>
      </c>
      <c r="EY86" t="e">
        <v>#N/A</v>
      </c>
    </row>
    <row r="87" spans="1:155">
      <c r="A87">
        <v>0.15355994196315481</v>
      </c>
      <c r="B87">
        <v>0.15012071089353984</v>
      </c>
      <c r="C87">
        <v>0.14672253194100762</v>
      </c>
      <c r="D87">
        <v>0.14336623874770882</v>
      </c>
      <c r="E87">
        <v>0.14005277079159123</v>
      </c>
      <c r="F87">
        <v>0.13678318242315587</v>
      </c>
      <c r="G87">
        <v>0.13355865302143441</v>
      </c>
      <c r="H87">
        <v>0.1303804976713048</v>
      </c>
      <c r="I87">
        <v>0.12725017900069752</v>
      </c>
      <c r="J87">
        <v>0.12416931954405311</v>
      </c>
      <c r="K87">
        <v>0.12113971484018282</v>
      </c>
      <c r="L87">
        <v>0.11816334764291397</v>
      </c>
      <c r="M87">
        <v>0.11524240250230308</v>
      </c>
      <c r="N87">
        <v>0.11237928029141643</v>
      </c>
      <c r="O87">
        <v>0.1095766139659903</v>
      </c>
      <c r="P87">
        <v>0.10683728264185111</v>
      </c>
      <c r="Q87">
        <v>0.10416442606867157</v>
      </c>
      <c r="R87">
        <v>0.1015614572425019</v>
      </c>
      <c r="S87">
        <v>9.90320725834688E-2</v>
      </c>
      <c r="T87">
        <v>9.6580259371619404E-2</v>
      </c>
      <c r="U87">
        <v>9.4210298249491106E-2</v>
      </c>
      <c r="V87">
        <v>9.1926760187769296E-2</v>
      </c>
      <c r="W87">
        <v>8.9734495799147676E-2</v>
      </c>
      <c r="X87">
        <v>8.7638615446121781E-2</v>
      </c>
      <c r="Y87">
        <v>8.5644458109601987E-2</v>
      </c>
      <c r="Z87">
        <v>8.3757547804819907E-2</v>
      </c>
      <c r="AA87">
        <v>8.1983534517294579E-2</v>
      </c>
      <c r="AB87">
        <v>8.0328120660224697E-2</v>
      </c>
      <c r="AC87">
        <v>7.8796970543666911E-2</v>
      </c>
      <c r="AD87">
        <v>7.739560506215519E-2</v>
      </c>
      <c r="AE87">
        <v>7.612928134617615E-2</v>
      </c>
      <c r="AF87">
        <v>7.5002862627922107E-2</v>
      </c>
      <c r="AG87">
        <v>7.4020681582805656E-2</v>
      </c>
      <c r="AH87">
        <v>7.3186402522915056E-2</v>
      </c>
      <c r="AI87">
        <v>7.250289151437396E-2</v>
      </c>
      <c r="AJ87">
        <v>7.1972101107714292E-2</v>
      </c>
      <c r="AK87">
        <v>7.1594976753218437E-2</v>
      </c>
      <c r="AL87">
        <v>7.1371386993560798E-2</v>
      </c>
      <c r="AM87">
        <v>7.1300084979279116E-2</v>
      </c>
      <c r="AN87">
        <v>7.1378687281474534E-2</v>
      </c>
      <c r="AO87">
        <v>7.1603750198231814E-2</v>
      </c>
      <c r="AP87">
        <v>7.1970873468284638E-2</v>
      </c>
      <c r="AQ87">
        <v>7.2474763564248645E-2</v>
      </c>
      <c r="AR87">
        <v>7.3109410568171301E-2</v>
      </c>
      <c r="AS87">
        <v>7.386824506806873E-2</v>
      </c>
      <c r="AT87">
        <v>7.474431087805293E-2</v>
      </c>
      <c r="AU87">
        <v>7.573038074888834E-2</v>
      </c>
      <c r="AV87">
        <v>7.6819117862131053E-2</v>
      </c>
      <c r="AW87">
        <v>7.8003192267521421E-2</v>
      </c>
      <c r="AX87">
        <v>7.9275384399577889E-2</v>
      </c>
      <c r="AY87">
        <v>8.0628671719314468E-2</v>
      </c>
      <c r="AZ87">
        <v>8.2056293333845523E-2</v>
      </c>
      <c r="BA87">
        <v>8.3551800426682366E-2</v>
      </c>
      <c r="BB87">
        <v>8.5109088624439055E-2</v>
      </c>
      <c r="BC87">
        <v>8.672241911463513E-2</v>
      </c>
      <c r="BD87">
        <v>8.8386426642147117E-2</v>
      </c>
      <c r="BE87">
        <v>9.0096120325586435E-2</v>
      </c>
      <c r="BF87">
        <v>9.184687662332007E-2</v>
      </c>
      <c r="BG87">
        <v>9.3634426749179156E-2</v>
      </c>
      <c r="BH87">
        <v>9.5454841696736681E-2</v>
      </c>
      <c r="BI87">
        <v>9.7304513544034979E-2</v>
      </c>
      <c r="BJ87">
        <v>9.9180135835130481E-2</v>
      </c>
      <c r="BK87">
        <v>0.10107868387640592</v>
      </c>
      <c r="BL87">
        <v>0.102997393780105</v>
      </c>
      <c r="BM87">
        <v>0.10493374327776674</v>
      </c>
      <c r="BN87">
        <v>0.10688543211811198</v>
      </c>
      <c r="BO87">
        <v>0.10885036402341371</v>
      </c>
      <c r="BP87">
        <v>0.1108266293144369</v>
      </c>
      <c r="BQ87">
        <v>0.11281248926947957</v>
      </c>
      <c r="BR87">
        <v>0.1148063607577926</v>
      </c>
      <c r="BS87">
        <v>0.11680680268246953</v>
      </c>
      <c r="BT87">
        <v>0.11881250320044182</v>
      </c>
      <c r="BU87">
        <v>0.12082226854956681</v>
      </c>
      <c r="BV87">
        <v>0.12283501164991266</v>
      </c>
      <c r="BW87">
        <v>0.1248497432105706</v>
      </c>
      <c r="BX87">
        <v>0.12686556229464543</v>
      </c>
      <c r="BY87">
        <v>0.12888164890894557</v>
      </c>
      <c r="BZ87">
        <v>0.13089725604593816</v>
      </c>
      <c r="CA87">
        <v>0.13291170367371755</v>
      </c>
      <c r="CB87">
        <v>0.13492437254175144</v>
      </c>
      <c r="CC87">
        <v>0.13693469867200825</v>
      </c>
      <c r="CD87">
        <v>0.13894216862198885</v>
      </c>
      <c r="CE87">
        <v>0.14094631477310118</v>
      </c>
      <c r="CF87">
        <v>0.14294671160108333</v>
      </c>
      <c r="CG87">
        <v>0.14494297172727869</v>
      </c>
      <c r="CH87">
        <v>0.14693474273325499</v>
      </c>
      <c r="CI87">
        <v>0.14892170410018851</v>
      </c>
      <c r="CJ87">
        <v>0.15090356467934138</v>
      </c>
      <c r="CK87">
        <v>0.15288005993784495</v>
      </c>
      <c r="CL87">
        <v>0.15485094974745414</v>
      </c>
      <c r="CM87">
        <v>0.15681601619825311</v>
      </c>
      <c r="CN87">
        <v>0.15877506228378446</v>
      </c>
      <c r="CO87">
        <v>0.16072790963768618</v>
      </c>
      <c r="CP87">
        <v>0.16267439703982797</v>
      </c>
      <c r="CQ87">
        <v>0.16461437950374391</v>
      </c>
      <c r="CR87">
        <v>0.16654772585977368</v>
      </c>
      <c r="CS87">
        <v>0.16847431932002363</v>
      </c>
      <c r="CT87">
        <v>0.17039405465927712</v>
      </c>
      <c r="CU87">
        <v>0.17230683831771249</v>
      </c>
      <c r="CV87">
        <v>0.17421258696920727</v>
      </c>
      <c r="CW87" t="e">
        <v>#N/A</v>
      </c>
      <c r="CX87" t="e">
        <v>#N/A</v>
      </c>
      <c r="CY87" t="e">
        <v>#N/A</v>
      </c>
      <c r="CZ87" t="e">
        <v>#N/A</v>
      </c>
      <c r="DA87" t="e">
        <v>#N/A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e">
        <v>#N/A</v>
      </c>
      <c r="DI87" t="e">
        <v>#N/A</v>
      </c>
      <c r="DJ87" t="e">
        <v>#N/A</v>
      </c>
      <c r="DK87" t="e">
        <v>#N/A</v>
      </c>
      <c r="DL87" t="e">
        <v>#N/A</v>
      </c>
      <c r="DM87" t="e">
        <v>#N/A</v>
      </c>
      <c r="DN87" t="e">
        <v>#N/A</v>
      </c>
      <c r="DO87" t="e">
        <v>#N/A</v>
      </c>
      <c r="DP87" t="e">
        <v>#N/A</v>
      </c>
      <c r="DQ87" t="e">
        <v>#N/A</v>
      </c>
      <c r="DR87" t="e">
        <v>#N/A</v>
      </c>
      <c r="DS87" t="e">
        <v>#N/A</v>
      </c>
      <c r="DT87" t="e">
        <v>#N/A</v>
      </c>
      <c r="DU87" t="e">
        <v>#N/A</v>
      </c>
      <c r="DV87" t="e">
        <v>#N/A</v>
      </c>
      <c r="DW87" t="e">
        <v>#N/A</v>
      </c>
      <c r="DX87" t="e">
        <v>#N/A</v>
      </c>
      <c r="DY87" t="e">
        <v>#N/A</v>
      </c>
      <c r="DZ87" t="e">
        <v>#N/A</v>
      </c>
      <c r="EA87" t="e">
        <v>#N/A</v>
      </c>
      <c r="EB87" t="e">
        <v>#N/A</v>
      </c>
      <c r="EC87" t="e">
        <v>#N/A</v>
      </c>
      <c r="ED87" t="e">
        <v>#N/A</v>
      </c>
      <c r="EE87" t="e">
        <v>#N/A</v>
      </c>
      <c r="EF87" t="e">
        <v>#N/A</v>
      </c>
      <c r="EG87" t="e">
        <v>#N/A</v>
      </c>
      <c r="EH87" t="e">
        <v>#N/A</v>
      </c>
      <c r="EI87" t="e">
        <v>#N/A</v>
      </c>
      <c r="EJ87" t="e">
        <v>#N/A</v>
      </c>
      <c r="EK87" t="e">
        <v>#N/A</v>
      </c>
      <c r="EL87" t="e">
        <v>#N/A</v>
      </c>
      <c r="EM87" t="e">
        <v>#N/A</v>
      </c>
      <c r="EN87" t="e">
        <v>#N/A</v>
      </c>
      <c r="EO87" t="e">
        <v>#N/A</v>
      </c>
      <c r="EP87" t="e">
        <v>#N/A</v>
      </c>
      <c r="EQ87" t="e">
        <v>#N/A</v>
      </c>
      <c r="ER87" t="e">
        <v>#N/A</v>
      </c>
      <c r="ES87" t="e">
        <v>#N/A</v>
      </c>
      <c r="ET87" t="e">
        <v>#N/A</v>
      </c>
      <c r="EU87" t="e">
        <v>#N/A</v>
      </c>
      <c r="EV87" t="e">
        <v>#N/A</v>
      </c>
      <c r="EW87" t="e">
        <v>#N/A</v>
      </c>
      <c r="EX87" t="e">
        <v>#N/A</v>
      </c>
      <c r="EY87" t="e">
        <v>#N/A</v>
      </c>
    </row>
    <row r="88" spans="1:155">
      <c r="A88">
        <v>0.15294705222097313</v>
      </c>
      <c r="B88">
        <v>0.14953568393122033</v>
      </c>
      <c r="C88">
        <v>0.14616503600425967</v>
      </c>
      <c r="D88">
        <v>0.14283593886320148</v>
      </c>
      <c r="E88">
        <v>0.1395493282098737</v>
      </c>
      <c r="F88">
        <v>0.13630625401050678</v>
      </c>
      <c r="G88">
        <v>0.13310789052123026</v>
      </c>
      <c r="H88">
        <v>0.12995554698249243</v>
      </c>
      <c r="I88">
        <v>0.12685067931944979</v>
      </c>
      <c r="J88">
        <v>0.12379490242878562</v>
      </c>
      <c r="K88">
        <v>0.12079000318213123</v>
      </c>
      <c r="L88">
        <v>0.11783795447543617</v>
      </c>
      <c r="M88">
        <v>0.11494092973907889</v>
      </c>
      <c r="N88">
        <v>0.11210131721749417</v>
      </c>
      <c r="O88">
        <v>0.10932173562482837</v>
      </c>
      <c r="P88">
        <v>0.10660504797324545</v>
      </c>
      <c r="Q88">
        <v>0.10395437581380571</v>
      </c>
      <c r="R88">
        <v>0.10137311160039006</v>
      </c>
      <c r="S88">
        <v>9.8864928571265456E-2</v>
      </c>
      <c r="T88">
        <v>9.6433787879791941E-2</v>
      </c>
      <c r="U88">
        <v>9.4083940753583298E-2</v>
      </c>
      <c r="V88">
        <v>9.1819925087738369E-2</v>
      </c>
      <c r="W88">
        <v>8.9646554509121193E-2</v>
      </c>
      <c r="X88">
        <v>8.7568898105394491E-2</v>
      </c>
      <c r="Y88">
        <v>8.5592249078421639E-2</v>
      </c>
      <c r="Z88">
        <v>8.372208103371151E-2</v>
      </c>
      <c r="AA88">
        <v>8.1963988908325541E-2</v>
      </c>
      <c r="AB88">
        <v>8.0323615688214445E-2</v>
      </c>
      <c r="AC88">
        <v>7.8806562315467621E-2</v>
      </c>
      <c r="AD88">
        <v>7.7418283214960568E-2</v>
      </c>
      <c r="AE88">
        <v>7.6163967101949975E-2</v>
      </c>
      <c r="AF88">
        <v>7.5048408456544549E-2</v>
      </c>
      <c r="AG88">
        <v>7.4075872793723158E-2</v>
      </c>
      <c r="AH88">
        <v>7.3249961161911986E-2</v>
      </c>
      <c r="AI88">
        <v>7.2573482826495561E-2</v>
      </c>
      <c r="AJ88">
        <v>7.2048342761272477E-2</v>
      </c>
      <c r="AK88">
        <v>7.1675450660856052E-2</v>
      </c>
      <c r="AL88">
        <v>7.1454653138494181E-2</v>
      </c>
      <c r="AM88">
        <v>7.1384697934345584E-2</v>
      </c>
      <c r="AN88">
        <v>7.1463213946657431E-2</v>
      </c>
      <c r="AO88">
        <v>7.1686786793181578E-2</v>
      </c>
      <c r="AP88">
        <v>7.2051060651073931E-2</v>
      </c>
      <c r="AQ88">
        <v>7.2550801101873674E-2</v>
      </c>
      <c r="AR88">
        <v>7.3180068317644079E-2</v>
      </c>
      <c r="AS88">
        <v>7.3932370651851889E-2</v>
      </c>
      <c r="AT88">
        <v>7.4800834394704183E-2</v>
      </c>
      <c r="AU88">
        <v>7.5778317168610401E-2</v>
      </c>
      <c r="AV88">
        <v>7.685756618664849E-2</v>
      </c>
      <c r="AW88">
        <v>7.803133391263585E-2</v>
      </c>
      <c r="AX88">
        <v>7.929247970639447E-2</v>
      </c>
      <c r="AY88">
        <v>8.0634055111778791E-2</v>
      </c>
      <c r="AZ88">
        <v>8.2049368387876784E-2</v>
      </c>
      <c r="BA88">
        <v>8.3532034243424799E-2</v>
      </c>
      <c r="BB88">
        <v>8.5076006490351755E-2</v>
      </c>
      <c r="BC88">
        <v>8.6675599038058659E-2</v>
      </c>
      <c r="BD88">
        <v>8.8325494152322895E-2</v>
      </c>
      <c r="BE88">
        <v>9.0020743772191339E-2</v>
      </c>
      <c r="BF88">
        <v>9.1756762623864355E-2</v>
      </c>
      <c r="BG88">
        <v>9.3529316212292227E-2</v>
      </c>
      <c r="BH88">
        <v>9.5334506123023785E-2</v>
      </c>
      <c r="BI88">
        <v>9.7168751783397359E-2</v>
      </c>
      <c r="BJ88">
        <v>9.9028771104216706E-2</v>
      </c>
      <c r="BK88">
        <v>0.10091156119282982</v>
      </c>
      <c r="BL88">
        <v>0.10281437762462986</v>
      </c>
      <c r="BM88">
        <v>0.10473471556595655</v>
      </c>
      <c r="BN88">
        <v>0.10667029036472597</v>
      </c>
      <c r="BO88">
        <v>0.108619019736172</v>
      </c>
      <c r="BP88">
        <v>0.11057900660950207</v>
      </c>
      <c r="BQ88">
        <v>0.11254852356470881</v>
      </c>
      <c r="BR88">
        <v>0.11452599768497705</v>
      </c>
      <c r="BS88">
        <v>0.11650999706726853</v>
      </c>
      <c r="BT88">
        <v>0.11849921821660581</v>
      </c>
      <c r="BU88">
        <v>0.12049247490900113</v>
      </c>
      <c r="BV88">
        <v>0.12248868689430768</v>
      </c>
      <c r="BW88">
        <v>0.12448687111025923</v>
      </c>
      <c r="BX88">
        <v>0.12648613226204616</v>
      </c>
      <c r="BY88">
        <v>0.1284856554775563</v>
      </c>
      <c r="BZ88">
        <v>0.13048469846623578</v>
      </c>
      <c r="CA88">
        <v>0.13248258547881078</v>
      </c>
      <c r="CB88">
        <v>0.13447870118795346</v>
      </c>
      <c r="CC88">
        <v>0.13647248513743726</v>
      </c>
      <c r="CD88">
        <v>0.13846342720193305</v>
      </c>
      <c r="CE88">
        <v>0.14045106276834868</v>
      </c>
      <c r="CF88">
        <v>0.14243496905370451</v>
      </c>
      <c r="CG88">
        <v>0.14441476119901414</v>
      </c>
      <c r="CH88">
        <v>0.14639008909918155</v>
      </c>
      <c r="CI88">
        <v>0.14836063437084868</v>
      </c>
      <c r="CJ88">
        <v>0.15032610783326159</v>
      </c>
      <c r="CK88">
        <v>0.15228624673412552</v>
      </c>
      <c r="CL88">
        <v>0.15424081260378514</v>
      </c>
      <c r="CM88">
        <v>0.1561895890703052</v>
      </c>
      <c r="CN88">
        <v>0.1581323805058352</v>
      </c>
      <c r="CO88">
        <v>0.16006900983228625</v>
      </c>
      <c r="CP88">
        <v>0.16199931701195913</v>
      </c>
      <c r="CQ88">
        <v>0.16392315816348724</v>
      </c>
      <c r="CR88">
        <v>0.16584040310038672</v>
      </c>
      <c r="CS88">
        <v>0.16775093596942897</v>
      </c>
      <c r="CT88">
        <v>0.16965465236303645</v>
      </c>
      <c r="CU88">
        <v>0.17155145951387413</v>
      </c>
      <c r="CV88">
        <v>0.17344127480003255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e">
        <v>#N/A</v>
      </c>
      <c r="EW88" t="e">
        <v>#N/A</v>
      </c>
      <c r="EX88" t="e">
        <v>#N/A</v>
      </c>
      <c r="EY88" t="e">
        <v>#N/A</v>
      </c>
    </row>
    <row r="89" spans="1:155">
      <c r="A89">
        <v>0.15233050775562776</v>
      </c>
      <c r="B89">
        <v>0.14894817531309337</v>
      </c>
      <c r="C89">
        <v>0.14560619860039933</v>
      </c>
      <c r="D89">
        <v>0.14230540423907476</v>
      </c>
      <c r="E89">
        <v>0.13904672347770219</v>
      </c>
      <c r="F89">
        <v>0.13583120112915481</v>
      </c>
      <c r="G89">
        <v>0.13266000560164748</v>
      </c>
      <c r="H89">
        <v>0.12953443942672357</v>
      </c>
      <c r="I89">
        <v>0.12645595095368239</v>
      </c>
      <c r="J89">
        <v>0.12342614649739769</v>
      </c>
      <c r="K89">
        <v>0.12044680326231963</v>
      </c>
      <c r="L89">
        <v>0.11751988327910981</v>
      </c>
      <c r="M89">
        <v>0.11464754773887281</v>
      </c>
      <c r="N89">
        <v>0.11183217117882073</v>
      </c>
      <c r="O89">
        <v>0.10907635693524863</v>
      </c>
      <c r="P89">
        <v>0.10638295078366047</v>
      </c>
      <c r="Q89">
        <v>0.10375505498225793</v>
      </c>
      <c r="R89">
        <v>0.10119604037987356</v>
      </c>
      <c r="S89">
        <v>9.8709556052044109E-2</v>
      </c>
      <c r="T89">
        <v>9.6299536162890886E-2</v>
      </c>
      <c r="U89">
        <v>9.3970201805596829E-2</v>
      </c>
      <c r="V89">
        <v>9.1726057362854788E-2</v>
      </c>
      <c r="W89">
        <v>8.9571879193800955E-2</v>
      </c>
      <c r="X89">
        <v>8.7512695253763303E-2</v>
      </c>
      <c r="Y89">
        <v>8.5553753412014322E-2</v>
      </c>
      <c r="Z89">
        <v>8.3700477764496878E-2</v>
      </c>
      <c r="AA89">
        <v>8.1958409585453487E-2</v>
      </c>
      <c r="AB89">
        <v>8.0333134208648585E-2</v>
      </c>
      <c r="AC89">
        <v>7.8830191578678058E-2</v>
      </c>
      <c r="AD89">
        <v>7.7454972353210805E-2</v>
      </c>
      <c r="AE89">
        <v>7.6212599949783397E-2</v>
      </c>
      <c r="AF89">
        <v>7.5107803389785524E-2</v>
      </c>
      <c r="AG89">
        <v>7.4144784460041482E-2</v>
      </c>
      <c r="AH89">
        <v>7.3327084203665585E-2</v>
      </c>
      <c r="AI89">
        <v>7.2657458115380547E-2</v>
      </c>
      <c r="AJ89">
        <v>7.2137766114864055E-2</v>
      </c>
      <c r="AK89">
        <v>7.1768883513599599E-2</v>
      </c>
      <c r="AL89">
        <v>7.1550636525665692E-2</v>
      </c>
      <c r="AM89">
        <v>7.1481767461431506E-2</v>
      </c>
      <c r="AN89">
        <v>7.1559917543972729E-2</v>
      </c>
      <c r="AO89">
        <v>7.1781700995201522E-2</v>
      </c>
      <c r="AP89">
        <v>7.2142805031229842E-2</v>
      </c>
      <c r="AQ89">
        <v>7.2638053002071989E-2</v>
      </c>
      <c r="AR89">
        <v>7.3261573454762197E-2</v>
      </c>
      <c r="AS89">
        <v>7.4006950937197821E-2</v>
      </c>
      <c r="AT89">
        <v>7.4867392063523913E-2</v>
      </c>
      <c r="AU89">
        <v>7.5835837324025393E-2</v>
      </c>
      <c r="AV89">
        <v>7.6905116649140778E-2</v>
      </c>
      <c r="AW89">
        <v>7.8068063631831539E-2</v>
      </c>
      <c r="AX89">
        <v>7.9317615315728743E-2</v>
      </c>
      <c r="AY89">
        <v>8.0646896802022305E-2</v>
      </c>
      <c r="AZ89">
        <v>8.2049285115081236E-2</v>
      </c>
      <c r="BA89">
        <v>8.3518458684757671E-2</v>
      </c>
      <c r="BB89">
        <v>8.5048429779245649E-2</v>
      </c>
      <c r="BC89">
        <v>8.6633565577894006E-2</v>
      </c>
      <c r="BD89">
        <v>8.8268596803055877E-2</v>
      </c>
      <c r="BE89">
        <v>8.9948619191231913E-2</v>
      </c>
      <c r="BF89">
        <v>9.1669086966015764E-2</v>
      </c>
      <c r="BG89">
        <v>9.3425801123602104E-2</v>
      </c>
      <c r="BH89">
        <v>9.5214895264410737E-2</v>
      </c>
      <c r="BI89">
        <v>9.703281751741577E-2</v>
      </c>
      <c r="BJ89">
        <v>9.8876311590351734E-2</v>
      </c>
      <c r="BK89">
        <v>0.10074239781205616</v>
      </c>
      <c r="BL89">
        <v>0.10262835258161217</v>
      </c>
      <c r="BM89">
        <v>0.10453168988907986</v>
      </c>
      <c r="BN89">
        <v>0.10645014199501729</v>
      </c>
      <c r="BO89">
        <v>0.10838164188758281</v>
      </c>
      <c r="BP89">
        <v>0.1103243063091154</v>
      </c>
      <c r="BQ89">
        <v>0.11227642033321113</v>
      </c>
      <c r="BR89">
        <v>0.11423642235114177</v>
      </c>
      <c r="BS89">
        <v>0.11620289072917941</v>
      </c>
      <c r="BT89">
        <v>0.11817453129541985</v>
      </c>
      <c r="BU89">
        <v>0.1201501663097522</v>
      </c>
      <c r="BV89">
        <v>0.12212872326037011</v>
      </c>
      <c r="BW89">
        <v>0.12410922612947325</v>
      </c>
      <c r="BX89">
        <v>0.12609078605688104</v>
      </c>
      <c r="BY89">
        <v>0.12807259405918267</v>
      </c>
      <c r="BZ89">
        <v>0.13005391320928431</v>
      </c>
      <c r="CA89">
        <v>0.13203407273078147</v>
      </c>
      <c r="CB89">
        <v>0.13401246178813392</v>
      </c>
      <c r="CC89">
        <v>0.13598852411585213</v>
      </c>
      <c r="CD89">
        <v>0.13796175334395919</v>
      </c>
      <c r="CE89">
        <v>0.13993168841487932</v>
      </c>
      <c r="CF89">
        <v>0.14189790974314401</v>
      </c>
      <c r="CG89">
        <v>0.1438600354722645</v>
      </c>
      <c r="CH89">
        <v>0.14581771820956876</v>
      </c>
      <c r="CI89">
        <v>0.14777064211620949</v>
      </c>
      <c r="CJ89">
        <v>0.14971852032263291</v>
      </c>
      <c r="CK89">
        <v>0.15166109222626464</v>
      </c>
      <c r="CL89">
        <v>0.15359812133023903</v>
      </c>
      <c r="CM89">
        <v>0.1555293931119644</v>
      </c>
      <c r="CN89">
        <v>0.15745471360697125</v>
      </c>
      <c r="CO89">
        <v>0.15937390731428158</v>
      </c>
      <c r="CP89">
        <v>0.16128681562571764</v>
      </c>
      <c r="CQ89">
        <v>0.16319329598895593</v>
      </c>
      <c r="CR89">
        <v>0.1650932194710695</v>
      </c>
      <c r="CS89">
        <v>0.16698647132565181</v>
      </c>
      <c r="CT89">
        <v>0.16887294817104365</v>
      </c>
      <c r="CU89">
        <v>0.17075255826286345</v>
      </c>
      <c r="CV89">
        <v>0.17262521979706463</v>
      </c>
      <c r="CW89" t="e">
        <v>#N/A</v>
      </c>
      <c r="CX89" t="e">
        <v>#N/A</v>
      </c>
      <c r="CY89" t="e">
        <v>#N/A</v>
      </c>
      <c r="CZ89" t="e">
        <v>#N/A</v>
      </c>
      <c r="DA89" t="e">
        <v>#N/A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  <c r="DH89" t="e">
        <v>#N/A</v>
      </c>
      <c r="DI89" t="e">
        <v>#N/A</v>
      </c>
      <c r="DJ89" t="e">
        <v>#N/A</v>
      </c>
      <c r="DK89" t="e">
        <v>#N/A</v>
      </c>
      <c r="DL89" t="e">
        <v>#N/A</v>
      </c>
      <c r="DM89" t="e">
        <v>#N/A</v>
      </c>
      <c r="DN89" t="e">
        <v>#N/A</v>
      </c>
      <c r="DO89" t="e">
        <v>#N/A</v>
      </c>
      <c r="DP89" t="e">
        <v>#N/A</v>
      </c>
      <c r="DQ89" t="e">
        <v>#N/A</v>
      </c>
      <c r="DR89" t="e">
        <v>#N/A</v>
      </c>
      <c r="DS89" t="e">
        <v>#N/A</v>
      </c>
      <c r="DT89" t="e">
        <v>#N/A</v>
      </c>
      <c r="DU89" t="e">
        <v>#N/A</v>
      </c>
      <c r="DV89" t="e">
        <v>#N/A</v>
      </c>
      <c r="DW89" t="e">
        <v>#N/A</v>
      </c>
      <c r="DX89" t="e">
        <v>#N/A</v>
      </c>
      <c r="DY89" t="e">
        <v>#N/A</v>
      </c>
      <c r="DZ89" t="e">
        <v>#N/A</v>
      </c>
      <c r="EA89" t="e">
        <v>#N/A</v>
      </c>
      <c r="EB89" t="e">
        <v>#N/A</v>
      </c>
      <c r="EC89" t="e">
        <v>#N/A</v>
      </c>
      <c r="ED89" t="e">
        <v>#N/A</v>
      </c>
      <c r="EE89" t="e">
        <v>#N/A</v>
      </c>
      <c r="EF89" t="e">
        <v>#N/A</v>
      </c>
      <c r="EG89" t="e">
        <v>#N/A</v>
      </c>
      <c r="EH89" t="e">
        <v>#N/A</v>
      </c>
      <c r="EI89" t="e">
        <v>#N/A</v>
      </c>
      <c r="EJ89" t="e">
        <v>#N/A</v>
      </c>
      <c r="EK89" t="e">
        <v>#N/A</v>
      </c>
      <c r="EL89" t="e">
        <v>#N/A</v>
      </c>
      <c r="EM89" t="e">
        <v>#N/A</v>
      </c>
      <c r="EN89" t="e">
        <v>#N/A</v>
      </c>
      <c r="EO89" t="e">
        <v>#N/A</v>
      </c>
      <c r="EP89" t="e">
        <v>#N/A</v>
      </c>
      <c r="EQ89" t="e">
        <v>#N/A</v>
      </c>
      <c r="ER89" t="e">
        <v>#N/A</v>
      </c>
      <c r="ES89" t="e">
        <v>#N/A</v>
      </c>
      <c r="ET89" t="e">
        <v>#N/A</v>
      </c>
      <c r="EU89" t="e">
        <v>#N/A</v>
      </c>
      <c r="EV89" t="e">
        <v>#N/A</v>
      </c>
      <c r="EW89" t="e">
        <v>#N/A</v>
      </c>
      <c r="EX89" t="e">
        <v>#N/A</v>
      </c>
      <c r="EY89" t="e">
        <v>#N/A</v>
      </c>
    </row>
    <row r="90" spans="1:155">
      <c r="A90">
        <v>0.15170976838281891</v>
      </c>
      <c r="B90">
        <v>0.14835766278765086</v>
      </c>
      <c r="C90">
        <v>0.1450455150079053</v>
      </c>
      <c r="D90">
        <v>0.14177414726565662</v>
      </c>
      <c r="E90">
        <v>0.13854448571524142</v>
      </c>
      <c r="F90">
        <v>0.13535756934825668</v>
      </c>
      <c r="G90">
        <v>0.13221455996896203</v>
      </c>
      <c r="H90">
        <v>0.12911675261958167</v>
      </c>
      <c r="I90">
        <v>0.12606558723253641</v>
      </c>
      <c r="J90">
        <v>0.12306266065359593</v>
      </c>
      <c r="K90">
        <v>0.12010973947068011</v>
      </c>
      <c r="L90">
        <v>0.11720877384577075</v>
      </c>
      <c r="M90">
        <v>0.11436191172086171</v>
      </c>
      <c r="N90">
        <v>0.11157151285872377</v>
      </c>
      <c r="O90">
        <v>0.10884016412500816</v>
      </c>
      <c r="P90">
        <v>0.1061706929813957</v>
      </c>
      <c r="Q90">
        <v>0.1035661813147247</v>
      </c>
      <c r="R90">
        <v>0.1010299773393797</v>
      </c>
      <c r="S90">
        <v>9.8565705001862222E-2</v>
      </c>
      <c r="T90">
        <v>9.6177270610272883E-2</v>
      </c>
      <c r="U90">
        <v>9.3868864454475745E-2</v>
      </c>
      <c r="V90">
        <v>9.1644956826301013E-2</v>
      </c>
      <c r="W90">
        <v>8.9510286619570487E-2</v>
      </c>
      <c r="X90">
        <v>8.7469840628235429E-2</v>
      </c>
      <c r="Y90">
        <v>8.5528821804248784E-2</v>
      </c>
      <c r="Z90">
        <v>8.3692605494430514E-2</v>
      </c>
      <c r="AA90">
        <v>8.1966680493926705E-2</v>
      </c>
      <c r="AB90">
        <v>8.0356576221682685E-2</v>
      </c>
      <c r="AC90">
        <v>7.8867773650124484E-2</v>
      </c>
      <c r="AD90">
        <v>7.7505602252881819E-2</v>
      </c>
      <c r="AE90">
        <v>7.6275122994038644E-2</v>
      </c>
      <c r="AF90">
        <v>7.5181002555115409E-2</v>
      </c>
      <c r="AG90">
        <v>7.4227382183409477E-2</v>
      </c>
      <c r="AH90">
        <v>7.3417746054279712E-2</v>
      </c>
      <c r="AI90">
        <v>7.2754798711405E-2</v>
      </c>
      <c r="AJ90">
        <v>7.2240357309212772E-2</v>
      </c>
      <c r="AK90">
        <v>7.1875264927986154E-2</v>
      </c>
      <c r="AL90">
        <v>7.1659327908102866E-2</v>
      </c>
      <c r="AM90">
        <v>7.1591283788192642E-2</v>
      </c>
      <c r="AN90">
        <v>7.1668786132530402E-2</v>
      </c>
      <c r="AO90">
        <v>7.1888477227259578E-2</v>
      </c>
      <c r="AP90">
        <v>7.2246086072252524E-2</v>
      </c>
      <c r="AQ90">
        <v>7.2736492552107443E-2</v>
      </c>
      <c r="AR90">
        <v>7.3353892284512348E-2</v>
      </c>
      <c r="AS90">
        <v>7.4091943785365474E-2</v>
      </c>
      <c r="AT90">
        <v>7.4943932754433715E-2</v>
      </c>
      <c r="AU90">
        <v>7.5902880779204721E-2</v>
      </c>
      <c r="AV90">
        <v>7.6961698926194977E-2</v>
      </c>
      <c r="AW90">
        <v>7.811330065896234E-2</v>
      </c>
      <c r="AX90">
        <v>7.9350699965634472E-2</v>
      </c>
      <c r="AY90">
        <v>8.0667094844854056E-2</v>
      </c>
      <c r="AZ90">
        <v>8.2055930946775713E-2</v>
      </c>
      <c r="BA90">
        <v>8.351095042900207E-2</v>
      </c>
      <c r="BB90">
        <v>8.5026224407912993E-2</v>
      </c>
      <c r="BC90">
        <v>8.6596174056390016E-2</v>
      </c>
      <c r="BD90">
        <v>8.8215579348831855E-2</v>
      </c>
      <c r="BE90">
        <v>8.9879580874252116E-2</v>
      </c>
      <c r="BF90">
        <v>9.1583673489730164E-2</v>
      </c>
      <c r="BG90">
        <v>9.332369503957158E-2</v>
      </c>
      <c r="BH90">
        <v>9.5095812377058581E-2</v>
      </c>
      <c r="BI90">
        <v>9.6896503752298649E-2</v>
      </c>
      <c r="BJ90">
        <v>9.8722540067849029E-2</v>
      </c>
      <c r="BK90">
        <v>0.10057096624183938</v>
      </c>
      <c r="BL90">
        <v>0.10243908089181543</v>
      </c>
      <c r="BM90">
        <v>0.10432441815752677</v>
      </c>
      <c r="BN90">
        <v>0.10622472851478429</v>
      </c>
      <c r="BO90">
        <v>0.10813796147871865</v>
      </c>
      <c r="BP90">
        <v>0.11006224882543683</v>
      </c>
      <c r="BQ90">
        <v>0.11199588923814614</v>
      </c>
      <c r="BR90">
        <v>0.11393733353967223</v>
      </c>
      <c r="BS90">
        <v>0.11588517138763145</v>
      </c>
      <c r="BT90">
        <v>0.11783811893441243</v>
      </c>
      <c r="BU90">
        <v>0.11979500784944651</v>
      </c>
      <c r="BV90">
        <v>0.12175477420890882</v>
      </c>
      <c r="BW90">
        <v>0.12371644990797066</v>
      </c>
      <c r="BX90">
        <v>0.12567915328115789</v>
      </c>
      <c r="BY90">
        <v>0.12764208196457241</v>
      </c>
      <c r="BZ90">
        <v>0.12960450510494223</v>
      </c>
      <c r="CA90">
        <v>0.13156575751997782</v>
      </c>
      <c r="CB90">
        <v>0.13352523349887438</v>
      </c>
      <c r="CC90">
        <v>0.13548238150579575</v>
      </c>
      <c r="CD90">
        <v>0.13743669950579765</v>
      </c>
      <c r="CE90">
        <v>0.13938773048934977</v>
      </c>
      <c r="CF90">
        <v>0.14133505855735842</v>
      </c>
      <c r="CG90">
        <v>0.14327830526881571</v>
      </c>
      <c r="CH90">
        <v>0.14521712638050085</v>
      </c>
      <c r="CI90">
        <v>0.14715120900643019</v>
      </c>
      <c r="CJ90">
        <v>0.14908026893528284</v>
      </c>
      <c r="CK90">
        <v>0.15100404809504556</v>
      </c>
      <c r="CL90">
        <v>0.15292231227584518</v>
      </c>
      <c r="CM90">
        <v>0.15483484912822901</v>
      </c>
      <c r="CN90">
        <v>0.15674146661279234</v>
      </c>
      <c r="CO90">
        <v>0.15864199110660951</v>
      </c>
      <c r="CP90">
        <v>0.16053626568002768</v>
      </c>
      <c r="CQ90">
        <v>0.16242414938724906</v>
      </c>
      <c r="CR90">
        <v>0.16430551472784419</v>
      </c>
      <c r="CS90">
        <v>0.16618024830856792</v>
      </c>
      <c r="CT90">
        <v>0.16804824799081156</v>
      </c>
      <c r="CU90">
        <v>0.169909423210333</v>
      </c>
      <c r="CV90">
        <v>0.1717636932223375</v>
      </c>
      <c r="CW90" t="e">
        <v>#N/A</v>
      </c>
      <c r="CX90" t="e">
        <v>#N/A</v>
      </c>
      <c r="CY90" t="e">
        <v>#N/A</v>
      </c>
      <c r="CZ90" t="e">
        <v>#N/A</v>
      </c>
      <c r="DA90" t="e">
        <v>#N/A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e">
        <v>#N/A</v>
      </c>
      <c r="DI90" t="e">
        <v>#N/A</v>
      </c>
      <c r="DJ90" t="e">
        <v>#N/A</v>
      </c>
      <c r="DK90" t="e">
        <v>#N/A</v>
      </c>
      <c r="DL90" t="e">
        <v>#N/A</v>
      </c>
      <c r="DM90" t="e">
        <v>#N/A</v>
      </c>
      <c r="DN90" t="e">
        <v>#N/A</v>
      </c>
      <c r="DO90" t="e">
        <v>#N/A</v>
      </c>
      <c r="DP90" t="e">
        <v>#N/A</v>
      </c>
      <c r="DQ90" t="e">
        <v>#N/A</v>
      </c>
      <c r="DR90" t="e">
        <v>#N/A</v>
      </c>
      <c r="DS90" t="e">
        <v>#N/A</v>
      </c>
      <c r="DT90" t="e">
        <v>#N/A</v>
      </c>
      <c r="DU90" t="e">
        <v>#N/A</v>
      </c>
      <c r="DV90" t="e">
        <v>#N/A</v>
      </c>
      <c r="DW90" t="e">
        <v>#N/A</v>
      </c>
      <c r="DX90" t="e">
        <v>#N/A</v>
      </c>
      <c r="DY90" t="e">
        <v>#N/A</v>
      </c>
      <c r="DZ90" t="e">
        <v>#N/A</v>
      </c>
      <c r="EA90" t="e">
        <v>#N/A</v>
      </c>
      <c r="EB90" t="e">
        <v>#N/A</v>
      </c>
      <c r="EC90" t="e">
        <v>#N/A</v>
      </c>
      <c r="ED90" t="e">
        <v>#N/A</v>
      </c>
      <c r="EE90" t="e">
        <v>#N/A</v>
      </c>
      <c r="EF90" t="e">
        <v>#N/A</v>
      </c>
      <c r="EG90" t="e">
        <v>#N/A</v>
      </c>
      <c r="EH90" t="e">
        <v>#N/A</v>
      </c>
      <c r="EI90" t="e">
        <v>#N/A</v>
      </c>
      <c r="EJ90" t="e">
        <v>#N/A</v>
      </c>
      <c r="EK90" t="e">
        <v>#N/A</v>
      </c>
      <c r="EL90" t="e">
        <v>#N/A</v>
      </c>
      <c r="EM90" t="e">
        <v>#N/A</v>
      </c>
      <c r="EN90" t="e">
        <v>#N/A</v>
      </c>
      <c r="EO90" t="e">
        <v>#N/A</v>
      </c>
      <c r="EP90" t="e">
        <v>#N/A</v>
      </c>
      <c r="EQ90" t="e">
        <v>#N/A</v>
      </c>
      <c r="ER90" t="e">
        <v>#N/A</v>
      </c>
      <c r="ES90" t="e">
        <v>#N/A</v>
      </c>
      <c r="ET90" t="e">
        <v>#N/A</v>
      </c>
      <c r="EU90" t="e">
        <v>#N/A</v>
      </c>
      <c r="EV90" t="e">
        <v>#N/A</v>
      </c>
      <c r="EW90" t="e">
        <v>#N/A</v>
      </c>
      <c r="EX90" t="e">
        <v>#N/A</v>
      </c>
      <c r="EY90" t="e">
        <v>#N/A</v>
      </c>
    </row>
    <row r="91" spans="1:155">
      <c r="A91">
        <v>0.15108432870171773</v>
      </c>
      <c r="B91">
        <v>0.1477636578520396</v>
      </c>
      <c r="C91">
        <v>0.14448251313576513</v>
      </c>
      <c r="D91">
        <v>0.14124171178945172</v>
      </c>
      <c r="E91">
        <v>0.13804217427377355</v>
      </c>
      <c r="F91">
        <v>0.13488493315510297</v>
      </c>
      <c r="G91">
        <v>0.13177114290537206</v>
      </c>
      <c r="H91">
        <v>0.12870209037886962</v>
      </c>
      <c r="I91">
        <v>0.1256792062591634</v>
      </c>
      <c r="J91">
        <v>0.12270407709579975</v>
      </c>
      <c r="K91">
        <v>0.11977845797031045</v>
      </c>
      <c r="L91">
        <v>0.11690428623424413</v>
      </c>
      <c r="M91">
        <v>0.11408369561572176</v>
      </c>
      <c r="N91">
        <v>0.11131903007127057</v>
      </c>
      <c r="O91">
        <v>0.1086128589818415</v>
      </c>
      <c r="P91">
        <v>0.10596799045065372</v>
      </c>
      <c r="Q91">
        <v>0.10338748496034189</v>
      </c>
      <c r="R91">
        <v>0.10087466708786537</v>
      </c>
      <c r="S91">
        <v>9.8433134726980676E-2</v>
      </c>
      <c r="T91">
        <v>9.6066765487611019E-2</v>
      </c>
      <c r="U91">
        <v>9.3779718116162772E-2</v>
      </c>
      <c r="V91">
        <v>9.157642833643638E-2</v>
      </c>
      <c r="W91">
        <v>8.9461597208447485E-2</v>
      </c>
      <c r="X91">
        <v>8.7440170373052475E-2</v>
      </c>
      <c r="Y91">
        <v>8.5517306147833594E-2</v>
      </c>
      <c r="Z91">
        <v>8.3698331791383584E-2</v>
      </c>
      <c r="AA91">
        <v>8.1988684706794601E-2</v>
      </c>
      <c r="AB91">
        <v>8.0393839854208254E-2</v>
      </c>
      <c r="AC91">
        <v>7.8919221183941374E-2</v>
      </c>
      <c r="AD91">
        <v>7.7570099282917901E-2</v>
      </c>
      <c r="AE91">
        <v>7.6351475329606427E-2</v>
      </c>
      <c r="AF91">
        <v>7.5267956547350551E-2</v>
      </c>
      <c r="AG91">
        <v>7.4323626640743448E-2</v>
      </c>
      <c r="AH91">
        <v>7.3521915856535627E-2</v>
      </c>
      <c r="AI91">
        <v>7.286548054435299E-2</v>
      </c>
      <c r="AJ91">
        <v>7.2356097388306409E-2</v>
      </c>
      <c r="AK91">
        <v>7.1994578930497821E-2</v>
      </c>
      <c r="AL91">
        <v>7.1780712885074108E-2</v>
      </c>
      <c r="AM91">
        <v>7.1713232360950438E-2</v>
      </c>
      <c r="AN91">
        <v>7.1789803352934167E-2</v>
      </c>
      <c r="AO91">
        <v>7.2007095951562017E-2</v>
      </c>
      <c r="AP91">
        <v>7.2360879794012067E-2</v>
      </c>
      <c r="AQ91">
        <v>7.2846090197176541E-2</v>
      </c>
      <c r="AR91">
        <v>7.3456988584274394E-2</v>
      </c>
      <c r="AS91">
        <v>7.4187305689523114E-2</v>
      </c>
      <c r="AT91">
        <v>7.5030404859592781E-2</v>
      </c>
      <c r="AU91">
        <v>7.5979387010731952E-2</v>
      </c>
      <c r="AV91">
        <v>7.7027243413743327E-2</v>
      </c>
      <c r="AW91">
        <v>7.8166965992079951E-2</v>
      </c>
      <c r="AX91">
        <v>7.9391645008053388E-2</v>
      </c>
      <c r="AY91">
        <v>8.0694550834784121E-2</v>
      </c>
      <c r="AZ91">
        <v>8.2069197600623922E-2</v>
      </c>
      <c r="BA91">
        <v>8.3509391340335817E-2</v>
      </c>
      <c r="BB91">
        <v>8.5009262460814528E-2</v>
      </c>
      <c r="BC91">
        <v>8.6563286768045075E-2</v>
      </c>
      <c r="BD91">
        <v>8.8166294362879247E-2</v>
      </c>
      <c r="BE91">
        <v>8.9813471745060477E-2</v>
      </c>
      <c r="BF91">
        <v>9.1500355544311421E-2</v>
      </c>
      <c r="BG91">
        <v>9.3222821693410451E-2</v>
      </c>
      <c r="BH91">
        <v>9.4977071644234676E-2</v>
      </c>
      <c r="BI91">
        <v>9.6759615120913051E-2</v>
      </c>
      <c r="BJ91">
        <v>9.8567251566468797E-2</v>
      </c>
      <c r="BK91">
        <v>0.10039705186779334</v>
      </c>
      <c r="BL91">
        <v>0.10224633822376704</v>
      </c>
      <c r="BM91">
        <v>0.10411266619722423</v>
      </c>
      <c r="BN91">
        <v>0.10599380579796665</v>
      </c>
      <c r="BO91">
        <v>0.10788772426803551</v>
      </c>
      <c r="BP91">
        <v>0.10979256962254004</v>
      </c>
      <c r="BQ91">
        <v>0.11170665526927624</v>
      </c>
      <c r="BR91">
        <v>0.11362844555956397</v>
      </c>
      <c r="BS91">
        <v>0.11555654245099692</v>
      </c>
      <c r="BT91">
        <v>0.11748967338007422</v>
      </c>
      <c r="BU91">
        <v>0.11942668035724598</v>
      </c>
      <c r="BV91">
        <v>0.12136650893751273</v>
      </c>
      <c r="BW91">
        <v>0.12330819971096472</v>
      </c>
      <c r="BX91">
        <v>0.12525087899019824</v>
      </c>
      <c r="BY91">
        <v>0.12719375176415326</v>
      </c>
      <c r="BZ91">
        <v>0.12913609392295888</v>
      </c>
      <c r="CA91">
        <v>0.13107724654047084</v>
      </c>
      <c r="CB91">
        <v>0.13301660964144352</v>
      </c>
      <c r="CC91">
        <v>0.13495363696240903</v>
      </c>
      <c r="CD91">
        <v>0.13688783139567279</v>
      </c>
      <c r="CE91">
        <v>0.13881874042880177</v>
      </c>
      <c r="CF91">
        <v>0.14074595233180265</v>
      </c>
      <c r="CG91">
        <v>0.14266909257469321</v>
      </c>
      <c r="CH91">
        <v>0.14458782044279644</v>
      </c>
      <c r="CI91">
        <v>0.14650182642343376</v>
      </c>
      <c r="CJ91">
        <v>0.14841082935775679</v>
      </c>
      <c r="CK91">
        <v>0.15031457399722969</v>
      </c>
      <c r="CL91">
        <v>0.15221282881425935</v>
      </c>
      <c r="CM91">
        <v>0.15410538389202461</v>
      </c>
      <c r="CN91">
        <v>0.1559920494902145</v>
      </c>
      <c r="CO91">
        <v>0.15787265407693413</v>
      </c>
      <c r="CP91">
        <v>0.1597470427048607</v>
      </c>
      <c r="CQ91">
        <v>0.16161507624242671</v>
      </c>
      <c r="CR91">
        <v>0.16347662891159806</v>
      </c>
      <c r="CS91">
        <v>0.16533158886488175</v>
      </c>
      <c r="CT91">
        <v>0.16717985542643962</v>
      </c>
      <c r="CU91">
        <v>0.1690213394231431</v>
      </c>
      <c r="CV91">
        <v>0.17085596133147438</v>
      </c>
      <c r="CW91" t="e">
        <v>#N/A</v>
      </c>
      <c r="CX91" t="e">
        <v>#N/A</v>
      </c>
      <c r="CY91" t="e">
        <v>#N/A</v>
      </c>
      <c r="CZ91" t="e">
        <v>#N/A</v>
      </c>
      <c r="DA91" t="e">
        <v>#N/A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  <c r="DH91" t="e">
        <v>#N/A</v>
      </c>
      <c r="DI91" t="e">
        <v>#N/A</v>
      </c>
      <c r="DJ91" t="e">
        <v>#N/A</v>
      </c>
      <c r="DK91" t="e">
        <v>#N/A</v>
      </c>
      <c r="DL91" t="e">
        <v>#N/A</v>
      </c>
      <c r="DM91" t="e">
        <v>#N/A</v>
      </c>
      <c r="DN91" t="e">
        <v>#N/A</v>
      </c>
      <c r="DO91" t="e">
        <v>#N/A</v>
      </c>
      <c r="DP91" t="e">
        <v>#N/A</v>
      </c>
      <c r="DQ91" t="e">
        <v>#N/A</v>
      </c>
      <c r="DR91" t="e">
        <v>#N/A</v>
      </c>
      <c r="DS91" t="e">
        <v>#N/A</v>
      </c>
      <c r="DT91" t="e">
        <v>#N/A</v>
      </c>
      <c r="DU91" t="e">
        <v>#N/A</v>
      </c>
      <c r="DV91" t="e">
        <v>#N/A</v>
      </c>
      <c r="DW91" t="e">
        <v>#N/A</v>
      </c>
      <c r="DX91" t="e">
        <v>#N/A</v>
      </c>
      <c r="DY91" t="e">
        <v>#N/A</v>
      </c>
      <c r="DZ91" t="e">
        <v>#N/A</v>
      </c>
      <c r="EA91" t="e">
        <v>#N/A</v>
      </c>
      <c r="EB91" t="e">
        <v>#N/A</v>
      </c>
      <c r="EC91" t="e">
        <v>#N/A</v>
      </c>
      <c r="ED91" t="e">
        <v>#N/A</v>
      </c>
      <c r="EE91" t="e">
        <v>#N/A</v>
      </c>
      <c r="EF91" t="e">
        <v>#N/A</v>
      </c>
      <c r="EG91" t="e">
        <v>#N/A</v>
      </c>
      <c r="EH91" t="e">
        <v>#N/A</v>
      </c>
      <c r="EI91" t="e">
        <v>#N/A</v>
      </c>
      <c r="EJ91" t="e">
        <v>#N/A</v>
      </c>
      <c r="EK91" t="e">
        <v>#N/A</v>
      </c>
      <c r="EL91" t="e">
        <v>#N/A</v>
      </c>
      <c r="EM91" t="e">
        <v>#N/A</v>
      </c>
      <c r="EN91" t="e">
        <v>#N/A</v>
      </c>
      <c r="EO91" t="e">
        <v>#N/A</v>
      </c>
      <c r="EP91" t="e">
        <v>#N/A</v>
      </c>
      <c r="EQ91" t="e">
        <v>#N/A</v>
      </c>
      <c r="ER91" t="e">
        <v>#N/A</v>
      </c>
      <c r="ES91" t="e">
        <v>#N/A</v>
      </c>
      <c r="ET91" t="e">
        <v>#N/A</v>
      </c>
      <c r="EU91" t="e">
        <v>#N/A</v>
      </c>
      <c r="EV91" t="e">
        <v>#N/A</v>
      </c>
      <c r="EW91" t="e">
        <v>#N/A</v>
      </c>
      <c r="EX91" t="e">
        <v>#N/A</v>
      </c>
      <c r="EY91" t="e">
        <v>#N/A</v>
      </c>
    </row>
    <row r="92" spans="1:155">
      <c r="A92">
        <v>0.15045371654125508</v>
      </c>
      <c r="B92">
        <v>0.14716570421615849</v>
      </c>
      <c r="C92">
        <v>0.14391675196948239</v>
      </c>
      <c r="D92">
        <v>0.14070767155708849</v>
      </c>
      <c r="E92">
        <v>0.13753937722396906</v>
      </c>
      <c r="F92">
        <v>0.13441289447234486</v>
      </c>
      <c r="G92">
        <v>0.13132936984783147</v>
      </c>
      <c r="H92">
        <v>0.12829008126642369</v>
      </c>
      <c r="I92">
        <v>0.12529644947106494</v>
      </c>
      <c r="J92">
        <v>0.12235004992133537</v>
      </c>
      <c r="K92">
        <v>0.11945262535754671</v>
      </c>
      <c r="L92">
        <v>0.11660609944484172</v>
      </c>
      <c r="M92">
        <v>0.11381259076572593</v>
      </c>
      <c r="N92">
        <v>0.11107442654705006</v>
      </c>
      <c r="O92">
        <v>0.10839415769308593</v>
      </c>
      <c r="P92">
        <v>0.10577457196746723</v>
      </c>
      <c r="Q92">
        <v>0.10321870746819678</v>
      </c>
      <c r="R92">
        <v>0.10072986417968252</v>
      </c>
      <c r="S92">
        <v>9.8311613037493376E-2</v>
      </c>
      <c r="T92">
        <v>9.5967802131099733E-2</v>
      </c>
      <c r="U92">
        <v>9.3702557970192821E-2</v>
      </c>
      <c r="V92">
        <v>9.1520281144199231E-2</v>
      </c>
      <c r="W92">
        <v>8.9425634573472301E-2</v>
      </c>
      <c r="X92">
        <v>8.7423522645694071E-2</v>
      </c>
      <c r="Y92">
        <v>8.5519059251841237E-2</v>
      </c>
      <c r="Z92">
        <v>8.3717524120135278E-2</v>
      </c>
      <c r="AA92">
        <v>8.2024304205931209E-2</v>
      </c>
      <c r="AB92">
        <v>8.0444821305607275E-2</v>
      </c>
      <c r="AC92">
        <v>7.8984444148910121E-2</v>
      </c>
      <c r="AD92">
        <v>7.764838648970869E-2</v>
      </c>
      <c r="AE92">
        <v>7.6441592198901828E-2</v>
      </c>
      <c r="AF92">
        <v>7.5368611683955908E-2</v>
      </c>
      <c r="AG92">
        <v>7.4433473884713997E-2</v>
      </c>
      <c r="AH92">
        <v>7.3639557961188998E-2</v>
      </c>
      <c r="AI92">
        <v>7.2989474608627314E-2</v>
      </c>
      <c r="AJ92">
        <v>7.2484962322783605E-2</v>
      </c>
      <c r="AK92">
        <v>7.2126804758962604E-2</v>
      </c>
      <c r="AL92">
        <v>7.19147721494037E-2</v>
      </c>
      <c r="AM92">
        <v>7.1847594031892406E-2</v>
      </c>
      <c r="AN92">
        <v>7.1922948699022451E-2</v>
      </c>
      <c r="AO92">
        <v>7.2137533893498265E-2</v>
      </c>
      <c r="AP92">
        <v>7.2487158957632886E-2</v>
      </c>
      <c r="AQ92">
        <v>7.2966813675592226E-2</v>
      </c>
      <c r="AR92">
        <v>7.3570823929052662E-2</v>
      </c>
      <c r="AS92">
        <v>7.4292991537720954E-2</v>
      </c>
      <c r="AT92">
        <v>7.5126755826857489E-2</v>
      </c>
      <c r="AU92">
        <v>7.6065295782296066E-2</v>
      </c>
      <c r="AV92">
        <v>7.7101681347797074E-2</v>
      </c>
      <c r="AW92">
        <v>7.8228982254071586E-2</v>
      </c>
      <c r="AX92">
        <v>7.9440364191966456E-2</v>
      </c>
      <c r="AY92">
        <v>8.072916958257656E-2</v>
      </c>
      <c r="AZ92">
        <v>8.2088980882649765E-2</v>
      </c>
      <c r="BA92">
        <v>8.3513668213978889E-2</v>
      </c>
      <c r="BB92">
        <v>8.4997421745173732E-2</v>
      </c>
      <c r="BC92">
        <v>8.6534772575682151E-2</v>
      </c>
      <c r="BD92">
        <v>8.8120601809484639E-2</v>
      </c>
      <c r="BE92">
        <v>8.9750142900789004E-2</v>
      </c>
      <c r="BF92">
        <v>9.1418975388528292E-2</v>
      </c>
      <c r="BG92">
        <v>9.312301451951259E-2</v>
      </c>
      <c r="BH92">
        <v>9.4858497666137645E-2</v>
      </c>
      <c r="BI92">
        <v>9.6621967316735155E-2</v>
      </c>
      <c r="BJ92">
        <v>9.8410252823331046E-2</v>
      </c>
      <c r="BK92">
        <v>0.10022045236687806</v>
      </c>
      <c r="BL92">
        <v>0.1020499130335253</v>
      </c>
      <c r="BM92">
        <v>0.10389621314630408</v>
      </c>
      <c r="BN92">
        <v>0.10575714343724635</v>
      </c>
      <c r="BO92">
        <v>0.10763069013507336</v>
      </c>
      <c r="BP92">
        <v>0.10951501861536848</v>
      </c>
      <c r="BQ92">
        <v>0.11140845814667931</v>
      </c>
      <c r="BR92">
        <v>0.1133094876495577</v>
      </c>
      <c r="BS92">
        <v>0.11521672239029261</v>
      </c>
      <c r="BT92">
        <v>0.11712890206950191</v>
      </c>
      <c r="BU92">
        <v>0.11904487988309516</v>
      </c>
      <c r="BV92">
        <v>0.12096361177621462</v>
      </c>
      <c r="BW92">
        <v>0.12288414784314469</v>
      </c>
      <c r="BX92">
        <v>0.1248056231073459</v>
      </c>
      <c r="BY92">
        <v>0.12672725063640436</v>
      </c>
      <c r="BZ92">
        <v>0.12864831378763489</v>
      </c>
      <c r="CA92">
        <v>0.13056816047657896</v>
      </c>
      <c r="CB92">
        <v>0.13248619711017073</v>
      </c>
      <c r="CC92">
        <v>0.13440188324934299</v>
      </c>
      <c r="CD92">
        <v>0.13631472722416282</v>
      </c>
      <c r="CE92">
        <v>0.13822428158432315</v>
      </c>
      <c r="CF92">
        <v>0.14013013923507878</v>
      </c>
      <c r="CG92">
        <v>0.1420319299596646</v>
      </c>
      <c r="CH92">
        <v>0.14392931706503259</v>
      </c>
      <c r="CI92">
        <v>0.14582199476773883</v>
      </c>
      <c r="CJ92">
        <v>0.14770968533716339</v>
      </c>
      <c r="CK92">
        <v>0.14959213676076091</v>
      </c>
      <c r="CL92">
        <v>0.15146912048141087</v>
      </c>
      <c r="CM92">
        <v>0.15334042937652737</v>
      </c>
      <c r="CN92">
        <v>0.15520587625054993</v>
      </c>
      <c r="CO92">
        <v>0.15706529201763564</v>
      </c>
      <c r="CP92">
        <v>0.15891852393079064</v>
      </c>
      <c r="CQ92">
        <v>0.16076543496030377</v>
      </c>
      <c r="CR92">
        <v>0.16260590128367733</v>
      </c>
      <c r="CS92">
        <v>0.16443981282752199</v>
      </c>
      <c r="CT92">
        <v>0.16626707059872731</v>
      </c>
      <c r="CU92">
        <v>0.16808758701804158</v>
      </c>
      <c r="CV92">
        <v>0.16990128399895674</v>
      </c>
      <c r="CW92" t="e">
        <v>#N/A</v>
      </c>
      <c r="CX92" t="e">
        <v>#N/A</v>
      </c>
      <c r="CY92" t="e">
        <v>#N/A</v>
      </c>
      <c r="CZ92" t="e">
        <v>#N/A</v>
      </c>
      <c r="DA92" t="e">
        <v>#N/A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  <c r="DH92" t="e">
        <v>#N/A</v>
      </c>
      <c r="DI92" t="e">
        <v>#N/A</v>
      </c>
      <c r="DJ92" t="e">
        <v>#N/A</v>
      </c>
      <c r="DK92" t="e">
        <v>#N/A</v>
      </c>
      <c r="DL92" t="e">
        <v>#N/A</v>
      </c>
      <c r="DM92" t="e">
        <v>#N/A</v>
      </c>
      <c r="DN92" t="e">
        <v>#N/A</v>
      </c>
      <c r="DO92" t="e">
        <v>#N/A</v>
      </c>
      <c r="DP92" t="e">
        <v>#N/A</v>
      </c>
      <c r="DQ92" t="e">
        <v>#N/A</v>
      </c>
      <c r="DR92" t="e">
        <v>#N/A</v>
      </c>
      <c r="DS92" t="e">
        <v>#N/A</v>
      </c>
      <c r="DT92" t="e">
        <v>#N/A</v>
      </c>
      <c r="DU92" t="e">
        <v>#N/A</v>
      </c>
      <c r="DV92" t="e">
        <v>#N/A</v>
      </c>
      <c r="DW92" t="e">
        <v>#N/A</v>
      </c>
      <c r="DX92" t="e">
        <v>#N/A</v>
      </c>
      <c r="DY92" t="e">
        <v>#N/A</v>
      </c>
      <c r="DZ92" t="e">
        <v>#N/A</v>
      </c>
      <c r="EA92" t="e">
        <v>#N/A</v>
      </c>
      <c r="EB92" t="e">
        <v>#N/A</v>
      </c>
      <c r="EC92" t="e">
        <v>#N/A</v>
      </c>
      <c r="ED92" t="e">
        <v>#N/A</v>
      </c>
      <c r="EE92" t="e">
        <v>#N/A</v>
      </c>
      <c r="EF92" t="e">
        <v>#N/A</v>
      </c>
      <c r="EG92" t="e">
        <v>#N/A</v>
      </c>
      <c r="EH92" t="e">
        <v>#N/A</v>
      </c>
      <c r="EI92" t="e">
        <v>#N/A</v>
      </c>
      <c r="EJ92" t="e">
        <v>#N/A</v>
      </c>
      <c r="EK92" t="e">
        <v>#N/A</v>
      </c>
      <c r="EL92" t="e">
        <v>#N/A</v>
      </c>
      <c r="EM92" t="e">
        <v>#N/A</v>
      </c>
      <c r="EN92" t="e">
        <v>#N/A</v>
      </c>
      <c r="EO92" t="e">
        <v>#N/A</v>
      </c>
      <c r="EP92" t="e">
        <v>#N/A</v>
      </c>
      <c r="EQ92" t="e">
        <v>#N/A</v>
      </c>
      <c r="ER92" t="e">
        <v>#N/A</v>
      </c>
      <c r="ES92" t="e">
        <v>#N/A</v>
      </c>
      <c r="ET92" t="e">
        <v>#N/A</v>
      </c>
      <c r="EU92" t="e">
        <v>#N/A</v>
      </c>
      <c r="EV92" t="e">
        <v>#N/A</v>
      </c>
      <c r="EW92" t="e">
        <v>#N/A</v>
      </c>
      <c r="EX92" t="e">
        <v>#N/A</v>
      </c>
      <c r="EY92" t="e">
        <v>#N/A</v>
      </c>
    </row>
    <row r="93" spans="1:155">
      <c r="A93">
        <v>0.14981749148470697</v>
      </c>
      <c r="B93">
        <v>0.14656337629861102</v>
      </c>
      <c r="C93">
        <v>0.14334782013654029</v>
      </c>
      <c r="D93">
        <v>0.14017162884733864</v>
      </c>
      <c r="E93">
        <v>0.137035709928436</v>
      </c>
      <c r="F93">
        <v>0.13394108128204785</v>
      </c>
      <c r="G93">
        <v>0.13088888093120093</v>
      </c>
      <c r="H93">
        <v>0.12788037724619888</v>
      </c>
      <c r="I93">
        <v>0.12491698034000889</v>
      </c>
      <c r="J93">
        <v>0.12200025384732775</v>
      </c>
      <c r="K93">
        <v>0.11913192741244708</v>
      </c>
      <c r="L93">
        <v>0.11631391020361063</v>
      </c>
      <c r="M93">
        <v>0.11354830481981124</v>
      </c>
      <c r="N93">
        <v>0.11083742084721675</v>
      </c>
      <c r="O93">
        <v>0.10818378982957376</v>
      </c>
      <c r="P93">
        <v>0.10559017824399473</v>
      </c>
      <c r="Q93">
        <v>0.10305960090028057</v>
      </c>
      <c r="R93">
        <v>0.10059533227269822</v>
      </c>
      <c r="S93">
        <v>9.8200915473342545E-2</v>
      </c>
      <c r="T93">
        <v>9.5880168287105383E-2</v>
      </c>
      <c r="U93">
        <v>9.3637184296643541E-2</v>
      </c>
      <c r="V93">
        <v>9.1476328421546238E-2</v>
      </c>
      <c r="W93">
        <v>8.9402225070642563E-2</v>
      </c>
      <c r="X93">
        <v>8.7419737237586254E-2</v>
      </c>
      <c r="Y93">
        <v>8.5533934527857153E-2</v>
      </c>
      <c r="Z93">
        <v>8.3750049622289838E-2</v>
      </c>
      <c r="AA93">
        <v>8.2073419778194448E-2</v>
      </c>
      <c r="AB93">
        <v>8.0509414883118885E-2</v>
      </c>
      <c r="AC93">
        <v>7.9063349897194879E-2</v>
      </c>
      <c r="AD93">
        <v>7.7740383731523199E-2</v>
      </c>
      <c r="AE93">
        <v>7.6545405116538234E-2</v>
      </c>
      <c r="AF93">
        <v>7.5482910161583358E-2</v>
      </c>
      <c r="AG93">
        <v>7.4556875633770975E-2</v>
      </c>
      <c r="AH93">
        <v>7.3770632142546935E-2</v>
      </c>
      <c r="AI93">
        <v>7.3126747221936378E-2</v>
      </c>
      <c r="AJ93">
        <v>7.2626923341278737E-2</v>
      </c>
      <c r="AK93">
        <v>7.2271916969162298E-2</v>
      </c>
      <c r="AL93">
        <v>7.2061482270092889E-2</v>
      </c>
      <c r="AM93">
        <v>7.1994345345106639E-2</v>
      </c>
      <c r="AN93">
        <v>7.2068197753198809E-2</v>
      </c>
      <c r="AO93">
        <v>7.2279764264094201E-2</v>
      </c>
      <c r="AP93">
        <v>7.2624893279306185E-2</v>
      </c>
      <c r="AQ93">
        <v>7.3098628192754339E-2</v>
      </c>
      <c r="AR93">
        <v>7.3695358253998769E-2</v>
      </c>
      <c r="AS93">
        <v>7.4408955261315843E-2</v>
      </c>
      <c r="AT93">
        <v>7.5232932575104342E-2</v>
      </c>
      <c r="AU93">
        <v>7.6160546614413363E-2</v>
      </c>
      <c r="AV93">
        <v>7.7184944648896053E-2</v>
      </c>
      <c r="AW93">
        <v>7.8299273474534137E-2</v>
      </c>
      <c r="AX93">
        <v>7.9496773484071442E-2</v>
      </c>
      <c r="AY93">
        <v>8.0770858849623303E-2</v>
      </c>
      <c r="AZ93">
        <v>8.2115180357242551E-2</v>
      </c>
      <c r="BA93">
        <v>8.3523672419527559E-2</v>
      </c>
      <c r="BB93">
        <v>8.49905854474753E-2</v>
      </c>
      <c r="BC93">
        <v>8.6510506512991414E-2</v>
      </c>
      <c r="BD93">
        <v>8.8078368632180382E-2</v>
      </c>
      <c r="BE93">
        <v>8.9689453171368019E-2</v>
      </c>
      <c r="BF93">
        <v>9.1339383754307238E-2</v>
      </c>
      <c r="BG93">
        <v>9.3024116145891247E-2</v>
      </c>
      <c r="BH93">
        <v>9.4739924882890195E-2</v>
      </c>
      <c r="BI93">
        <v>9.6483386552966954E-2</v>
      </c>
      <c r="BJ93">
        <v>9.825136170967122E-2</v>
      </c>
      <c r="BK93">
        <v>0.10004097714114363</v>
      </c>
      <c r="BL93">
        <v>0.10184960609872148</v>
      </c>
      <c r="BM93">
        <v>0.1036748508908818</v>
      </c>
      <c r="BN93">
        <v>0.10551452425980215</v>
      </c>
      <c r="BO93">
        <v>0.10736663254165452</v>
      </c>
      <c r="BP93">
        <v>0.10922935964247905</v>
      </c>
      <c r="BQ93">
        <v>0.11110105176765202</v>
      </c>
      <c r="BR93">
        <v>0.11298020343214502</v>
      </c>
      <c r="BS93">
        <v>0.11486544421688287</v>
      </c>
      <c r="BT93">
        <v>0.11675552701784289</v>
      </c>
      <c r="BU93">
        <v>0.11864931713832981</v>
      </c>
      <c r="BV93">
        <v>0.12054578169082694</v>
      </c>
      <c r="BW93">
        <v>0.12244398109903842</v>
      </c>
      <c r="BX93">
        <v>0.12434305988066005</v>
      </c>
      <c r="BY93">
        <v>0.12624223990918071</v>
      </c>
      <c r="BZ93">
        <v>0.12814081261047908</v>
      </c>
      <c r="CA93">
        <v>0.13003813345944773</v>
      </c>
      <c r="CB93">
        <v>0.1319336157908042</v>
      </c>
      <c r="CC93">
        <v>0.13382672561212225</v>
      </c>
      <c r="CD93">
        <v>0.13571697719752543</v>
      </c>
      <c r="CE93">
        <v>0.13760392867183566</v>
      </c>
      <c r="CF93">
        <v>0.13948717805542743</v>
      </c>
      <c r="CG93">
        <v>0.14136635992180033</v>
      </c>
      <c r="CH93">
        <v>0.14324114200136584</v>
      </c>
      <c r="CI93">
        <v>0.14511122266338858</v>
      </c>
      <c r="CJ93">
        <v>0.14697632800315058</v>
      </c>
      <c r="CK93">
        <v>0.14883620958394425</v>
      </c>
      <c r="CL93">
        <v>0.15069064217387976</v>
      </c>
      <c r="CM93">
        <v>0.15253942176847929</v>
      </c>
      <c r="CN93">
        <v>0.15438236405212974</v>
      </c>
      <c r="CO93">
        <v>0.15621930262725287</v>
      </c>
      <c r="CP93">
        <v>0.15805008728605432</v>
      </c>
      <c r="CQ93">
        <v>0.15987458332854573</v>
      </c>
      <c r="CR93">
        <v>0.16169266913822833</v>
      </c>
      <c r="CS93">
        <v>0.16350423668015002</v>
      </c>
      <c r="CT93">
        <v>0.16530918884866352</v>
      </c>
      <c r="CU93">
        <v>0.16710743987435236</v>
      </c>
      <c r="CV93">
        <v>0.16889891330172521</v>
      </c>
      <c r="CW93" t="e">
        <v>#N/A</v>
      </c>
      <c r="CX93" t="e">
        <v>#N/A</v>
      </c>
      <c r="CY93" t="e">
        <v>#N/A</v>
      </c>
      <c r="CZ93" t="e">
        <v>#N/A</v>
      </c>
      <c r="DA93" t="e">
        <v>#N/A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e">
        <v>#N/A</v>
      </c>
      <c r="DI93" t="e">
        <v>#N/A</v>
      </c>
      <c r="DJ93" t="e">
        <v>#N/A</v>
      </c>
      <c r="DK93" t="e">
        <v>#N/A</v>
      </c>
      <c r="DL93" t="e">
        <v>#N/A</v>
      </c>
      <c r="DM93" t="e">
        <v>#N/A</v>
      </c>
      <c r="DN93" t="e">
        <v>#N/A</v>
      </c>
      <c r="DO93" t="e">
        <v>#N/A</v>
      </c>
      <c r="DP93" t="e">
        <v>#N/A</v>
      </c>
      <c r="DQ93" t="e">
        <v>#N/A</v>
      </c>
      <c r="DR93" t="e">
        <v>#N/A</v>
      </c>
      <c r="DS93" t="e">
        <v>#N/A</v>
      </c>
      <c r="DT93" t="e">
        <v>#N/A</v>
      </c>
      <c r="DU93" t="e">
        <v>#N/A</v>
      </c>
      <c r="DV93" t="e">
        <v>#N/A</v>
      </c>
      <c r="DW93" t="e">
        <v>#N/A</v>
      </c>
      <c r="DX93" t="e">
        <v>#N/A</v>
      </c>
      <c r="DY93" t="e">
        <v>#N/A</v>
      </c>
      <c r="DZ93" t="e">
        <v>#N/A</v>
      </c>
      <c r="EA93" t="e">
        <v>#N/A</v>
      </c>
      <c r="EB93" t="e">
        <v>#N/A</v>
      </c>
      <c r="EC93" t="e">
        <v>#N/A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 t="e">
        <v>#N/A</v>
      </c>
      <c r="EP93" t="e">
        <v>#N/A</v>
      </c>
      <c r="EQ93" t="e">
        <v>#N/A</v>
      </c>
      <c r="ER93" t="e">
        <v>#N/A</v>
      </c>
      <c r="ES93" t="e">
        <v>#N/A</v>
      </c>
      <c r="ET93" t="e">
        <v>#N/A</v>
      </c>
      <c r="EU93" t="e">
        <v>#N/A</v>
      </c>
      <c r="EV93" t="e">
        <v>#N/A</v>
      </c>
      <c r="EW93" t="e">
        <v>#N/A</v>
      </c>
      <c r="EX93" t="e">
        <v>#N/A</v>
      </c>
      <c r="EY93" t="e">
        <v>#N/A</v>
      </c>
    </row>
    <row r="94" spans="1:155">
      <c r="A94">
        <v>0.14917524351365075</v>
      </c>
      <c r="B94">
        <v>0.14595627791641225</v>
      </c>
      <c r="C94">
        <v>0.1427753346134186</v>
      </c>
      <c r="D94">
        <v>0.13963321311506224</v>
      </c>
      <c r="E94">
        <v>0.1365308137460105</v>
      </c>
      <c r="F94">
        <v>0.13346914631752618</v>
      </c>
      <c r="G94">
        <v>0.13044933980063186</v>
      </c>
      <c r="H94">
        <v>0.12747265245600881</v>
      </c>
      <c r="I94">
        <v>0.12454048314615555</v>
      </c>
      <c r="J94">
        <v>0.12165438304441396</v>
      </c>
      <c r="K94">
        <v>0.11881606798423963</v>
      </c>
      <c r="L94">
        <v>0.11602743191537218</v>
      </c>
      <c r="M94">
        <v>0.11329056065900567</v>
      </c>
      <c r="N94">
        <v>0.1106077453684918</v>
      </c>
      <c r="O94">
        <v>0.10798149736880844</v>
      </c>
      <c r="P94">
        <v>0.105414561034537</v>
      </c>
      <c r="Q94">
        <v>0.10290992697682284</v>
      </c>
      <c r="R94">
        <v>0.1004708433533729</v>
      </c>
      <c r="S94">
        <v>9.8100824621513594E-2</v>
      </c>
      <c r="T94">
        <v>9.580365751493268E-2</v>
      </c>
      <c r="U94">
        <v>9.3583402003948685E-2</v>
      </c>
      <c r="V94">
        <v>9.1444386807512101E-2</v>
      </c>
      <c r="W94">
        <v>8.9391197428932742E-2</v>
      </c>
      <c r="X94">
        <v>8.7428655316678205E-2</v>
      </c>
      <c r="Y94">
        <v>8.5561785858679171E-2</v>
      </c>
      <c r="Z94">
        <v>8.3795775009959148E-2</v>
      </c>
      <c r="AA94">
        <v>8.213591104484487E-2</v>
      </c>
      <c r="AB94">
        <v>8.0587512915827511E-2</v>
      </c>
      <c r="AC94">
        <v>7.9155843252711272E-2</v>
      </c>
      <c r="AD94">
        <v>7.7846007778281129E-2</v>
      </c>
      <c r="AE94">
        <v>7.6662842122017363E-2</v>
      </c>
      <c r="AF94">
        <v>7.5610790319493568E-2</v>
      </c>
      <c r="AG94">
        <v>7.4693779379647676E-2</v>
      </c>
      <c r="AH94">
        <v>7.3915093803971293E-2</v>
      </c>
      <c r="AI94">
        <v>7.3277260293410695E-2</v>
      </c>
      <c r="AJ94">
        <v>7.278194737008635E-2</v>
      </c>
      <c r="AK94">
        <v>7.2429885959553894E-2</v>
      </c>
      <c r="AL94">
        <v>7.2220815379086575E-2</v>
      </c>
      <c r="AM94">
        <v>7.2153459387033533E-2</v>
      </c>
      <c r="AN94">
        <v>7.2225522485345736E-2</v>
      </c>
      <c r="AO94">
        <v>7.2433757019196063E-2</v>
      </c>
      <c r="AP94">
        <v>7.277404963079917E-2</v>
      </c>
      <c r="AQ94">
        <v>7.3241496578667187E-2</v>
      </c>
      <c r="AR94">
        <v>7.3830549531020792E-2</v>
      </c>
      <c r="AS94">
        <v>7.4535148868198842E-2</v>
      </c>
      <c r="AT94">
        <v>7.5348881310853835E-2</v>
      </c>
      <c r="AU94">
        <v>7.626507899426764E-2</v>
      </c>
      <c r="AV94">
        <v>7.7276965989138607E-2</v>
      </c>
      <c r="AW94">
        <v>7.8377765052161125E-2</v>
      </c>
      <c r="AX94">
        <v>7.9560790912444876E-2</v>
      </c>
      <c r="AY94">
        <v>8.0819529295279802E-2</v>
      </c>
      <c r="AZ94">
        <v>8.2147699172036667E-2</v>
      </c>
      <c r="BA94">
        <v>8.3539299677741499E-2</v>
      </c>
      <c r="BB94">
        <v>8.4988641820840191E-2</v>
      </c>
      <c r="BC94">
        <v>8.6490369456138028E-2</v>
      </c>
      <c r="BD94">
        <v>8.8039468317127237E-2</v>
      </c>
      <c r="BE94">
        <v>8.9631268691375318E-2</v>
      </c>
      <c r="BF94">
        <v>9.1261439396565516E-2</v>
      </c>
      <c r="BG94">
        <v>9.2925977925244013E-2</v>
      </c>
      <c r="BH94">
        <v>9.4621197180459901E-2</v>
      </c>
      <c r="BI94">
        <v>9.6343709131594985E-2</v>
      </c>
      <c r="BJ94">
        <v>9.8090406786659604E-2</v>
      </c>
      <c r="BK94">
        <v>9.9858446824798483E-2</v>
      </c>
      <c r="BL94">
        <v>0.10164522990758357</v>
      </c>
      <c r="BM94">
        <v>0.10344838358380544</v>
      </c>
      <c r="BN94">
        <v>0.10526574374875292</v>
      </c>
      <c r="BO94">
        <v>0.10709533801785337</v>
      </c>
      <c r="BP94">
        <v>0.10893536992490498</v>
      </c>
      <c r="BQ94">
        <v>0.11078420368132916</v>
      </c>
      <c r="BR94">
        <v>0.11264035041614445</v>
      </c>
      <c r="BS94">
        <v>0.11450245497628905</v>
      </c>
      <c r="BT94">
        <v>0.11636928435983696</v>
      </c>
      <c r="BU94">
        <v>0.11823971689189818</v>
      </c>
      <c r="BV94">
        <v>0.12011273168842052</v>
      </c>
      <c r="BW94">
        <v>0.1219874002560407</v>
      </c>
      <c r="BX94">
        <v>0.12386287738502089</v>
      </c>
      <c r="BY94">
        <v>0.12573839440672574</v>
      </c>
      <c r="BZ94">
        <v>0.12761325156286404</v>
      </c>
      <c r="CA94">
        <v>0.12948681247561081</v>
      </c>
      <c r="CB94">
        <v>0.13135849802856345</v>
      </c>
      <c r="CC94">
        <v>0.1332277812231063</v>
      </c>
      <c r="CD94">
        <v>0.13509418285933558</v>
      </c>
      <c r="CE94">
        <v>0.13695726710368245</v>
      </c>
      <c r="CF94">
        <v>0.13881663761500193</v>
      </c>
      <c r="CG94">
        <v>0.14067193419120433</v>
      </c>
      <c r="CH94">
        <v>0.14252282942082517</v>
      </c>
      <c r="CI94">
        <v>0.14436902626362122</v>
      </c>
      <c r="CJ94">
        <v>0.14621025500831267</v>
      </c>
      <c r="CK94">
        <v>0.1480462711674202</v>
      </c>
      <c r="CL94">
        <v>0.14987685320545671</v>
      </c>
      <c r="CM94">
        <v>0.15170180055583565</v>
      </c>
      <c r="CN94">
        <v>0.15352093209964923</v>
      </c>
      <c r="CO94">
        <v>0.15533408445448099</v>
      </c>
      <c r="CP94">
        <v>0.15714111020082266</v>
      </c>
      <c r="CQ94">
        <v>0.15894187727347497</v>
      </c>
      <c r="CR94">
        <v>0.16073626651010031</v>
      </c>
      <c r="CS94">
        <v>0.16252417214525441</v>
      </c>
      <c r="CT94">
        <v>0.16430549921467574</v>
      </c>
      <c r="CU94">
        <v>0.16608016398364878</v>
      </c>
      <c r="CV94">
        <v>0.16784809184315488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e">
        <v>#N/A</v>
      </c>
      <c r="EW94" t="e">
        <v>#N/A</v>
      </c>
      <c r="EX94" t="e">
        <v>#N/A</v>
      </c>
      <c r="EY94" t="e">
        <v>#N/A</v>
      </c>
    </row>
    <row r="95" spans="1:155">
      <c r="A95">
        <v>0.14852659183167818</v>
      </c>
      <c r="B95">
        <v>0.14534404106048462</v>
      </c>
      <c r="C95">
        <v>0.14219893944096998</v>
      </c>
      <c r="D95">
        <v>0.13909207978797622</v>
      </c>
      <c r="E95">
        <v>0.13602435483331141</v>
      </c>
      <c r="F95">
        <v>0.13299676589345283</v>
      </c>
      <c r="G95">
        <v>0.13001043240947999</v>
      </c>
      <c r="H95">
        <v>0.12706660205416223</v>
      </c>
      <c r="I95">
        <v>0.12416666188895319</v>
      </c>
      <c r="J95">
        <v>0.1213121500329217</v>
      </c>
      <c r="K95">
        <v>0.11850476791703836</v>
      </c>
      <c r="L95">
        <v>0.1157463935932167</v>
      </c>
      <c r="M95">
        <v>0.11303909542175469</v>
      </c>
      <c r="N95">
        <v>0.11038514539383025</v>
      </c>
      <c r="O95">
        <v>0.1077870338645274</v>
      </c>
      <c r="P95">
        <v>0.105247482303904</v>
      </c>
      <c r="Q95">
        <v>0.10276945636563148</v>
      </c>
      <c r="R95">
        <v>0.10035617708187236</v>
      </c>
      <c r="S95">
        <v>9.8011129514518791E-2</v>
      </c>
      <c r="T95">
        <v>9.5738068615039973E-2</v>
      </c>
      <c r="U95">
        <v>9.3541020118018139E-2</v>
      </c>
      <c r="V95">
        <v>9.1424275994028747E-2</v>
      </c>
      <c r="W95">
        <v>8.9392382470847215E-2</v>
      </c>
      <c r="X95">
        <v>8.745011919108403E-2</v>
      </c>
      <c r="Y95">
        <v>8.5602467362428991E-2</v>
      </c>
      <c r="Z95">
        <v>8.385456646731014E-2</v>
      </c>
      <c r="AA95">
        <v>8.2211656353806145E-2</v>
      </c>
      <c r="AB95">
        <v>8.0679005924979966E-2</v>
      </c>
      <c r="AC95">
        <v>7.9261826617177233E-2</v>
      </c>
      <c r="AD95">
        <v>7.7965172521715143E-2</v>
      </c>
      <c r="AE95">
        <v>7.6793827957432781E-2</v>
      </c>
      <c r="AF95">
        <v>7.5752186926356047E-2</v>
      </c>
      <c r="AG95">
        <v>7.4844128884771932E-2</v>
      </c>
      <c r="AH95">
        <v>7.4072894418305502E-2</v>
      </c>
      <c r="AI95">
        <v>7.3440971688355547E-2</v>
      </c>
      <c r="AJ95">
        <v>7.2949997140511563E-2</v>
      </c>
      <c r="AK95">
        <v>7.2600678032041815E-2</v>
      </c>
      <c r="AL95">
        <v>7.2392739918318835E-2</v>
      </c>
      <c r="AM95">
        <v>7.2324904877721002E-2</v>
      </c>
      <c r="AN95">
        <v>7.239489150712454E-2</v>
      </c>
      <c r="AO95">
        <v>7.2599479087107371E-2</v>
      </c>
      <c r="AP95">
        <v>7.2934592247093338E-2</v>
      </c>
      <c r="AQ95">
        <v>7.3395379460649834E-2</v>
      </c>
      <c r="AR95">
        <v>7.3976354015436091E-2</v>
      </c>
      <c r="AS95">
        <v>7.4671523580539759E-2</v>
      </c>
      <c r="AT95">
        <v>7.5474547538623135E-2</v>
      </c>
      <c r="AU95">
        <v>7.6378832501098656E-2</v>
      </c>
      <c r="AV95">
        <v>7.7377678505920228E-2</v>
      </c>
      <c r="AW95">
        <v>7.8464383562668133E-2</v>
      </c>
      <c r="AX95">
        <v>7.9632336455042807E-2</v>
      </c>
      <c r="AY95">
        <v>8.087509407265063E-2</v>
      </c>
      <c r="AZ95">
        <v>8.2186443823070651E-2</v>
      </c>
      <c r="BA95">
        <v>8.3560449686447782E-2</v>
      </c>
      <c r="BB95">
        <v>8.4991483921090086E-2</v>
      </c>
      <c r="BC95">
        <v>8.6474247765612994E-2</v>
      </c>
      <c r="BD95">
        <v>8.800378057007216E-2</v>
      </c>
      <c r="BE95">
        <v>8.9575462538584935E-2</v>
      </c>
      <c r="BF95">
        <v>9.1185008746102303E-2</v>
      </c>
      <c r="BG95">
        <v>9.2828459531715563E-2</v>
      </c>
      <c r="BH95">
        <v>9.4502167425284E-2</v>
      </c>
      <c r="BI95">
        <v>9.6202780943992858E-2</v>
      </c>
      <c r="BJ95">
        <v>9.7927226831647313E-2</v>
      </c>
      <c r="BK95">
        <v>9.967269285288137E-2</v>
      </c>
      <c r="BL95">
        <v>0.10143660830810049</v>
      </c>
      <c r="BM95">
        <v>0.10321662714637278</v>
      </c>
      <c r="BN95">
        <v>0.10501060959275776</v>
      </c>
      <c r="BO95">
        <v>0.10681660567267519</v>
      </c>
      <c r="BP95">
        <v>0.10863283959672967</v>
      </c>
      <c r="BQ95">
        <v>0.110457694620695</v>
      </c>
      <c r="BR95">
        <v>0.11228969946146287</v>
      </c>
      <c r="BS95">
        <v>0.1141275152099871</v>
      </c>
      <c r="BT95">
        <v>0.11596992388727585</v>
      </c>
      <c r="BU95">
        <v>0.11781581760835601</v>
      </c>
      <c r="BV95">
        <v>0.11966418838113477</v>
      </c>
      <c r="BW95">
        <v>0.12151411956554783</v>
      </c>
      <c r="BX95">
        <v>0.12336477694127324</v>
      </c>
      <c r="BY95">
        <v>0.12521540202930265</v>
      </c>
      <c r="BZ95">
        <v>0.12706530451628947</v>
      </c>
      <c r="CA95">
        <v>0.12891385682927278</v>
      </c>
      <c r="CB95">
        <v>0.13076048799540557</v>
      </c>
      <c r="CC95">
        <v>0.13260467859917069</v>
      </c>
      <c r="CD95">
        <v>0.1344459564511605</v>
      </c>
      <c r="CE95">
        <v>0.13628389236230826</v>
      </c>
      <c r="CF95">
        <v>0.13811809601779454</v>
      </c>
      <c r="CG95">
        <v>0.13994821298369503</v>
      </c>
      <c r="CH95">
        <v>0.14177392111802814</v>
      </c>
      <c r="CI95">
        <v>0.14359492838181304</v>
      </c>
      <c r="CJ95">
        <v>0.14541096966329528</v>
      </c>
      <c r="CK95">
        <v>0.14722180482192013</v>
      </c>
      <c r="CL95">
        <v>0.14902721634164495</v>
      </c>
      <c r="CM95">
        <v>0.15082700747694408</v>
      </c>
      <c r="CN95">
        <v>0.15262100061094122</v>
      </c>
      <c r="CO95">
        <v>0.15440903568677655</v>
      </c>
      <c r="CP95">
        <v>0.15619096838743979</v>
      </c>
      <c r="CQ95">
        <v>0.15796666952848734</v>
      </c>
      <c r="CR95">
        <v>0.15973602271776599</v>
      </c>
      <c r="CS95">
        <v>0.16149892468672183</v>
      </c>
      <c r="CT95">
        <v>0.16325528285783408</v>
      </c>
      <c r="CU95">
        <v>0.16500501578546975</v>
      </c>
      <c r="CV95">
        <v>0.16674805089594968</v>
      </c>
      <c r="CW95" t="e">
        <v>#N/A</v>
      </c>
      <c r="CX95" t="e">
        <v>#N/A</v>
      </c>
      <c r="CY95" t="e">
        <v>#N/A</v>
      </c>
      <c r="CZ95" t="e">
        <v>#N/A</v>
      </c>
      <c r="DA95" t="e">
        <v>#N/A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  <c r="DH95" t="e">
        <v>#N/A</v>
      </c>
      <c r="DI95" t="e">
        <v>#N/A</v>
      </c>
      <c r="DJ95" t="e">
        <v>#N/A</v>
      </c>
      <c r="DK95" t="e">
        <v>#N/A</v>
      </c>
      <c r="DL95" t="e">
        <v>#N/A</v>
      </c>
      <c r="DM95" t="e">
        <v>#N/A</v>
      </c>
      <c r="DN95" t="e">
        <v>#N/A</v>
      </c>
      <c r="DO95" t="e">
        <v>#N/A</v>
      </c>
      <c r="DP95" t="e">
        <v>#N/A</v>
      </c>
      <c r="DQ95" t="e">
        <v>#N/A</v>
      </c>
      <c r="DR95" t="e">
        <v>#N/A</v>
      </c>
      <c r="DS95" t="e">
        <v>#N/A</v>
      </c>
      <c r="DT95" t="e">
        <v>#N/A</v>
      </c>
      <c r="DU95" t="e">
        <v>#N/A</v>
      </c>
      <c r="DV95" t="e">
        <v>#N/A</v>
      </c>
      <c r="DW95" t="e">
        <v>#N/A</v>
      </c>
      <c r="DX95" t="e">
        <v>#N/A</v>
      </c>
      <c r="DY95" t="e">
        <v>#N/A</v>
      </c>
      <c r="DZ95" t="e">
        <v>#N/A</v>
      </c>
      <c r="EA95" t="e">
        <v>#N/A</v>
      </c>
      <c r="EB95" t="e">
        <v>#N/A</v>
      </c>
      <c r="EC95" t="e">
        <v>#N/A</v>
      </c>
      <c r="ED95" t="e">
        <v>#N/A</v>
      </c>
      <c r="EE95" t="e">
        <v>#N/A</v>
      </c>
      <c r="EF95" t="e">
        <v>#N/A</v>
      </c>
      <c r="EG95" t="e">
        <v>#N/A</v>
      </c>
      <c r="EH95" t="e">
        <v>#N/A</v>
      </c>
      <c r="EI95" t="e">
        <v>#N/A</v>
      </c>
      <c r="EJ95" t="e">
        <v>#N/A</v>
      </c>
      <c r="EK95" t="e">
        <v>#N/A</v>
      </c>
      <c r="EL95" t="e">
        <v>#N/A</v>
      </c>
      <c r="EM95" t="e">
        <v>#N/A</v>
      </c>
      <c r="EN95" t="e">
        <v>#N/A</v>
      </c>
      <c r="EO95" t="e">
        <v>#N/A</v>
      </c>
      <c r="EP95" t="e">
        <v>#N/A</v>
      </c>
      <c r="EQ95" t="e">
        <v>#N/A</v>
      </c>
      <c r="ER95" t="e">
        <v>#N/A</v>
      </c>
      <c r="ES95" t="e">
        <v>#N/A</v>
      </c>
      <c r="ET95" t="e">
        <v>#N/A</v>
      </c>
      <c r="EU95" t="e">
        <v>#N/A</v>
      </c>
      <c r="EV95" t="e">
        <v>#N/A</v>
      </c>
      <c r="EW95" t="e">
        <v>#N/A</v>
      </c>
      <c r="EX95" t="e">
        <v>#N/A</v>
      </c>
      <c r="EY95" t="e">
        <v>#N/A</v>
      </c>
    </row>
    <row r="96" spans="1:155">
      <c r="A96">
        <v>0.14787118364601701</v>
      </c>
      <c r="B96">
        <v>0.1447263247848837</v>
      </c>
      <c r="C96">
        <v>0.1416183046803173</v>
      </c>
      <c r="D96">
        <v>0.13854790917245294</v>
      </c>
      <c r="E96">
        <v>0.13551602306401347</v>
      </c>
      <c r="F96">
        <v>0.13252363882871046</v>
      </c>
      <c r="G96">
        <v>0.12957186599416196</v>
      </c>
      <c r="H96">
        <v>0.12666194118868487</v>
      </c>
      <c r="I96">
        <v>0.12379523923318581</v>
      </c>
      <c r="J96">
        <v>0.12097328471582743</v>
      </c>
      <c r="K96">
        <v>0.11819776409492647</v>
      </c>
      <c r="L96">
        <v>0.11547053897397926</v>
      </c>
      <c r="M96">
        <v>0.11279365964862087</v>
      </c>
      <c r="N96">
        <v>0.11016937829461934</v>
      </c>
      <c r="O96">
        <v>0.10760016363301589</v>
      </c>
      <c r="P96">
        <v>0.10508871352628635</v>
      </c>
      <c r="Q96">
        <v>0.10263796798192697</v>
      </c>
      <c r="R96">
        <v>0.10025112017334369</v>
      </c>
      <c r="S96">
        <v>9.7931625074043405E-2</v>
      </c>
      <c r="T96">
        <v>9.5683205181888595E-2</v>
      </c>
      <c r="U96">
        <v>9.350985140115331E-2</v>
      </c>
      <c r="V96">
        <v>9.1415818419883596E-2</v>
      </c>
      <c r="W96">
        <v>8.940561276618765E-2</v>
      </c>
      <c r="X96">
        <v>8.7483972086700376E-2</v>
      </c>
      <c r="Y96">
        <v>8.5655833290134917E-2</v>
      </c>
      <c r="Z96">
        <v>8.3926289588653488E-2</v>
      </c>
      <c r="AA96">
        <v>8.2300532826209763E-2</v>
      </c>
      <c r="AB96">
        <v>8.0783782550275129E-2</v>
      </c>
      <c r="AC96">
        <v>7.9381200066739238E-2</v>
      </c>
      <c r="AD96">
        <v>7.8097789097174519E-2</v>
      </c>
      <c r="AE96">
        <v>7.6938284268964527E-2</v>
      </c>
      <c r="AF96">
        <v>7.5907031370322078E-2</v>
      </c>
      <c r="AG96">
        <v>7.5007864269814081E-2</v>
      </c>
      <c r="AH96">
        <v>7.4243981832265257E-2</v>
      </c>
      <c r="AI96">
        <v>7.3617835498268613E-2</v>
      </c>
      <c r="AJ96">
        <v>7.3131031802622468E-2</v>
      </c>
      <c r="AK96">
        <v>7.2784255810607379E-2</v>
      </c>
      <c r="AL96">
        <v>7.2577220720055888E-2</v>
      </c>
      <c r="AM96">
        <v>7.2508647961710776E-2</v>
      </c>
      <c r="AN96">
        <v>7.2576270364416662E-2</v>
      </c>
      <c r="AO96">
        <v>7.277689463060244E-2</v>
      </c>
      <c r="AP96">
        <v>7.3106482939112802E-2</v>
      </c>
      <c r="AQ96">
        <v>7.3560235450618544E-2</v>
      </c>
      <c r="AR96">
        <v>7.4132726276779873E-2</v>
      </c>
      <c r="AS96">
        <v>7.4818029705177924E-2</v>
      </c>
      <c r="AT96">
        <v>7.5609876263926762E-2</v>
      </c>
      <c r="AU96">
        <v>7.6501746671239962E-2</v>
      </c>
      <c r="AV96">
        <v>7.7487015883766844E-2</v>
      </c>
      <c r="AW96">
        <v>7.8559056888491532E-2</v>
      </c>
      <c r="AX96">
        <v>7.9711331877094019E-2</v>
      </c>
      <c r="AY96">
        <v>8.0937468889061032E-2</v>
      </c>
      <c r="AZ96">
        <v>8.2231323883959109E-2</v>
      </c>
      <c r="BA96">
        <v>8.3587026008358864E-2</v>
      </c>
      <c r="BB96">
        <v>8.4999009276783152E-2</v>
      </c>
      <c r="BC96">
        <v>8.6462033016168768E-2</v>
      </c>
      <c r="BD96">
        <v>8.7971191026705239E-2</v>
      </c>
      <c r="BE96">
        <v>8.9521914383793935E-2</v>
      </c>
      <c r="BF96">
        <v>9.1109965459956768E-2</v>
      </c>
      <c r="BG96">
        <v>9.2731428593597454E-2</v>
      </c>
      <c r="BH96">
        <v>9.4382697045094888E-2</v>
      </c>
      <c r="BI96">
        <v>9.6060457101877633E-2</v>
      </c>
      <c r="BJ96">
        <v>9.7761670387687086E-2</v>
      </c>
      <c r="BK96">
        <v>9.9483556979376553E-2</v>
      </c>
      <c r="BL96">
        <v>0.10122357596555959</v>
      </c>
      <c r="BM96">
        <v>0.10297940885119523</v>
      </c>
      <c r="BN96">
        <v>0.10474894128094484</v>
      </c>
      <c r="BO96">
        <v>0.10653024676476383</v>
      </c>
      <c r="BP96">
        <v>0.1083215712646398</v>
      </c>
      <c r="BQ96">
        <v>0.11012131804612263</v>
      </c>
      <c r="BR96">
        <v>0.11192803442492247</v>
      </c>
      <c r="BS96">
        <v>0.11374039860222711</v>
      </c>
      <c r="BT96">
        <v>0.11555720848105057</v>
      </c>
      <c r="BU96">
        <v>0.11737737092235766</v>
      </c>
      <c r="BV96">
        <v>0.11919989151184988</v>
      </c>
      <c r="BW96">
        <v>0.12102386627477713</v>
      </c>
      <c r="BX96">
        <v>0.12284847268509959</v>
      </c>
      <c r="BY96">
        <v>0.12467296318027528</v>
      </c>
      <c r="BZ96">
        <v>0.12649665754778186</v>
      </c>
      <c r="CA96">
        <v>0.12831893762100047</v>
      </c>
      <c r="CB96">
        <v>0.13013924118215592</v>
      </c>
      <c r="CC96">
        <v>0.13195705695236792</v>
      </c>
      <c r="CD96">
        <v>0.1337719203679279</v>
      </c>
      <c r="CE96">
        <v>0.1355834092746831</v>
      </c>
      <c r="CF96">
        <v>0.13739113999982794</v>
      </c>
      <c r="CG96">
        <v>0.13919476427553334</v>
      </c>
      <c r="CH96">
        <v>0.14099396569488423</v>
      </c>
      <c r="CI96">
        <v>0.14278845765188808</v>
      </c>
      <c r="CJ96">
        <v>0.14457798004385683</v>
      </c>
      <c r="CK96">
        <v>0.14636229744833296</v>
      </c>
      <c r="CL96">
        <v>0.14814119676247064</v>
      </c>
      <c r="CM96">
        <v>0.14991448538603541</v>
      </c>
      <c r="CN96">
        <v>0.15168198955772697</v>
      </c>
      <c r="CO96">
        <v>0.15344355286676878</v>
      </c>
      <c r="CP96">
        <v>0.15519903439013952</v>
      </c>
      <c r="CQ96">
        <v>0.15694830815768634</v>
      </c>
      <c r="CR96">
        <v>0.15869126077273271</v>
      </c>
      <c r="CS96">
        <v>0.16042779177489011</v>
      </c>
      <c r="CT96">
        <v>0.16215781121121564</v>
      </c>
      <c r="CU96">
        <v>0.16388124015442568</v>
      </c>
      <c r="CV96">
        <v>0.16559800834104568</v>
      </c>
      <c r="CW96" t="e">
        <v>#N/A</v>
      </c>
      <c r="CX96" t="e">
        <v>#N/A</v>
      </c>
      <c r="CY96" t="e">
        <v>#N/A</v>
      </c>
      <c r="CZ96" t="e">
        <v>#N/A</v>
      </c>
      <c r="DA96" t="e">
        <v>#N/A</v>
      </c>
      <c r="DB96" t="e">
        <v>#N/A</v>
      </c>
      <c r="DC96" t="e">
        <v>#N/A</v>
      </c>
      <c r="DD96" t="e">
        <v>#N/A</v>
      </c>
      <c r="DE96" t="e">
        <v>#N/A</v>
      </c>
      <c r="DF96" t="e">
        <v>#N/A</v>
      </c>
      <c r="DG96" t="e">
        <v>#N/A</v>
      </c>
      <c r="DH96" t="e">
        <v>#N/A</v>
      </c>
      <c r="DI96" t="e">
        <v>#N/A</v>
      </c>
      <c r="DJ96" t="e">
        <v>#N/A</v>
      </c>
      <c r="DK96" t="e">
        <v>#N/A</v>
      </c>
      <c r="DL96" t="e">
        <v>#N/A</v>
      </c>
      <c r="DM96" t="e">
        <v>#N/A</v>
      </c>
      <c r="DN96" t="e">
        <v>#N/A</v>
      </c>
      <c r="DO96" t="e">
        <v>#N/A</v>
      </c>
      <c r="DP96" t="e">
        <v>#N/A</v>
      </c>
      <c r="DQ96" t="e">
        <v>#N/A</v>
      </c>
      <c r="DR96" t="e">
        <v>#N/A</v>
      </c>
      <c r="DS96" t="e">
        <v>#N/A</v>
      </c>
      <c r="DT96" t="e">
        <v>#N/A</v>
      </c>
      <c r="DU96" t="e">
        <v>#N/A</v>
      </c>
      <c r="DV96" t="e">
        <v>#N/A</v>
      </c>
      <c r="DW96" t="e">
        <v>#N/A</v>
      </c>
      <c r="DX96" t="e">
        <v>#N/A</v>
      </c>
      <c r="DY96" t="e">
        <v>#N/A</v>
      </c>
      <c r="DZ96" t="e">
        <v>#N/A</v>
      </c>
      <c r="EA96" t="e">
        <v>#N/A</v>
      </c>
      <c r="EB96" t="e">
        <v>#N/A</v>
      </c>
      <c r="EC96" t="e">
        <v>#N/A</v>
      </c>
      <c r="ED96" t="e">
        <v>#N/A</v>
      </c>
      <c r="EE96" t="e">
        <v>#N/A</v>
      </c>
      <c r="EF96" t="e">
        <v>#N/A</v>
      </c>
      <c r="EG96" t="e">
        <v>#N/A</v>
      </c>
      <c r="EH96" t="e">
        <v>#N/A</v>
      </c>
      <c r="EI96" t="e">
        <v>#N/A</v>
      </c>
      <c r="EJ96" t="e">
        <v>#N/A</v>
      </c>
      <c r="EK96" t="e">
        <v>#N/A</v>
      </c>
      <c r="EL96" t="e">
        <v>#N/A</v>
      </c>
      <c r="EM96" t="e">
        <v>#N/A</v>
      </c>
      <c r="EN96" t="e">
        <v>#N/A</v>
      </c>
      <c r="EO96" t="e">
        <v>#N/A</v>
      </c>
      <c r="EP96" t="e">
        <v>#N/A</v>
      </c>
      <c r="EQ96" t="e">
        <v>#N/A</v>
      </c>
      <c r="ER96" t="e">
        <v>#N/A</v>
      </c>
      <c r="ES96" t="e">
        <v>#N/A</v>
      </c>
      <c r="ET96" t="e">
        <v>#N/A</v>
      </c>
      <c r="EU96" t="e">
        <v>#N/A</v>
      </c>
      <c r="EV96" t="e">
        <v>#N/A</v>
      </c>
      <c r="EW96" t="e">
        <v>#N/A</v>
      </c>
      <c r="EX96" t="e">
        <v>#N/A</v>
      </c>
      <c r="EY96" t="e">
        <v>#N/A</v>
      </c>
    </row>
    <row r="97" spans="1:155">
      <c r="A97">
        <v>0.147208693143935</v>
      </c>
      <c r="B97">
        <v>0.14410281407551001</v>
      </c>
      <c r="C97">
        <v>0.14103312529339759</v>
      </c>
      <c r="D97">
        <v>0.1380004053726902</v>
      </c>
      <c r="E97">
        <v>0.13500553098771942</v>
      </c>
      <c r="F97">
        <v>0.1320494854320827</v>
      </c>
      <c r="G97">
        <v>0.12913336802448433</v>
      </c>
      <c r="H97">
        <v>0.1262584040138198</v>
      </c>
      <c r="I97">
        <v>0.12342595560909025</v>
      </c>
      <c r="J97">
        <v>0.12063753343488341</v>
      </c>
      <c r="K97">
        <v>0.11789480856653488</v>
      </c>
      <c r="L97">
        <v>0.11519962566991332</v>
      </c>
      <c r="M97">
        <v>0.11255401645009785</v>
      </c>
      <c r="N97">
        <v>0.10996021274749355</v>
      </c>
      <c r="O97">
        <v>0.10742066105024234</v>
      </c>
      <c r="P97">
        <v>0.10493803502341169</v>
      </c>
      <c r="Q97">
        <v>0.10251524838785887</v>
      </c>
      <c r="R97">
        <v>0.10015546583669852</v>
      </c>
      <c r="S97">
        <v>9.7862111614323968E-2</v>
      </c>
      <c r="T97">
        <v>9.5638875163652243E-2</v>
      </c>
      <c r="U97">
        <v>9.3489711969177394E-2</v>
      </c>
      <c r="V97">
        <v>9.141883894003823E-2</v>
      </c>
      <c r="W97">
        <v>8.9430722513407168E-2</v>
      </c>
      <c r="X97">
        <v>8.7530058014185688E-2</v>
      </c>
      <c r="Y97">
        <v>8.572173796698912E-2</v>
      </c>
      <c r="Z97">
        <v>8.4010809387033231E-2</v>
      </c>
      <c r="AA97">
        <v>8.2402416405821674E-2</v>
      </c>
      <c r="AB97">
        <v>8.0901729796120009E-2</v>
      </c>
      <c r="AC97">
        <v>7.9513861543174053E-2</v>
      </c>
      <c r="AD97">
        <v>7.8243766155046482E-2</v>
      </c>
      <c r="AE97">
        <v>7.7096129886714534E-2</v>
      </c>
      <c r="AF97">
        <v>7.6075251980349298E-2</v>
      </c>
      <c r="AG97">
        <v>7.5184922497305448E-2</v>
      </c>
      <c r="AH97">
        <v>7.4428300421349028E-2</v>
      </c>
      <c r="AI97">
        <v>7.3807802493395691E-2</v>
      </c>
      <c r="AJ97">
        <v>7.3325007084245594E-2</v>
      </c>
      <c r="AK97">
        <v>7.2980578635630025E-2</v>
      </c>
      <c r="AL97">
        <v>7.2774219427420003E-2</v>
      </c>
      <c r="AM97">
        <v>7.2704651306365539E-2</v>
      </c>
      <c r="AN97">
        <v>7.2769621817211763E-2</v>
      </c>
      <c r="AO97">
        <v>7.296596530281263E-2</v>
      </c>
      <c r="AP97">
        <v>7.3289681342439961E-2</v>
      </c>
      <c r="AQ97">
        <v>7.3736021341950855E-2</v>
      </c>
      <c r="AR97">
        <v>7.4299619575982315E-2</v>
      </c>
      <c r="AS97">
        <v>7.4974616103487005E-2</v>
      </c>
      <c r="AT97">
        <v>7.5754811882210574E-2</v>
      </c>
      <c r="AU97">
        <v>7.6633760950252386E-2</v>
      </c>
      <c r="AV97">
        <v>7.7604912487244854E-2</v>
      </c>
      <c r="AW97">
        <v>7.8661713915593678E-2</v>
      </c>
      <c r="AX97">
        <v>7.9797700633632271E-2</v>
      </c>
      <c r="AY97">
        <v>8.100657179053726E-2</v>
      </c>
      <c r="AZ97">
        <v>8.2282251950424865E-2</v>
      </c>
      <c r="BA97">
        <v>8.3618935840117384E-2</v>
      </c>
      <c r="BB97">
        <v>8.5011119734232171E-2</v>
      </c>
      <c r="BC97">
        <v>8.6453621726791219E-2</v>
      </c>
      <c r="BD97">
        <v>8.7941590919665719E-2</v>
      </c>
      <c r="BE97">
        <v>8.9470510167131215E-2</v>
      </c>
      <c r="BF97">
        <v>9.1036190175120019E-2</v>
      </c>
      <c r="BG97">
        <v>9.2634760290307608E-2</v>
      </c>
      <c r="BH97">
        <v>9.426265568318061E-2</v>
      </c>
      <c r="BI97">
        <v>9.5916601505877178E-2</v>
      </c>
      <c r="BJ97">
        <v>9.7593595430388286E-2</v>
      </c>
      <c r="BK97">
        <v>9.9290890937996423E-2</v>
      </c>
      <c r="BL97">
        <v>0.10100597802866036</v>
      </c>
      <c r="BM97">
        <v>0.10273656687537047</v>
      </c>
      <c r="BN97">
        <v>0.10448056962257772</v>
      </c>
      <c r="BO97">
        <v>0.10623608428708976</v>
      </c>
      <c r="BP97">
        <v>0.10800137957016104</v>
      </c>
      <c r="BQ97">
        <v>0.10977487975349312</v>
      </c>
      <c r="BR97">
        <v>0.11155515161933896</v>
      </c>
      <c r="BS97">
        <v>0.11334089142872185</v>
      </c>
      <c r="BT97">
        <v>0.11513091382520796</v>
      </c>
      <c r="BU97">
        <v>0.11692414117354136</v>
      </c>
      <c r="BV97">
        <v>0.11871959347415242</v>
      </c>
      <c r="BW97">
        <v>0.12051638014977503</v>
      </c>
      <c r="BX97">
        <v>0.12231369110828136</v>
      </c>
      <c r="BY97">
        <v>0.12411079032892365</v>
      </c>
      <c r="BZ97">
        <v>0.12590700839197186</v>
      </c>
      <c r="CA97">
        <v>0.12770173717447597</v>
      </c>
      <c r="CB97">
        <v>0.12949442378648535</v>
      </c>
      <c r="CC97">
        <v>0.13128456566523042</v>
      </c>
      <c r="CD97">
        <v>0.13307170638348839</v>
      </c>
      <c r="CE97">
        <v>0.13485543141354941</v>
      </c>
      <c r="CF97">
        <v>0.13663536415239586</v>
      </c>
      <c r="CG97">
        <v>0.13841116299822331</v>
      </c>
      <c r="CH97">
        <v>0.14018251775521653</v>
      </c>
      <c r="CI97">
        <v>0.14194914764476155</v>
      </c>
      <c r="CJ97">
        <v>0.14371079800106035</v>
      </c>
      <c r="CK97">
        <v>0.14546723851620666</v>
      </c>
      <c r="CL97">
        <v>0.14721826088535081</v>
      </c>
      <c r="CM97">
        <v>0.14896367702459337</v>
      </c>
      <c r="CN97">
        <v>0.15070331735390791</v>
      </c>
      <c r="CO97">
        <v>0.15243702945270304</v>
      </c>
      <c r="CP97">
        <v>0.1541646761144865</v>
      </c>
      <c r="CQ97">
        <v>0.15588613486532701</v>
      </c>
      <c r="CR97">
        <v>0.15760129563215677</v>
      </c>
      <c r="CS97">
        <v>0.15931006100061768</v>
      </c>
      <c r="CT97">
        <v>0.16101234395639738</v>
      </c>
      <c r="CU97">
        <v>0.16270806831036641</v>
      </c>
      <c r="CV97">
        <v>0.16439716634970525</v>
      </c>
      <c r="CW97" t="e">
        <v>#N/A</v>
      </c>
      <c r="CX97" t="e">
        <v>#N/A</v>
      </c>
      <c r="CY97" t="e">
        <v>#N/A</v>
      </c>
      <c r="CZ97" t="e">
        <v>#N/A</v>
      </c>
      <c r="DA97" t="e">
        <v>#N/A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  <c r="DH97" t="e">
        <v>#N/A</v>
      </c>
      <c r="DI97" t="e">
        <v>#N/A</v>
      </c>
      <c r="DJ97" t="e">
        <v>#N/A</v>
      </c>
      <c r="DK97" t="e">
        <v>#N/A</v>
      </c>
      <c r="DL97" t="e">
        <v>#N/A</v>
      </c>
      <c r="DM97" t="e">
        <v>#N/A</v>
      </c>
      <c r="DN97" t="e">
        <v>#N/A</v>
      </c>
      <c r="DO97" t="e">
        <v>#N/A</v>
      </c>
      <c r="DP97" t="e">
        <v>#N/A</v>
      </c>
      <c r="DQ97" t="e">
        <v>#N/A</v>
      </c>
      <c r="DR97" t="e">
        <v>#N/A</v>
      </c>
      <c r="DS97" t="e">
        <v>#N/A</v>
      </c>
      <c r="DT97" t="e">
        <v>#N/A</v>
      </c>
      <c r="DU97" t="e">
        <v>#N/A</v>
      </c>
      <c r="DV97" t="e">
        <v>#N/A</v>
      </c>
      <c r="DW97" t="e">
        <v>#N/A</v>
      </c>
      <c r="DX97" t="e">
        <v>#N/A</v>
      </c>
      <c r="DY97" t="e">
        <v>#N/A</v>
      </c>
      <c r="DZ97" t="e">
        <v>#N/A</v>
      </c>
      <c r="EA97" t="e">
        <v>#N/A</v>
      </c>
      <c r="EB97" t="e">
        <v>#N/A</v>
      </c>
      <c r="EC97" t="e">
        <v>#N/A</v>
      </c>
      <c r="ED97" t="e">
        <v>#N/A</v>
      </c>
      <c r="EE97" t="e">
        <v>#N/A</v>
      </c>
      <c r="EF97" t="e">
        <v>#N/A</v>
      </c>
      <c r="EG97" t="e">
        <v>#N/A</v>
      </c>
      <c r="EH97" t="e">
        <v>#N/A</v>
      </c>
      <c r="EI97" t="e">
        <v>#N/A</v>
      </c>
      <c r="EJ97" t="e">
        <v>#N/A</v>
      </c>
      <c r="EK97" t="e">
        <v>#N/A</v>
      </c>
      <c r="EL97" t="e">
        <v>#N/A</v>
      </c>
      <c r="EM97" t="e">
        <v>#N/A</v>
      </c>
      <c r="EN97" t="e">
        <v>#N/A</v>
      </c>
      <c r="EO97" t="e">
        <v>#N/A</v>
      </c>
      <c r="EP97" t="e">
        <v>#N/A</v>
      </c>
      <c r="EQ97" t="e">
        <v>#N/A</v>
      </c>
      <c r="ER97" t="e">
        <v>#N/A</v>
      </c>
      <c r="ES97" t="e">
        <v>#N/A</v>
      </c>
      <c r="ET97" t="e">
        <v>#N/A</v>
      </c>
      <c r="EU97" t="e">
        <v>#N/A</v>
      </c>
      <c r="EV97" t="e">
        <v>#N/A</v>
      </c>
      <c r="EW97" t="e">
        <v>#N/A</v>
      </c>
      <c r="EX97" t="e">
        <v>#N/A</v>
      </c>
      <c r="EY97" t="e">
        <v>#N/A</v>
      </c>
    </row>
    <row r="98" spans="1:155">
      <c r="A98">
        <v>0.14653882049684949</v>
      </c>
      <c r="B98">
        <v>0.14347321897313428</v>
      </c>
      <c r="C98">
        <v>0.14044312019568414</v>
      </c>
      <c r="D98">
        <v>0.13744929538971051</v>
      </c>
      <c r="E98">
        <v>0.1344926128537596</v>
      </c>
      <c r="F98">
        <v>0.13157404654500537</v>
      </c>
      <c r="G98">
        <v>0.1286946853237651</v>
      </c>
      <c r="H98">
        <v>0.12585574280258935</v>
      </c>
      <c r="I98">
        <v>0.12305856828338793</v>
      </c>
      <c r="J98">
        <v>0.12030465813908527</v>
      </c>
      <c r="K98">
        <v>0.11759566771921015</v>
      </c>
      <c r="L98">
        <v>0.11493342435678459</v>
      </c>
      <c r="M98">
        <v>0.11231994078574967</v>
      </c>
      <c r="N98">
        <v>0.10975742803424439</v>
      </c>
      <c r="O98">
        <v>0.10724830989683434</v>
      </c>
      <c r="P98">
        <v>0.10479523533861397</v>
      </c>
      <c r="Q98">
        <v>0.10240109124843889</v>
      </c>
      <c r="R98">
        <v>0.10006901330240475</v>
      </c>
      <c r="S98">
        <v>9.7802394440269669E-2</v>
      </c>
      <c r="T98">
        <v>9.5604890502278772E-2</v>
      </c>
      <c r="U98">
        <v>9.3480421022193297E-2</v>
      </c>
      <c r="V98">
        <v>9.1433164639537851E-2</v>
      </c>
      <c r="W98">
        <v>8.9467547278229018E-2</v>
      </c>
      <c r="X98">
        <v>8.7588221642258698E-2</v>
      </c>
      <c r="Y98">
        <v>8.5800035700898072E-2</v>
      </c>
      <c r="Z98">
        <v>8.4107990252879128E-2</v>
      </c>
      <c r="AA98">
        <v>8.2517181891005389E-2</v>
      </c>
      <c r="AB98">
        <v>8.1032733032669613E-2</v>
      </c>
      <c r="AC98">
        <v>7.9659706992420795E-2</v>
      </c>
      <c r="AD98">
        <v>7.8403009995778275E-2</v>
      </c>
      <c r="AE98">
        <v>7.726728108688935E-2</v>
      </c>
      <c r="AF98">
        <v>7.6256774314075501E-2</v>
      </c>
      <c r="AG98">
        <v>7.5375237567919098E-2</v>
      </c>
      <c r="AH98">
        <v>7.4625791634113772E-2</v>
      </c>
      <c r="AI98">
        <v>7.4010820375675912E-2</v>
      </c>
      <c r="AJ98">
        <v>7.353187559401024E-2</v>
      </c>
      <c r="AK98">
        <v>7.3189602932921149E-2</v>
      </c>
      <c r="AL98">
        <v>7.2983695065132928E-2</v>
      </c>
      <c r="AM98">
        <v>7.2912875064654548E-2</v>
      </c>
      <c r="AN98">
        <v>7.29749061280974E-2</v>
      </c>
      <c r="AO98">
        <v>7.3166650514189857E-2</v>
      </c>
      <c r="AP98">
        <v>7.3484145127277106E-2</v>
      </c>
      <c r="AQ98">
        <v>7.3922692289134243E-2</v>
      </c>
      <c r="AR98">
        <v>7.4476986138095058E-2</v>
      </c>
      <c r="AS98">
        <v>7.5141231069256909E-2</v>
      </c>
      <c r="AT98">
        <v>7.590929858454111E-2</v>
      </c>
      <c r="AU98">
        <v>7.6774814906847844E-2</v>
      </c>
      <c r="AV98">
        <v>7.7731303136791816E-2</v>
      </c>
      <c r="AW98">
        <v>7.8772284636028811E-2</v>
      </c>
      <c r="AX98">
        <v>7.9891367846884359E-2</v>
      </c>
      <c r="AY98">
        <v>8.1082322974100257E-2</v>
      </c>
      <c r="AZ98">
        <v>8.2339143384604047E-2</v>
      </c>
      <c r="BA98">
        <v>8.3656089751256268E-2</v>
      </c>
      <c r="BB98">
        <v>8.5027721134677894E-2</v>
      </c>
      <c r="BC98">
        <v>8.6448915097315421E-2</v>
      </c>
      <c r="BD98">
        <v>8.7914876812699078E-2</v>
      </c>
      <c r="BE98">
        <v>8.942114181007671E-2</v>
      </c>
      <c r="BF98">
        <v>9.0963570099576549E-2</v>
      </c>
      <c r="BG98">
        <v>9.2538337092248679E-2</v>
      </c>
      <c r="BH98">
        <v>9.4141920871428891E-2</v>
      </c>
      <c r="BI98">
        <v>9.5771086559590865E-2</v>
      </c>
      <c r="BJ98">
        <v>9.7422868946426683E-2</v>
      </c>
      <c r="BK98">
        <v>9.909455600197295E-2</v>
      </c>
      <c r="BL98">
        <v>0.10078366972594247</v>
      </c>
      <c r="BM98">
        <v>0.10248794997345921</v>
      </c>
      <c r="BN98">
        <v>0.10420533640260637</v>
      </c>
      <c r="BO98">
        <v>0.10593395256127751</v>
      </c>
      <c r="BP98">
        <v>0.10767209082435494</v>
      </c>
      <c r="BQ98">
        <v>0.10941819741157355</v>
      </c>
      <c r="BR98">
        <v>0.11117085951226487</v>
      </c>
      <c r="BS98">
        <v>0.11292879226384896</v>
      </c>
      <c r="BT98">
        <v>0.11469082789441724</v>
      </c>
      <c r="BU98">
        <v>0.1164559050350462</v>
      </c>
      <c r="BV98">
        <v>0.11822305892268804</v>
      </c>
      <c r="BW98">
        <v>0.11999141306533768</v>
      </c>
      <c r="BX98">
        <v>0.12176017050635178</v>
      </c>
      <c r="BY98">
        <v>0.12352860747855972</v>
      </c>
      <c r="BZ98">
        <v>0.12529606596696355</v>
      </c>
      <c r="CA98">
        <v>0.12706194849691516</v>
      </c>
      <c r="CB98">
        <v>0.12882571214306868</v>
      </c>
      <c r="CC98">
        <v>0.13058686360103078</v>
      </c>
      <c r="CD98">
        <v>0.13234495511828695</v>
      </c>
      <c r="CE98">
        <v>0.1340995803135421</v>
      </c>
      <c r="CF98">
        <v>0.13585037017723481</v>
      </c>
      <c r="CG98">
        <v>0.13759699024436781</v>
      </c>
      <c r="CH98">
        <v>0.13933913695564015</v>
      </c>
      <c r="CI98">
        <v>0.14107653584162702</v>
      </c>
      <c r="CJ98">
        <v>0.14280893808112224</v>
      </c>
      <c r="CK98">
        <v>0.1445361189003129</v>
      </c>
      <c r="CL98">
        <v>0.14625787516695218</v>
      </c>
      <c r="CM98">
        <v>0.14797402366635307</v>
      </c>
      <c r="CN98">
        <v>0.14968439940649927</v>
      </c>
      <c r="CO98">
        <v>0.1513888542568359</v>
      </c>
      <c r="CP98">
        <v>0.15308725508153911</v>
      </c>
      <c r="CQ98">
        <v>0.15477948323157134</v>
      </c>
      <c r="CR98">
        <v>0.15646543220657205</v>
      </c>
      <c r="CS98">
        <v>0.15814500799665554</v>
      </c>
      <c r="CT98">
        <v>0.15981812675437126</v>
      </c>
      <c r="CU98">
        <v>0.16148471532910325</v>
      </c>
      <c r="CV98">
        <v>0.16314470881192025</v>
      </c>
      <c r="CW98" t="e">
        <v>#N/A</v>
      </c>
      <c r="CX98" t="e">
        <v>#N/A</v>
      </c>
      <c r="CY98" t="e">
        <v>#N/A</v>
      </c>
      <c r="CZ98" t="e">
        <v>#N/A</v>
      </c>
      <c r="DA98" t="e">
        <v>#N/A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  <c r="DH98" t="e">
        <v>#N/A</v>
      </c>
      <c r="DI98" t="e">
        <v>#N/A</v>
      </c>
      <c r="DJ98" t="e">
        <v>#N/A</v>
      </c>
      <c r="DK98" t="e">
        <v>#N/A</v>
      </c>
      <c r="DL98" t="e">
        <v>#N/A</v>
      </c>
      <c r="DM98" t="e">
        <v>#N/A</v>
      </c>
      <c r="DN98" t="e">
        <v>#N/A</v>
      </c>
      <c r="DO98" t="e">
        <v>#N/A</v>
      </c>
      <c r="DP98" t="e">
        <v>#N/A</v>
      </c>
      <c r="DQ98" t="e">
        <v>#N/A</v>
      </c>
      <c r="DR98" t="e">
        <v>#N/A</v>
      </c>
      <c r="DS98" t="e">
        <v>#N/A</v>
      </c>
      <c r="DT98" t="e">
        <v>#N/A</v>
      </c>
      <c r="DU98" t="e">
        <v>#N/A</v>
      </c>
      <c r="DV98" t="e">
        <v>#N/A</v>
      </c>
      <c r="DW98" t="e">
        <v>#N/A</v>
      </c>
      <c r="DX98" t="e">
        <v>#N/A</v>
      </c>
      <c r="DY98" t="e">
        <v>#N/A</v>
      </c>
      <c r="DZ98" t="e">
        <v>#N/A</v>
      </c>
      <c r="EA98" t="e">
        <v>#N/A</v>
      </c>
      <c r="EB98" t="e">
        <v>#N/A</v>
      </c>
      <c r="EC98" t="e">
        <v>#N/A</v>
      </c>
      <c r="ED98" t="e">
        <v>#N/A</v>
      </c>
      <c r="EE98" t="e">
        <v>#N/A</v>
      </c>
      <c r="EF98" t="e">
        <v>#N/A</v>
      </c>
      <c r="EG98" t="e">
        <v>#N/A</v>
      </c>
      <c r="EH98" t="e">
        <v>#N/A</v>
      </c>
      <c r="EI98" t="e">
        <v>#N/A</v>
      </c>
      <c r="EJ98" t="e">
        <v>#N/A</v>
      </c>
      <c r="EK98" t="e">
        <v>#N/A</v>
      </c>
      <c r="EL98" t="e">
        <v>#N/A</v>
      </c>
      <c r="EM98" t="e">
        <v>#N/A</v>
      </c>
      <c r="EN98" t="e">
        <v>#N/A</v>
      </c>
      <c r="EO98" t="e">
        <v>#N/A</v>
      </c>
      <c r="EP98" t="e">
        <v>#N/A</v>
      </c>
      <c r="EQ98" t="e">
        <v>#N/A</v>
      </c>
      <c r="ER98" t="e">
        <v>#N/A</v>
      </c>
      <c r="ES98" t="e">
        <v>#N/A</v>
      </c>
      <c r="ET98" t="e">
        <v>#N/A</v>
      </c>
      <c r="EU98" t="e">
        <v>#N/A</v>
      </c>
      <c r="EV98" t="e">
        <v>#N/A</v>
      </c>
      <c r="EW98" t="e">
        <v>#N/A</v>
      </c>
      <c r="EX98" t="e">
        <v>#N/A</v>
      </c>
      <c r="EY98" t="e">
        <v>#N/A</v>
      </c>
    </row>
    <row r="99" spans="1:155">
      <c r="A99">
        <v>0.14586129094096362</v>
      </c>
      <c r="B99">
        <v>0.14283727352748082</v>
      </c>
      <c r="C99">
        <v>0.13984803136193844</v>
      </c>
      <c r="D99">
        <v>0.13689432816118419</v>
      </c>
      <c r="E99">
        <v>0.13397702377879589</v>
      </c>
      <c r="F99">
        <v>0.13109708269888681</v>
      </c>
      <c r="G99">
        <v>0.12825558318866043</v>
      </c>
      <c r="H99">
        <v>0.12545372708140734</v>
      </c>
      <c r="I99">
        <v>0.12269285058842047</v>
      </c>
      <c r="J99">
        <v>0.11997443561285506</v>
      </c>
      <c r="K99">
        <v>0.11730012152133161</v>
      </c>
      <c r="L99">
        <v>0.11467171809983787</v>
      </c>
      <c r="M99">
        <v>0.11209121875319472</v>
      </c>
      <c r="N99">
        <v>0.10956081339699245</v>
      </c>
      <c r="O99">
        <v>0.10708290276923699</v>
      </c>
      <c r="P99">
        <v>0.10466011070907656</v>
      </c>
      <c r="Q99">
        <v>0.10229529684203564</v>
      </c>
      <c r="R99">
        <v>9.9991567366378917E-2</v>
      </c>
      <c r="S99">
        <v>9.7752283439981588E-2</v>
      </c>
      <c r="T99">
        <v>9.5581066794811209E-2</v>
      </c>
      <c r="U99">
        <v>9.3481800536171708E-2</v>
      </c>
      <c r="V99">
        <v>9.1458624564124846E-2</v>
      </c>
      <c r="W99">
        <v>8.9515923897831667E-2</v>
      </c>
      <c r="X99">
        <v>8.7658308258929965E-2</v>
      </c>
      <c r="Y99">
        <v>8.5890580815958323E-2</v>
      </c>
      <c r="Z99">
        <v>8.4217696035170347E-2</v>
      </c>
      <c r="AA99">
        <v>8.2644703070276562E-2</v>
      </c>
      <c r="AB99">
        <v>8.1176676212606935E-2</v>
      </c>
      <c r="AC99">
        <v>7.9818630616769887E-2</v>
      </c>
      <c r="AD99">
        <v>7.857542485599664E-2</v>
      </c>
      <c r="AE99">
        <v>7.7451651808759445E-2</v>
      </c>
      <c r="AF99">
        <v>7.6451521462504016E-2</v>
      </c>
      <c r="AG99">
        <v>7.5578740867618829E-2</v>
      </c>
      <c r="AH99">
        <v>7.4836394238700629E-2</v>
      </c>
      <c r="AI99">
        <v>7.4226834094510932E-2</v>
      </c>
      <c r="AJ99">
        <v>7.3751587450306105E-2</v>
      </c>
      <c r="AK99">
        <v>7.3411282556354956E-2</v>
      </c>
      <c r="AL99">
        <v>7.320560378886147E-2</v>
      </c>
      <c r="AM99">
        <v>7.3133276908743966E-2</v>
      </c>
      <c r="AN99">
        <v>7.3192081360398412E-2</v>
      </c>
      <c r="AO99">
        <v>7.3378907689218356E-2</v>
      </c>
      <c r="AP99">
        <v>7.3689830242614274E-2</v>
      </c>
      <c r="AQ99">
        <v>7.4120202026855944E-2</v>
      </c>
      <c r="AR99">
        <v>7.4664776299750948E-2</v>
      </c>
      <c r="AS99">
        <v>7.5317822106756818E-2</v>
      </c>
      <c r="AT99">
        <v>7.6073279939490604E-2</v>
      </c>
      <c r="AU99">
        <v>7.6924848257652972E-2</v>
      </c>
      <c r="AV99">
        <v>7.7866123267123749E-2</v>
      </c>
      <c r="AW99">
        <v>7.8890700119405119E-2</v>
      </c>
      <c r="AX99">
        <v>7.9992260228035045E-2</v>
      </c>
      <c r="AY99">
        <v>8.1164644783619247E-2</v>
      </c>
      <c r="AZ99">
        <v>8.2401916237407544E-2</v>
      </c>
      <c r="BA99">
        <v>8.3698401603581662E-2</v>
      </c>
      <c r="BB99">
        <v>8.5048723226797282E-2</v>
      </c>
      <c r="BC99">
        <v>8.6447818806630564E-2</v>
      </c>
      <c r="BD99">
        <v>8.7890950351557348E-2</v>
      </c>
      <c r="BE99">
        <v>8.9373706949384055E-2</v>
      </c>
      <c r="BF99">
        <v>9.0891998805706795E-2</v>
      </c>
      <c r="BG99">
        <v>9.2442048387000153E-2</v>
      </c>
      <c r="BH99">
        <v>9.4020377671920036E-2</v>
      </c>
      <c r="BI99">
        <v>9.5623792771852165E-2</v>
      </c>
      <c r="BJ99">
        <v>9.7249366624179406E-2</v>
      </c>
      <c r="BK99">
        <v>9.8894422707294524E-2</v>
      </c>
      <c r="BL99">
        <v>0.10055651601423145</v>
      </c>
      <c r="BM99">
        <v>0.10223341706696694</v>
      </c>
      <c r="BN99">
        <v>0.10392309403271167</v>
      </c>
      <c r="BO99">
        <v>0.10562369688799124</v>
      </c>
      <c r="BP99">
        <v>0.10733354263307524</v>
      </c>
      <c r="BQ99">
        <v>0.10905110030025258</v>
      </c>
      <c r="BR99">
        <v>0.11077497830823406</v>
      </c>
      <c r="BS99">
        <v>0.11250391152503228</v>
      </c>
      <c r="BT99">
        <v>0.11423675054927029</v>
      </c>
      <c r="BU99">
        <v>0.11597245110105611</v>
      </c>
      <c r="BV99">
        <v>0.11771006430228738</v>
      </c>
      <c r="BW99">
        <v>0.11944872851331188</v>
      </c>
      <c r="BX99">
        <v>0.12118766059835592</v>
      </c>
      <c r="BY99">
        <v>0.12292614968614692</v>
      </c>
      <c r="BZ99">
        <v>0.12466354981321263</v>
      </c>
      <c r="CA99">
        <v>0.12639927475930435</v>
      </c>
      <c r="CB99">
        <v>0.12813279213249942</v>
      </c>
      <c r="CC99">
        <v>0.12986361848480066</v>
      </c>
      <c r="CD99">
        <v>0.13159131526799067</v>
      </c>
      <c r="CE99">
        <v>0.13331548476821456</v>
      </c>
      <c r="CF99">
        <v>0.13503576606764775</v>
      </c>
      <c r="CG99">
        <v>0.1367518323107744</v>
      </c>
      <c r="CH99">
        <v>0.13846338707785016</v>
      </c>
      <c r="CI99">
        <v>0.14017016263209064</v>
      </c>
      <c r="CJ99">
        <v>0.14187191643881694</v>
      </c>
      <c r="CK99">
        <v>0.14356842964031377</v>
      </c>
      <c r="CL99">
        <v>0.14525950470774818</v>
      </c>
      <c r="CM99">
        <v>0.14694496369355639</v>
      </c>
      <c r="CN99">
        <v>0.14862464651423132</v>
      </c>
      <c r="CO99">
        <v>0.1502984097368614</v>
      </c>
      <c r="CP99">
        <v>0.15196612460049413</v>
      </c>
      <c r="CQ99">
        <v>0.15362767661948643</v>
      </c>
      <c r="CR99">
        <v>0.15528296322230817</v>
      </c>
      <c r="CS99">
        <v>0.15693189404698085</v>
      </c>
      <c r="CT99">
        <v>0.15857438874821353</v>
      </c>
      <c r="CU99">
        <v>0.16021037747383471</v>
      </c>
      <c r="CV99">
        <v>0.16183979841913412</v>
      </c>
      <c r="CW99" t="e">
        <v>#N/A</v>
      </c>
      <c r="CX99" t="e">
        <v>#N/A</v>
      </c>
      <c r="CY99" t="e">
        <v>#N/A</v>
      </c>
      <c r="CZ99" t="e">
        <v>#N/A</v>
      </c>
      <c r="DA99" t="e">
        <v>#N/A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  <c r="DH99" t="e">
        <v>#N/A</v>
      </c>
      <c r="DI99" t="e">
        <v>#N/A</v>
      </c>
      <c r="DJ99" t="e">
        <v>#N/A</v>
      </c>
      <c r="DK99" t="e">
        <v>#N/A</v>
      </c>
      <c r="DL99" t="e">
        <v>#N/A</v>
      </c>
      <c r="DM99" t="e">
        <v>#N/A</v>
      </c>
      <c r="DN99" t="e">
        <v>#N/A</v>
      </c>
      <c r="DO99" t="e">
        <v>#N/A</v>
      </c>
      <c r="DP99" t="e">
        <v>#N/A</v>
      </c>
      <c r="DQ99" t="e">
        <v>#N/A</v>
      </c>
      <c r="DR99" t="e">
        <v>#N/A</v>
      </c>
      <c r="DS99" t="e">
        <v>#N/A</v>
      </c>
      <c r="DT99" t="e">
        <v>#N/A</v>
      </c>
      <c r="DU99" t="e">
        <v>#N/A</v>
      </c>
      <c r="DV99" t="e">
        <v>#N/A</v>
      </c>
      <c r="DW99" t="e">
        <v>#N/A</v>
      </c>
      <c r="DX99" t="e">
        <v>#N/A</v>
      </c>
      <c r="DY99" t="e">
        <v>#N/A</v>
      </c>
      <c r="DZ99" t="e">
        <v>#N/A</v>
      </c>
      <c r="EA99" t="e">
        <v>#N/A</v>
      </c>
      <c r="EB99" t="e">
        <v>#N/A</v>
      </c>
      <c r="EC99" t="e">
        <v>#N/A</v>
      </c>
      <c r="ED99" t="e">
        <v>#N/A</v>
      </c>
      <c r="EE99" t="e">
        <v>#N/A</v>
      </c>
      <c r="EF99" t="e">
        <v>#N/A</v>
      </c>
      <c r="EG99" t="e">
        <v>#N/A</v>
      </c>
      <c r="EH99" t="e">
        <v>#N/A</v>
      </c>
      <c r="EI99" t="e">
        <v>#N/A</v>
      </c>
      <c r="EJ99" t="e">
        <v>#N/A</v>
      </c>
      <c r="EK99" t="e">
        <v>#N/A</v>
      </c>
      <c r="EL99" t="e">
        <v>#N/A</v>
      </c>
      <c r="EM99" t="e">
        <v>#N/A</v>
      </c>
      <c r="EN99" t="e">
        <v>#N/A</v>
      </c>
      <c r="EO99" t="e">
        <v>#N/A</v>
      </c>
      <c r="EP99" t="e">
        <v>#N/A</v>
      </c>
      <c r="EQ99" t="e">
        <v>#N/A</v>
      </c>
      <c r="ER99" t="e">
        <v>#N/A</v>
      </c>
      <c r="ES99" t="e">
        <v>#N/A</v>
      </c>
      <c r="ET99" t="e">
        <v>#N/A</v>
      </c>
      <c r="EU99" t="e">
        <v>#N/A</v>
      </c>
      <c r="EV99" t="e">
        <v>#N/A</v>
      </c>
      <c r="EW99" t="e">
        <v>#N/A</v>
      </c>
      <c r="EX99" t="e">
        <v>#N/A</v>
      </c>
      <c r="EY99" t="e">
        <v>#N/A</v>
      </c>
    </row>
    <row r="100" spans="1:155">
      <c r="A100">
        <v>0.14517585386056497</v>
      </c>
      <c r="B100">
        <v>0.14219473505772948</v>
      </c>
      <c r="C100">
        <v>0.13924762295254681</v>
      </c>
      <c r="D100">
        <v>0.13633527374707149</v>
      </c>
      <c r="E100">
        <v>0.13345853886453807</v>
      </c>
      <c r="F100">
        <v>0.13061837326827566</v>
      </c>
      <c r="G100">
        <v>0.12781584461753606</v>
      </c>
      <c r="H100">
        <v>0.12505214289204661</v>
      </c>
      <c r="I100">
        <v>0.12232859114512543</v>
      </c>
      <c r="J100">
        <v>0.11964665669896339</v>
      </c>
      <c r="K100">
        <v>0.11700796284666594</v>
      </c>
      <c r="L100">
        <v>0.11441430162693957</v>
      </c>
      <c r="M100">
        <v>0.11186764697993258</v>
      </c>
      <c r="N100">
        <v>0.10937016747764637</v>
      </c>
      <c r="O100">
        <v>0.10692424051956848</v>
      </c>
      <c r="P100">
        <v>0.10453246455069344</v>
      </c>
      <c r="Q100">
        <v>0.10219767160643135</v>
      </c>
      <c r="R100">
        <v>9.9922938012749915E-2</v>
      </c>
      <c r="S100">
        <v>9.7711592753447388E-2</v>
      </c>
      <c r="T100">
        <v>9.5567223031652784E-2</v>
      </c>
      <c r="U100">
        <v>9.3493675078417715E-2</v>
      </c>
      <c r="V100">
        <v>9.1495049635341261E-2</v>
      </c>
      <c r="W100">
        <v>8.9575690360359339E-2</v>
      </c>
      <c r="X100">
        <v>8.7740163654257394E-2</v>
      </c>
      <c r="Y100">
        <v>8.5993227586810397E-2</v>
      </c>
      <c r="Z100">
        <v>8.4339790084949073E-2</v>
      </c>
      <c r="AA100">
        <v>8.2784852804064307E-2</v>
      </c>
      <c r="AB100">
        <v>8.133344201916036E-2</v>
      </c>
      <c r="AC100">
        <v>7.9990524993453715E-2</v>
      </c>
      <c r="AD100">
        <v>7.876091319087819E-2</v>
      </c>
      <c r="AE100">
        <v>7.7649153989059028E-2</v>
      </c>
      <c r="AF100">
        <v>7.6659414303313217E-2</v>
      </c>
      <c r="AG100">
        <v>7.5795361530182875E-2</v>
      </c>
      <c r="AH100">
        <v>7.506004458426295E-2</v>
      </c>
      <c r="AI100">
        <v>7.4455786223977333E-2</v>
      </c>
      <c r="AJ100">
        <v>7.3984090146358303E-2</v>
      </c>
      <c r="AK100">
        <v>7.364556883375295E-2</v>
      </c>
      <c r="AL100">
        <v>7.3439899848045984E-2</v>
      </c>
      <c r="AM100">
        <v>7.3365812627225302E-2</v>
      </c>
      <c r="AN100">
        <v>7.3421103655845157E-2</v>
      </c>
      <c r="AO100">
        <v>7.3602692523361254E-2</v>
      </c>
      <c r="AP100">
        <v>7.3906691147747949E-2</v>
      </c>
      <c r="AQ100">
        <v>7.432850306367049E-2</v>
      </c>
      <c r="AR100">
        <v>7.4862940376716092E-2</v>
      </c>
      <c r="AS100">
        <v>7.5504336065023783E-2</v>
      </c>
      <c r="AT100">
        <v>7.6246699606599647E-2</v>
      </c>
      <c r="AU100">
        <v>7.7083800751039613E-2</v>
      </c>
      <c r="AV100">
        <v>7.8009308800167571E-2</v>
      </c>
      <c r="AW100">
        <v>7.9016892496677926E-2</v>
      </c>
      <c r="AX100">
        <v>8.0100305895659474E-2</v>
      </c>
      <c r="AY100">
        <v>8.1253461543836697E-2</v>
      </c>
      <c r="AZ100">
        <v>8.2470491127930895E-2</v>
      </c>
      <c r="BA100">
        <v>8.3745788326673232E-2</v>
      </c>
      <c r="BB100">
        <v>8.5074039389577166E-2</v>
      </c>
      <c r="BC100">
        <v>8.6450242771955316E-2</v>
      </c>
      <c r="BD100">
        <v>8.7869718056359278E-2</v>
      </c>
      <c r="BE100">
        <v>8.9328108687615621E-2</v>
      </c>
      <c r="BF100">
        <v>9.0821375943935315E-2</v>
      </c>
      <c r="BG100">
        <v>9.2345790234844891E-2</v>
      </c>
      <c r="BH100">
        <v>9.3897918400709338E-2</v>
      </c>
      <c r="BI100">
        <v>9.5474608495268579E-2</v>
      </c>
      <c r="BJ100">
        <v>9.7072972548178454E-2</v>
      </c>
      <c r="BK100">
        <v>9.8690370491439666E-2</v>
      </c>
      <c r="BL100">
        <v>0.10032439125287514</v>
      </c>
      <c r="BM100">
        <v>0.10197283696696201</v>
      </c>
      <c r="BN100">
        <v>0.10363370517958773</v>
      </c>
      <c r="BO100">
        <v>0.10530517322071306</v>
      </c>
      <c r="BP100">
        <v>0.10698558353782731</v>
      </c>
      <c r="BQ100">
        <v>0.1086734288242116</v>
      </c>
      <c r="BR100">
        <v>0.11036733956222357</v>
      </c>
      <c r="BS100">
        <v>0.11206607113499853</v>
      </c>
      <c r="BT100">
        <v>0.11376849324803874</v>
      </c>
      <c r="BU100">
        <v>0.11547357944293986</v>
      </c>
      <c r="BV100">
        <v>0.11718039747660421</v>
      </c>
      <c r="BW100">
        <v>0.11888810123198064</v>
      </c>
      <c r="BX100">
        <v>0.1205959220465667</v>
      </c>
      <c r="BY100">
        <v>0.12230316260679541</v>
      </c>
      <c r="BZ100">
        <v>0.12400918959920508</v>
      </c>
      <c r="CA100">
        <v>0.12571342869419866</v>
      </c>
      <c r="CB100">
        <v>0.12741535860366934</v>
      </c>
      <c r="CC100">
        <v>0.12911450626070992</v>
      </c>
      <c r="CD100">
        <v>0.13081044291377</v>
      </c>
      <c r="CE100">
        <v>0.13250278000966648</v>
      </c>
      <c r="CF100">
        <v>0.13419116523952812</v>
      </c>
      <c r="CG100">
        <v>0.13587527983160658</v>
      </c>
      <c r="CH100">
        <v>0.13755483500154372</v>
      </c>
      <c r="CI100">
        <v>0.1392295701616045</v>
      </c>
      <c r="CJ100">
        <v>0.14089924953476515</v>
      </c>
      <c r="CK100">
        <v>0.14256366060720577</v>
      </c>
      <c r="CL100">
        <v>0.14422261183217291</v>
      </c>
      <c r="CM100">
        <v>0.14587593093352197</v>
      </c>
      <c r="CN100">
        <v>0.14752346314820242</v>
      </c>
      <c r="CO100">
        <v>0.14916507007941376</v>
      </c>
      <c r="CP100">
        <v>0.15080062771129993</v>
      </c>
      <c r="CQ100">
        <v>0.15243002604586758</v>
      </c>
      <c r="CR100">
        <v>0.15405316676994668</v>
      </c>
      <c r="CS100">
        <v>0.15566996351744497</v>
      </c>
      <c r="CT100">
        <v>0.15728033973238575</v>
      </c>
      <c r="CU100">
        <v>0.15888422917304446</v>
      </c>
      <c r="CV100">
        <v>0.16048157339841859</v>
      </c>
      <c r="CW100" t="e">
        <v>#N/A</v>
      </c>
      <c r="CX100" t="e">
        <v>#N/A</v>
      </c>
      <c r="CY100" t="e">
        <v>#N/A</v>
      </c>
      <c r="CZ100" t="e">
        <v>#N/A</v>
      </c>
      <c r="DA100" t="e">
        <v>#N/A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  <c r="DH100" t="e">
        <v>#N/A</v>
      </c>
      <c r="DI100" t="e">
        <v>#N/A</v>
      </c>
      <c r="DJ100" t="e">
        <v>#N/A</v>
      </c>
      <c r="DK100" t="e">
        <v>#N/A</v>
      </c>
      <c r="DL100" t="e">
        <v>#N/A</v>
      </c>
      <c r="DM100" t="e">
        <v>#N/A</v>
      </c>
      <c r="DN100" t="e">
        <v>#N/A</v>
      </c>
      <c r="DO100" t="e">
        <v>#N/A</v>
      </c>
      <c r="DP100" t="e">
        <v>#N/A</v>
      </c>
      <c r="DQ100" t="e">
        <v>#N/A</v>
      </c>
      <c r="DR100" t="e">
        <v>#N/A</v>
      </c>
      <c r="DS100" t="e">
        <v>#N/A</v>
      </c>
      <c r="DT100" t="e">
        <v>#N/A</v>
      </c>
      <c r="DU100" t="e">
        <v>#N/A</v>
      </c>
      <c r="DV100" t="e">
        <v>#N/A</v>
      </c>
      <c r="DW100" t="e">
        <v>#N/A</v>
      </c>
      <c r="DX100" t="e">
        <v>#N/A</v>
      </c>
      <c r="DY100" t="e">
        <v>#N/A</v>
      </c>
      <c r="DZ100" t="e">
        <v>#N/A</v>
      </c>
      <c r="EA100" t="e">
        <v>#N/A</v>
      </c>
      <c r="EB100" t="e">
        <v>#N/A</v>
      </c>
      <c r="EC100" t="e">
        <v>#N/A</v>
      </c>
      <c r="ED100" t="e">
        <v>#N/A</v>
      </c>
      <c r="EE100" t="e">
        <v>#N/A</v>
      </c>
      <c r="EF100" t="e">
        <v>#N/A</v>
      </c>
      <c r="EG100" t="e">
        <v>#N/A</v>
      </c>
      <c r="EH100" t="e">
        <v>#N/A</v>
      </c>
      <c r="EI100" t="e">
        <v>#N/A</v>
      </c>
      <c r="EJ100" t="e">
        <v>#N/A</v>
      </c>
      <c r="EK100" t="e">
        <v>#N/A</v>
      </c>
      <c r="EL100" t="e">
        <v>#N/A</v>
      </c>
      <c r="EM100" t="e">
        <v>#N/A</v>
      </c>
      <c r="EN100" t="e">
        <v>#N/A</v>
      </c>
      <c r="EO100" t="e">
        <v>#N/A</v>
      </c>
      <c r="EP100" t="e">
        <v>#N/A</v>
      </c>
      <c r="EQ100" t="e">
        <v>#N/A</v>
      </c>
      <c r="ER100" t="e">
        <v>#N/A</v>
      </c>
      <c r="ES100" t="e">
        <v>#N/A</v>
      </c>
      <c r="ET100" t="e">
        <v>#N/A</v>
      </c>
      <c r="EU100" t="e">
        <v>#N/A</v>
      </c>
      <c r="EV100" t="e">
        <v>#N/A</v>
      </c>
      <c r="EW100" t="e">
        <v>#N/A</v>
      </c>
      <c r="EX100" t="e">
        <v>#N/A</v>
      </c>
      <c r="EY100" t="e">
        <v>#N/A</v>
      </c>
    </row>
    <row r="101" spans="1:155">
      <c r="A101">
        <v>0.14448228215028761</v>
      </c>
      <c r="B101">
        <v>0.14154538336126168</v>
      </c>
      <c r="C101">
        <v>0.13864168057507253</v>
      </c>
      <c r="D101">
        <v>0.13577192259890647</v>
      </c>
      <c r="E101">
        <v>0.13293695248430848</v>
      </c>
      <c r="F101">
        <v>0.13013771577923061</v>
      </c>
      <c r="G101">
        <v>0.1273752695705416</v>
      </c>
      <c r="H101">
        <v>0.12465079204085117</v>
      </c>
      <c r="I101">
        <v>0.1219655931427345</v>
      </c>
      <c r="J101">
        <v>0.1193211256534374</v>
      </c>
      <c r="K101">
        <v>0.11671899675846728</v>
      </c>
      <c r="L101">
        <v>0.1141609807274739</v>
      </c>
      <c r="M101">
        <v>0.11164903199248299</v>
      </c>
      <c r="N101">
        <v>0.10918529766843578</v>
      </c>
      <c r="O101">
        <v>0.10677213169890923</v>
      </c>
      <c r="P101">
        <v>0.10441210694935597</v>
      </c>
      <c r="Q101">
        <v>0.10210802762919974</v>
      </c>
      <c r="R101">
        <v>9.9862939941689904E-2</v>
      </c>
      <c r="S101">
        <v>9.7680140372243054E-2</v>
      </c>
      <c r="T101">
        <v>9.5563181230761809E-2</v>
      </c>
      <c r="U101">
        <v>9.3515871493070071E-2</v>
      </c>
      <c r="V101">
        <v>9.1542272318071841E-2</v>
      </c>
      <c r="W101">
        <v>8.9646685613631663E-2</v>
      </c>
      <c r="X101">
        <v>8.7833634024132232E-2</v>
      </c>
      <c r="Y101">
        <v>8.6107830179257716E-2</v>
      </c>
      <c r="Z101">
        <v>8.4474135201118114E-2</v>
      </c>
      <c r="AA101">
        <v>8.2937503036091015E-2</v>
      </c>
      <c r="AB101">
        <v>8.1502911880240725E-2</v>
      </c>
      <c r="AC101">
        <v>8.0175281194344514E-2</v>
      </c>
      <c r="AD101">
        <v>7.8959375667390544E-2</v>
      </c>
      <c r="AE101">
        <v>7.7859697645504822E-2</v>
      </c>
      <c r="AF101">
        <v>7.6880371720612448E-2</v>
      </c>
      <c r="AG101">
        <v>7.6025026601112045E-2</v>
      </c>
      <c r="AH101">
        <v>7.5296677002748252E-2</v>
      </c>
      <c r="AI101">
        <v>7.4697617275924291E-2</v>
      </c>
      <c r="AJ101">
        <v>7.4229329292033505E-2</v>
      </c>
      <c r="AK101">
        <v>7.3892411175286193E-2</v>
      </c>
      <c r="AL101">
        <v>7.3686535086939287E-2</v>
      </c>
      <c r="AM101">
        <v>7.3610435634060056E-2</v>
      </c>
      <c r="AN101">
        <v>7.3661927407927208E-2</v>
      </c>
      <c r="AO101">
        <v>7.3837959148478793E-2</v>
      </c>
      <c r="AP101">
        <v>7.4134680924404617E-2</v>
      </c>
      <c r="AQ101">
        <v>7.4547546762735631E-2</v>
      </c>
      <c r="AR101">
        <v>7.5071427240657768E-2</v>
      </c>
      <c r="AS101">
        <v>7.5700719390351279E-2</v>
      </c>
      <c r="AT101">
        <v>7.6429500669886977E-2</v>
      </c>
      <c r="AU101">
        <v>7.7251612222674376E-2</v>
      </c>
      <c r="AV101">
        <v>7.8160796255792794E-2</v>
      </c>
      <c r="AW101">
        <v>7.9150794696856777E-2</v>
      </c>
      <c r="AX101">
        <v>8.0215434466869392E-2</v>
      </c>
      <c r="AY101">
        <v>8.1348699490597684E-2</v>
      </c>
      <c r="AZ101">
        <v>8.2544791002906945E-2</v>
      </c>
      <c r="BA101">
        <v>8.3798169795238256E-2</v>
      </c>
      <c r="BB101">
        <v>8.5103586507620649E-2</v>
      </c>
      <c r="BC101">
        <v>8.6456100981176343E-2</v>
      </c>
      <c r="BD101">
        <v>8.7851091060186653E-2</v>
      </c>
      <c r="BE101">
        <v>8.9284255308623509E-2</v>
      </c>
      <c r="BF101">
        <v>9.0751606925972825E-2</v>
      </c>
      <c r="BG101">
        <v>9.2249465080973189E-2</v>
      </c>
      <c r="BH101">
        <v>9.3774442379447168E-2</v>
      </c>
      <c r="BI101">
        <v>9.5323429643437776E-2</v>
      </c>
      <c r="BJ101">
        <v>9.6893578902928421E-2</v>
      </c>
      <c r="BK101">
        <v>9.8482287424419876E-2</v>
      </c>
      <c r="BL101">
        <v>0.1000871789478595</v>
      </c>
      <c r="BM101">
        <v>0.10170608806004798</v>
      </c>
      <c r="BN101">
        <v>0.10333704252815344</v>
      </c>
      <c r="BO101">
        <v>0.10497824786567563</v>
      </c>
      <c r="BP101">
        <v>0.10662807277648738</v>
      </c>
      <c r="BQ101">
        <v>0.10828503440236138</v>
      </c>
      <c r="BR101">
        <v>0.10994778602889235</v>
      </c>
      <c r="BS101">
        <v>0.11161510428138936</v>
      </c>
      <c r="BT101">
        <v>0.11328587874174034</v>
      </c>
      <c r="BU101">
        <v>0.11495910145999308</v>
      </c>
      <c r="BV101">
        <v>0.1166338574993806</v>
      </c>
      <c r="BW101">
        <v>0.11830931692307786</v>
      </c>
      <c r="BX101">
        <v>0.11998472620228806</v>
      </c>
      <c r="BY101">
        <v>0.12165940219579403</v>
      </c>
      <c r="BZ101">
        <v>0.12333272486680535</v>
      </c>
      <c r="CA101">
        <v>0.12500413233771662</v>
      </c>
      <c r="CB101">
        <v>0.12667311498280778</v>
      </c>
      <c r="CC101">
        <v>0.12833921072565771</v>
      </c>
      <c r="CD101">
        <v>0.13000200108957718</v>
      </c>
      <c r="CE101">
        <v>0.13166110725460894</v>
      </c>
      <c r="CF101">
        <v>0.13331618597831821</v>
      </c>
      <c r="CG101">
        <v>0.13496692713119535</v>
      </c>
      <c r="CH101">
        <v>0.13661304995342757</v>
      </c>
      <c r="CI101">
        <v>0.13825430154230509</v>
      </c>
      <c r="CJ101">
        <v>0.1398904532704873</v>
      </c>
      <c r="CK101">
        <v>0.1415212994414411</v>
      </c>
      <c r="CL101">
        <v>0.14314665489200026</v>
      </c>
      <c r="CM101">
        <v>0.14476635343240588</v>
      </c>
      <c r="CN101">
        <v>0.14638024599720861</v>
      </c>
      <c r="CO101">
        <v>0.14798819960752094</v>
      </c>
      <c r="CP101">
        <v>0.14959009537381718</v>
      </c>
      <c r="CQ101">
        <v>0.15118582813182563</v>
      </c>
      <c r="CR101">
        <v>0.15277530420055283</v>
      </c>
      <c r="CS101">
        <v>0.15435844150758207</v>
      </c>
      <c r="CT101">
        <v>0.15593516761958684</v>
      </c>
      <c r="CU101">
        <v>0.15750542022857203</v>
      </c>
      <c r="CV101">
        <v>0.15906914455156093</v>
      </c>
      <c r="CW101" t="e">
        <v>#N/A</v>
      </c>
      <c r="CX101" t="e">
        <v>#N/A</v>
      </c>
      <c r="CY101" t="e">
        <v>#N/A</v>
      </c>
      <c r="CZ101" t="e">
        <v>#N/A</v>
      </c>
      <c r="DA101" t="e">
        <v>#N/A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  <c r="DH101" t="e">
        <v>#N/A</v>
      </c>
      <c r="DI101" t="e">
        <v>#N/A</v>
      </c>
      <c r="DJ101" t="e">
        <v>#N/A</v>
      </c>
      <c r="DK101" t="e">
        <v>#N/A</v>
      </c>
      <c r="DL101" t="e">
        <v>#N/A</v>
      </c>
      <c r="DM101" t="e">
        <v>#N/A</v>
      </c>
      <c r="DN101" t="e">
        <v>#N/A</v>
      </c>
      <c r="DO101" t="e">
        <v>#N/A</v>
      </c>
      <c r="DP101" t="e">
        <v>#N/A</v>
      </c>
      <c r="DQ101" t="e">
        <v>#N/A</v>
      </c>
      <c r="DR101" t="e">
        <v>#N/A</v>
      </c>
      <c r="DS101" t="e">
        <v>#N/A</v>
      </c>
      <c r="DT101" t="e">
        <v>#N/A</v>
      </c>
      <c r="DU101" t="e">
        <v>#N/A</v>
      </c>
      <c r="DV101" t="e">
        <v>#N/A</v>
      </c>
      <c r="DW101" t="e">
        <v>#N/A</v>
      </c>
      <c r="DX101" t="e">
        <v>#N/A</v>
      </c>
      <c r="DY101" t="e">
        <v>#N/A</v>
      </c>
      <c r="DZ101" t="e">
        <v>#N/A</v>
      </c>
      <c r="EA101" t="e">
        <v>#N/A</v>
      </c>
      <c r="EB101" t="e">
        <v>#N/A</v>
      </c>
      <c r="EC101" t="e">
        <v>#N/A</v>
      </c>
      <c r="ED101" t="e">
        <v>#N/A</v>
      </c>
      <c r="EE101" t="e">
        <v>#N/A</v>
      </c>
      <c r="EF101" t="e">
        <v>#N/A</v>
      </c>
      <c r="EG101" t="e">
        <v>#N/A</v>
      </c>
      <c r="EH101" t="e">
        <v>#N/A</v>
      </c>
      <c r="EI101" t="e">
        <v>#N/A</v>
      </c>
      <c r="EJ101" t="e">
        <v>#N/A</v>
      </c>
      <c r="EK101" t="e">
        <v>#N/A</v>
      </c>
      <c r="EL101" t="e">
        <v>#N/A</v>
      </c>
      <c r="EM101" t="e">
        <v>#N/A</v>
      </c>
      <c r="EN101" t="e">
        <v>#N/A</v>
      </c>
      <c r="EO101" t="e">
        <v>#N/A</v>
      </c>
      <c r="EP101" t="e">
        <v>#N/A</v>
      </c>
      <c r="EQ101" t="e">
        <v>#N/A</v>
      </c>
      <c r="ER101" t="e">
        <v>#N/A</v>
      </c>
      <c r="ES101" t="e">
        <v>#N/A</v>
      </c>
      <c r="ET101" t="e">
        <v>#N/A</v>
      </c>
      <c r="EU101" t="e">
        <v>#N/A</v>
      </c>
      <c r="EV101" t="e">
        <v>#N/A</v>
      </c>
      <c r="EW101" t="e">
        <v>#N/A</v>
      </c>
      <c r="EX101" t="e">
        <v>#N/A</v>
      </c>
      <c r="EY101" t="e">
        <v>#N/A</v>
      </c>
    </row>
    <row r="102" spans="1:155">
      <c r="A102">
        <v>0.14378749126279039</v>
      </c>
      <c r="B102">
        <v>0.14089509032051284</v>
      </c>
      <c r="C102">
        <v>0.13803506220181022</v>
      </c>
      <c r="D102">
        <v>0.13520814889352278</v>
      </c>
      <c r="E102">
        <v>0.13241518566902699</v>
      </c>
      <c r="F102">
        <v>0.12965710923857407</v>
      </c>
      <c r="G102">
        <v>0.12693496675985527</v>
      </c>
      <c r="H102">
        <v>0.12424992522552543</v>
      </c>
      <c r="I102">
        <v>0.12160328211769036</v>
      </c>
      <c r="J102">
        <v>0.11899647626793047</v>
      </c>
      <c r="K102">
        <v>0.11643109938118937</v>
      </c>
      <c r="L102">
        <v>0.11390890853597525</v>
      </c>
      <c r="M102">
        <v>0.11143183919052943</v>
      </c>
      <c r="N102">
        <v>0.10900201748649713</v>
      </c>
      <c r="O102">
        <v>0.10662177434669361</v>
      </c>
      <c r="P102">
        <v>0.1042936573980309</v>
      </c>
      <c r="Q102">
        <v>0.10202044327507176</v>
      </c>
      <c r="R102">
        <v>9.9805148187089757E-2</v>
      </c>
      <c r="S102">
        <v>9.7651036133891769E-2</v>
      </c>
      <c r="T102">
        <v>9.556162440216337E-2</v>
      </c>
      <c r="U102">
        <v>9.3540684425538381E-2</v>
      </c>
      <c r="V102">
        <v>9.1592237332077817E-2</v>
      </c>
      <c r="W102">
        <v>8.9720542698137923E-2</v>
      </c>
      <c r="X102">
        <v>8.7930078673157719E-2</v>
      </c>
      <c r="Y102">
        <v>8.6225511553970138E-2</v>
      </c>
      <c r="Z102">
        <v>8.461165466631379E-2</v>
      </c>
      <c r="AA102">
        <v>8.3093413169744432E-2</v>
      </c>
      <c r="AB102">
        <v>8.1675716087006134E-2</v>
      </c>
      <c r="AC102">
        <v>8.0363433991586977E-2</v>
      </c>
      <c r="AD102">
        <v>7.9161283690556986E-2</v>
      </c>
      <c r="AE102">
        <v>7.8073721607519533E-2</v>
      </c>
      <c r="AF102">
        <v>7.7104829241688738E-2</v>
      </c>
      <c r="AG102">
        <v>7.625819600282896E-2</v>
      </c>
      <c r="AH102">
        <v>7.5536802198941752E-2</v>
      </c>
      <c r="AI102">
        <v>7.4942913683195889E-2</v>
      </c>
      <c r="AJ102">
        <v>7.4477990720450873E-2</v>
      </c>
      <c r="AK102">
        <v>7.4142617659929841E-2</v>
      </c>
      <c r="AL102">
        <v>7.3936462073736456E-2</v>
      </c>
      <c r="AM102">
        <v>7.3858264230214105E-2</v>
      </c>
      <c r="AN102">
        <v>7.3905857712592254E-2</v>
      </c>
      <c r="AO102">
        <v>7.4076221104898421E-2</v>
      </c>
      <c r="AP102">
        <v>7.4365543295817099E-2</v>
      </c>
      <c r="AQ102">
        <v>7.4769329249052927E-2</v>
      </c>
      <c r="AR102">
        <v>7.5282508554850178E-2</v>
      </c>
      <c r="AS102">
        <v>7.5899542308038762E-2</v>
      </c>
      <c r="AT102">
        <v>7.6614576733815429E-2</v>
      </c>
      <c r="AU102">
        <v>7.7421524816934872E-2</v>
      </c>
      <c r="AV102">
        <v>7.8314201771383291E-2</v>
      </c>
      <c r="AW102">
        <v>7.9286423395695291E-2</v>
      </c>
      <c r="AX102">
        <v>8.033208983823005E-2</v>
      </c>
      <c r="AY102">
        <v>8.1445256766168775E-2</v>
      </c>
      <c r="AZ102">
        <v>8.2620195368969931E-2</v>
      </c>
      <c r="BA102">
        <v>8.3851433920250559E-2</v>
      </c>
      <c r="BB102">
        <v>8.5133787679083153E-2</v>
      </c>
      <c r="BC102">
        <v>8.6462378190323153E-2</v>
      </c>
      <c r="BD102">
        <v>8.7832641759388166E-2</v>
      </c>
      <c r="BE102">
        <v>8.9240332214539003E-2</v>
      </c>
      <c r="BF102">
        <v>9.0681514775854954E-2</v>
      </c>
      <c r="BG102">
        <v>9.2152557466083931E-2</v>
      </c>
      <c r="BH102">
        <v>9.3650118650273173E-2</v>
      </c>
      <c r="BI102">
        <v>9.5171131940211304E-2</v>
      </c>
      <c r="BJ102">
        <v>9.6712789319736772E-2</v>
      </c>
      <c r="BK102">
        <v>9.8272525326746754E-2</v>
      </c>
      <c r="BL102">
        <v>9.9847998435134366E-2</v>
      </c>
      <c r="BM102">
        <v>0.10143707558300848</v>
      </c>
      <c r="BN102">
        <v>0.10303781467658071</v>
      </c>
      <c r="BO102">
        <v>0.10464844927982166</v>
      </c>
      <c r="BP102">
        <v>0.10626737428879421</v>
      </c>
      <c r="BQ102">
        <v>0.10789313116573065</v>
      </c>
      <c r="BR102">
        <v>0.10952439592001087</v>
      </c>
      <c r="BS102">
        <v>0.11115996635134212</v>
      </c>
      <c r="BT102">
        <v>0.11279875181763663</v>
      </c>
      <c r="BU102">
        <v>0.11443976283610377</v>
      </c>
      <c r="BV102">
        <v>0.11608210172497899</v>
      </c>
      <c r="BW102">
        <v>0.11772495469567916</v>
      </c>
      <c r="BX102">
        <v>0.119367583332052</v>
      </c>
      <c r="BY102">
        <v>0.12100931864071249</v>
      </c>
      <c r="BZ102">
        <v>0.12264955387599713</v>
      </c>
      <c r="CA102">
        <v>0.12428773963536599</v>
      </c>
      <c r="CB102">
        <v>0.12592337796965819</v>
      </c>
      <c r="CC102">
        <v>0.12755601784118031</v>
      </c>
      <c r="CD102">
        <v>0.12918525109305662</v>
      </c>
      <c r="CE102">
        <v>0.13081070867975542</v>
      </c>
      <c r="CF102">
        <v>0.13243205653332576</v>
      </c>
      <c r="CG102">
        <v>0.13404899317938476</v>
      </c>
      <c r="CH102">
        <v>0.13566124602241866</v>
      </c>
      <c r="CI102">
        <v>0.13726856989541905</v>
      </c>
      <c r="CJ102">
        <v>0.13887074343148484</v>
      </c>
      <c r="CK102">
        <v>0.14046756782781486</v>
      </c>
      <c r="CL102">
        <v>0.14205886443707605</v>
      </c>
      <c r="CM102">
        <v>0.1436444732371116</v>
      </c>
      <c r="CN102">
        <v>0.14522425098035432</v>
      </c>
      <c r="CO102">
        <v>0.14679807021985711</v>
      </c>
      <c r="CP102">
        <v>0.14836581730816187</v>
      </c>
      <c r="CQ102">
        <v>0.14992739203571795</v>
      </c>
      <c r="CR102">
        <v>0.1514827054354107</v>
      </c>
      <c r="CS102">
        <v>0.15303167988014449</v>
      </c>
      <c r="CT102">
        <v>0.15457424718393939</v>
      </c>
      <c r="CU102">
        <v>0.15611034906240737</v>
      </c>
      <c r="CV102">
        <v>0.15763993453916578</v>
      </c>
      <c r="CW102" t="e">
        <v>#N/A</v>
      </c>
      <c r="CX102" t="e">
        <v>#N/A</v>
      </c>
      <c r="CY102" t="e">
        <v>#N/A</v>
      </c>
      <c r="CZ102" t="e">
        <v>#N/A</v>
      </c>
      <c r="DA102" t="e">
        <v>#N/A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e">
        <v>#N/A</v>
      </c>
      <c r="DI102" t="e">
        <v>#N/A</v>
      </c>
      <c r="DJ102" t="e">
        <v>#N/A</v>
      </c>
      <c r="DK102" t="e">
        <v>#N/A</v>
      </c>
      <c r="DL102" t="e">
        <v>#N/A</v>
      </c>
      <c r="DM102" t="e">
        <v>#N/A</v>
      </c>
      <c r="DN102" t="e">
        <v>#N/A</v>
      </c>
      <c r="DO102" t="e">
        <v>#N/A</v>
      </c>
      <c r="DP102" t="e">
        <v>#N/A</v>
      </c>
      <c r="DQ102" t="e">
        <v>#N/A</v>
      </c>
      <c r="DR102" t="e">
        <v>#N/A</v>
      </c>
      <c r="DS102" t="e">
        <v>#N/A</v>
      </c>
      <c r="DT102" t="e">
        <v>#N/A</v>
      </c>
      <c r="DU102" t="e">
        <v>#N/A</v>
      </c>
      <c r="DV102" t="e">
        <v>#N/A</v>
      </c>
      <c r="DW102" t="e">
        <v>#N/A</v>
      </c>
      <c r="DX102" t="e">
        <v>#N/A</v>
      </c>
      <c r="DY102" t="e">
        <v>#N/A</v>
      </c>
      <c r="DZ102" t="e">
        <v>#N/A</v>
      </c>
      <c r="EA102" t="e">
        <v>#N/A</v>
      </c>
      <c r="EB102" t="e">
        <v>#N/A</v>
      </c>
      <c r="EC102" t="e">
        <v>#N/A</v>
      </c>
      <c r="ED102" t="e">
        <v>#N/A</v>
      </c>
      <c r="EE102" t="e">
        <v>#N/A</v>
      </c>
      <c r="EF102" t="e">
        <v>#N/A</v>
      </c>
      <c r="EG102" t="e">
        <v>#N/A</v>
      </c>
      <c r="EH102" t="e">
        <v>#N/A</v>
      </c>
      <c r="EI102" t="e">
        <v>#N/A</v>
      </c>
      <c r="EJ102" t="e">
        <v>#N/A</v>
      </c>
      <c r="EK102" t="e">
        <v>#N/A</v>
      </c>
      <c r="EL102" t="e">
        <v>#N/A</v>
      </c>
      <c r="EM102" t="e">
        <v>#N/A</v>
      </c>
      <c r="EN102" t="e">
        <v>#N/A</v>
      </c>
      <c r="EO102" t="e">
        <v>#N/A</v>
      </c>
      <c r="EP102" t="e">
        <v>#N/A</v>
      </c>
      <c r="EQ102" t="e">
        <v>#N/A</v>
      </c>
      <c r="ER102" t="e">
        <v>#N/A</v>
      </c>
      <c r="ES102" t="e">
        <v>#N/A</v>
      </c>
      <c r="ET102" t="e">
        <v>#N/A</v>
      </c>
      <c r="EU102" t="e">
        <v>#N/A</v>
      </c>
      <c r="EV102" t="e">
        <v>#N/A</v>
      </c>
      <c r="EW102" t="e">
        <v>#N/A</v>
      </c>
      <c r="EX102" t="e">
        <v>#N/A</v>
      </c>
      <c r="EY102" t="e">
        <v>#N/A</v>
      </c>
    </row>
    <row r="103" spans="1:155">
      <c r="A103">
        <v>0.1430989597882035</v>
      </c>
      <c r="B103">
        <v>0.14025026953439823</v>
      </c>
      <c r="C103">
        <v>0.13743314734192644</v>
      </c>
      <c r="D103">
        <v>0.13464832931520407</v>
      </c>
      <c r="E103">
        <v>0.13189664392393075</v>
      </c>
      <c r="F103">
        <v>0.12917902012757504</v>
      </c>
      <c r="G103">
        <v>0.1264964961819077</v>
      </c>
      <c r="H103">
        <v>0.12385022903162274</v>
      </c>
      <c r="I103">
        <v>0.12124150475386844</v>
      </c>
      <c r="J103">
        <v>0.11867174936167993</v>
      </c>
      <c r="K103">
        <v>0.1161425401918298</v>
      </c>
      <c r="L103">
        <v>0.1136556182109637</v>
      </c>
      <c r="M103">
        <v>0.11121290092029161</v>
      </c>
      <c r="N103">
        <v>0.108816494511983</v>
      </c>
      <c r="O103">
        <v>0.10646870774997931</v>
      </c>
      <c r="P103">
        <v>0.10417206379644066</v>
      </c>
      <c r="Q103">
        <v>0.10192931237478993</v>
      </c>
      <c r="R103">
        <v>9.9743440153429688E-2</v>
      </c>
      <c r="S103">
        <v>9.7617678931297039E-2</v>
      </c>
      <c r="T103">
        <v>9.5555511018769496E-2</v>
      </c>
      <c r="U103">
        <v>9.3560670097465284E-2</v>
      </c>
      <c r="V103">
        <v>9.1637136826192594E-2</v>
      </c>
      <c r="W103">
        <v>8.9789127670352173E-2</v>
      </c>
      <c r="X103">
        <v>8.8021075246771052E-2</v>
      </c>
      <c r="Y103">
        <v>8.6337598201359278E-2</v>
      </c>
      <c r="Z103">
        <v>8.4743460465235412E-2</v>
      </c>
      <c r="AA103">
        <v>8.3243516596462022E-2</v>
      </c>
      <c r="AB103">
        <v>8.1842644408875106E-2</v>
      </c>
      <c r="AC103">
        <v>8.0545663423297248E-2</v>
      </c>
      <c r="AD103">
        <v>7.9357240392470177E-2</v>
      </c>
      <c r="AE103">
        <v>7.8281783606135386E-2</v>
      </c>
      <c r="AF103">
        <v>7.7323329349312242E-2</v>
      </c>
      <c r="AG103">
        <v>7.6485425902394391E-2</v>
      </c>
      <c r="AH103">
        <v>7.5771017515573705E-2</v>
      </c>
      <c r="AI103">
        <v>7.5182340260651279E-2</v>
      </c>
      <c r="AJ103">
        <v>7.4720831966400961E-2</v>
      </c>
      <c r="AK103">
        <v>7.4387062680594168E-2</v>
      </c>
      <c r="AL103">
        <v>7.4180695243876216E-2</v>
      </c>
      <c r="AM103">
        <v>7.4100476271275292E-2</v>
      </c>
      <c r="AN103">
        <v>7.4144258259976364E-2</v>
      </c>
      <c r="AO103">
        <v>7.4309050550576572E-2</v>
      </c>
      <c r="AP103">
        <v>7.4591081717058777E-2</v>
      </c>
      <c r="AQ103">
        <v>7.4985908547266694E-2</v>
      </c>
      <c r="AR103">
        <v>7.5488520624926378E-2</v>
      </c>
      <c r="AS103">
        <v>7.6093443937154323E-2</v>
      </c>
      <c r="AT103">
        <v>7.679489508759943E-2</v>
      </c>
      <c r="AU103">
        <v>7.7586859435189753E-2</v>
      </c>
      <c r="AV103">
        <v>7.8463226498070984E-2</v>
      </c>
      <c r="AW103">
        <v>7.9417886783910208E-2</v>
      </c>
      <c r="AX103">
        <v>8.0444814343133247E-2</v>
      </c>
      <c r="AY103">
        <v>8.1538137293780386E-2</v>
      </c>
      <c r="AZ103">
        <v>8.2692197162451367E-2</v>
      </c>
      <c r="BA103">
        <v>8.3901589959403625E-2</v>
      </c>
      <c r="BB103">
        <v>8.5161195695310499E-2</v>
      </c>
      <c r="BC103">
        <v>8.646619744819789E-2</v>
      </c>
      <c r="BD103">
        <v>8.7812089726330408E-2</v>
      </c>
      <c r="BE103">
        <v>8.9194681226718753E-2</v>
      </c>
      <c r="BF103">
        <v>9.0610088606156755E-2</v>
      </c>
      <c r="BG103">
        <v>9.2054728055821544E-2</v>
      </c>
      <c r="BH103">
        <v>9.3525302940102792E-2</v>
      </c>
      <c r="BI103">
        <v>9.501878880691611E-2</v>
      </c>
      <c r="BJ103">
        <v>9.6532416661848031E-2</v>
      </c>
      <c r="BK103">
        <v>9.8063657373716584E-2</v>
      </c>
      <c r="BL103">
        <v>9.9610203136883832E-2</v>
      </c>
      <c r="BM103">
        <v>0.10116995227762778</v>
      </c>
      <c r="BN103">
        <v>0.10274099183985215</v>
      </c>
      <c r="BO103">
        <v>0.10432158243744505</v>
      </c>
      <c r="BP103">
        <v>0.10591014415743072</v>
      </c>
      <c r="BQ103">
        <v>0.10750524186759834</v>
      </c>
      <c r="BR103">
        <v>0.109105573396395</v>
      </c>
      <c r="BS103">
        <v>0.11070995682201652</v>
      </c>
      <c r="BT103">
        <v>0.11231732044865003</v>
      </c>
      <c r="BU103">
        <v>0.11392669241764061</v>
      </c>
      <c r="BV103">
        <v>0.11553719157285069</v>
      </c>
      <c r="BW103">
        <v>0.11714801955171672</v>
      </c>
      <c r="BX103">
        <v>0.11875845236156665</v>
      </c>
      <c r="BY103">
        <v>0.12036783454101965</v>
      </c>
      <c r="BZ103">
        <v>0.12197557202835957</v>
      </c>
      <c r="CA103">
        <v>0.12358112733459949</v>
      </c>
      <c r="CB103">
        <v>0.12518401370267987</v>
      </c>
      <c r="CC103">
        <v>0.12678379059979961</v>
      </c>
      <c r="CD103">
        <v>0.12838005978837883</v>
      </c>
      <c r="CE103">
        <v>0.1299724615756678</v>
      </c>
      <c r="CF103">
        <v>0.13156067064782778</v>
      </c>
      <c r="CG103">
        <v>0.13314439387267507</v>
      </c>
      <c r="CH103">
        <v>0.13472336650484398</v>
      </c>
      <c r="CI103">
        <v>0.13629735077548236</v>
      </c>
      <c r="CJ103">
        <v>0.13786613234882453</v>
      </c>
      <c r="CK103">
        <v>0.13942951904427384</v>
      </c>
      <c r="CL103">
        <v>0.14098733848928771</v>
      </c>
      <c r="CM103">
        <v>0.14253943664234539</v>
      </c>
      <c r="CN103">
        <v>0.14408567587905238</v>
      </c>
      <c r="CO103">
        <v>0.14562593411752381</v>
      </c>
      <c r="CP103">
        <v>0.14716010278079722</v>
      </c>
      <c r="CQ103">
        <v>0.14868808647461881</v>
      </c>
      <c r="CR103">
        <v>0.15020980085060778</v>
      </c>
      <c r="CS103">
        <v>0.15172517259572174</v>
      </c>
      <c r="CT103">
        <v>0.15323413764859772</v>
      </c>
      <c r="CU103">
        <v>0.15473664168961571</v>
      </c>
      <c r="CV103">
        <v>0.15623263745046684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e">
        <v>#N/A</v>
      </c>
      <c r="EW103" t="e">
        <v>#N/A</v>
      </c>
      <c r="EX103" t="e">
        <v>#N/A</v>
      </c>
      <c r="EY103" t="e">
        <v>#N/A</v>
      </c>
    </row>
    <row r="104" spans="1:155">
      <c r="A104">
        <v>0.14241729636445774</v>
      </c>
      <c r="B104">
        <v>0.13961150493825261</v>
      </c>
      <c r="C104">
        <v>0.13683649586359292</v>
      </c>
      <c r="D104">
        <v>0.13409300033148636</v>
      </c>
      <c r="E104">
        <v>0.13138184100808331</v>
      </c>
      <c r="F104">
        <v>0.1287039400545596</v>
      </c>
      <c r="G104">
        <v>0.12606032791202201</v>
      </c>
      <c r="H104">
        <v>0.12345215249707049</v>
      </c>
      <c r="I104">
        <v>0.12088068958733719</v>
      </c>
      <c r="J104">
        <v>0.11834735347961078</v>
      </c>
      <c r="K104">
        <v>0.11585370817471517</v>
      </c>
      <c r="L104">
        <v>0.11340147961590342</v>
      </c>
      <c r="M104">
        <v>0.1109925683453855</v>
      </c>
      <c r="N104">
        <v>0.10862906154980216</v>
      </c>
      <c r="O104">
        <v>0.1063132467163876</v>
      </c>
      <c r="P104">
        <v>0.10404762332030512</v>
      </c>
      <c r="Q104">
        <v>0.10183491476141539</v>
      </c>
      <c r="R104">
        <v>9.9678078684388563E-2</v>
      </c>
      <c r="S104">
        <v>9.7580314934833767E-2</v>
      </c>
      <c r="T104">
        <v>9.5545070912660415E-2</v>
      </c>
      <c r="U104">
        <v>9.3576042387496672E-2</v>
      </c>
      <c r="V104">
        <v>9.167716909530628E-2</v>
      </c>
      <c r="W104">
        <v>8.9852623666721754E-2</v>
      </c>
      <c r="X104">
        <v>8.8106792203402493E-2</v>
      </c>
      <c r="Y104">
        <v>8.6444244417580945E-2</v>
      </c>
      <c r="Z104">
        <v>8.4869693306096936E-2</v>
      </c>
      <c r="AA104">
        <v>8.3387941051735484E-2</v>
      </c>
      <c r="AB104">
        <v>8.2003812302939197E-2</v>
      </c>
      <c r="AC104">
        <v>8.0722073439514999E-2</v>
      </c>
      <c r="AD104">
        <v>7.9547339006233647E-2</v>
      </c>
      <c r="AE104">
        <v>7.848396700792408E-2</v>
      </c>
      <c r="AF104">
        <v>7.7535946522043542E-2</v>
      </c>
      <c r="AG104">
        <v>7.6706782765887188E-2</v>
      </c>
      <c r="AH104">
        <v>7.5999382421665207E-2</v>
      </c>
      <c r="AI104">
        <v>7.5415950484621866E-2</v>
      </c>
      <c r="AJ104">
        <v>7.4957901460131551E-2</v>
      </c>
      <c r="AK104">
        <v>7.4625790668882752E-2</v>
      </c>
      <c r="AL104">
        <v>7.4419276360052564E-2</v>
      </c>
      <c r="AM104">
        <v>7.4337111178501336E-2</v>
      </c>
      <c r="AN104">
        <v>7.4377167546441136E-2</v>
      </c>
      <c r="AO104">
        <v>7.4536485918641177E-2</v>
      </c>
      <c r="AP104">
        <v>7.4811335500131998E-2</v>
      </c>
      <c r="AQ104">
        <v>7.5197325730052361E-2</v>
      </c>
      <c r="AR104">
        <v>7.5689506908762083E-2</v>
      </c>
      <c r="AS104">
        <v>7.6282471701624083E-2</v>
      </c>
      <c r="AT104">
        <v>7.6970507230967239E-2</v>
      </c>
      <c r="AU104">
        <v>7.7747672564623616E-2</v>
      </c>
      <c r="AV104">
        <v>7.8607932662755189E-2</v>
      </c>
      <c r="AW104">
        <v>7.9545253405468155E-2</v>
      </c>
      <c r="AX104">
        <v>8.0553683639041973E-2</v>
      </c>
      <c r="AY104">
        <v>8.1627424423641098E-2</v>
      </c>
      <c r="AZ104">
        <v>8.276088811284206E-2</v>
      </c>
      <c r="BA104">
        <v>8.3948738579927504E-2</v>
      </c>
      <c r="BB104">
        <v>8.5185920702401691E-2</v>
      </c>
      <c r="BC104">
        <v>8.6467678934924672E-2</v>
      </c>
      <c r="BD104">
        <v>8.7789565732446437E-2</v>
      </c>
      <c r="BE104">
        <v>8.9147444158958769E-2</v>
      </c>
      <c r="BF104">
        <v>9.0537481794702834E-2</v>
      </c>
      <c r="BG104">
        <v>9.1956142273883323E-2</v>
      </c>
      <c r="BH104">
        <v>9.3400173166898956E-2</v>
      </c>
      <c r="BI104">
        <v>9.4866591084726448E-2</v>
      </c>
      <c r="BJ104">
        <v>9.6352665176111657E-2</v>
      </c>
      <c r="BK104">
        <v>9.7855901622172323E-2</v>
      </c>
      <c r="BL104">
        <v>9.9374025391779364E-2</v>
      </c>
      <c r="BM104">
        <v>0.10090496515993648</v>
      </c>
      <c r="BN104">
        <v>0.10244683608131819</v>
      </c>
      <c r="BO104">
        <v>0.10399792489965416</v>
      </c>
      <c r="BP104">
        <v>0.10555667586170166</v>
      </c>
      <c r="BQ104">
        <v>0.10712167630143364</v>
      </c>
      <c r="BR104">
        <v>0.10869164491942027</v>
      </c>
      <c r="BS104">
        <v>0.1102654192160594</v>
      </c>
      <c r="BT104">
        <v>0.11184194556263241</v>
      </c>
      <c r="BU104">
        <v>0.11342026896475803</v>
      </c>
      <c r="BV104">
        <v>0.11499952397699058</v>
      </c>
      <c r="BW104">
        <v>0.1165789269488024</v>
      </c>
      <c r="BX104">
        <v>0.11815776763122397</v>
      </c>
      <c r="BY104">
        <v>0.11973540345201236</v>
      </c>
      <c r="BZ104">
        <v>0.12131125241670922</v>
      </c>
      <c r="CA104">
        <v>0.12288478838751725</v>
      </c>
      <c r="CB104">
        <v>0.12445553527492925</v>
      </c>
      <c r="CC104">
        <v>0.12602306257747933</v>
      </c>
      <c r="CD104">
        <v>0.12758698149490466</v>
      </c>
      <c r="CE104">
        <v>0.12914694125148335</v>
      </c>
      <c r="CF104">
        <v>0.13070262496676888</v>
      </c>
      <c r="CG104">
        <v>0.13225374743094512</v>
      </c>
      <c r="CH104">
        <v>0.13380005141109885</v>
      </c>
      <c r="CI104">
        <v>0.13534130626227284</v>
      </c>
      <c r="CJ104">
        <v>0.13687730435023407</v>
      </c>
      <c r="CK104">
        <v>0.13840785989506915</v>
      </c>
      <c r="CL104">
        <v>0.13993280657232185</v>
      </c>
      <c r="CM104">
        <v>0.14145199606291708</v>
      </c>
      <c r="CN104">
        <v>0.14296529620050027</v>
      </c>
      <c r="CO104">
        <v>0.14447259004884058</v>
      </c>
      <c r="CP104">
        <v>0.14597377397822803</v>
      </c>
      <c r="CQ104">
        <v>0.14746875724935418</v>
      </c>
      <c r="CR104">
        <v>0.14895745997155072</v>
      </c>
      <c r="CS104">
        <v>0.15043981303004916</v>
      </c>
      <c r="CT104">
        <v>0.15191575641640404</v>
      </c>
      <c r="CU104">
        <v>0.15338523962672945</v>
      </c>
      <c r="CV104">
        <v>0.15484821904310028</v>
      </c>
      <c r="CW104" t="e">
        <v>#N/A</v>
      </c>
      <c r="CX104" t="e">
        <v>#N/A</v>
      </c>
      <c r="CY104" t="e">
        <v>#N/A</v>
      </c>
      <c r="CZ104" t="e">
        <v>#N/A</v>
      </c>
      <c r="DA104" t="e">
        <v>#N/A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  <c r="DH104" t="e">
        <v>#N/A</v>
      </c>
      <c r="DI104" t="e">
        <v>#N/A</v>
      </c>
      <c r="DJ104" t="e">
        <v>#N/A</v>
      </c>
      <c r="DK104" t="e">
        <v>#N/A</v>
      </c>
      <c r="DL104" t="e">
        <v>#N/A</v>
      </c>
      <c r="DM104" t="e">
        <v>#N/A</v>
      </c>
      <c r="DN104" t="e">
        <v>#N/A</v>
      </c>
      <c r="DO104" t="e">
        <v>#N/A</v>
      </c>
      <c r="DP104" t="e">
        <v>#N/A</v>
      </c>
      <c r="DQ104" t="e">
        <v>#N/A</v>
      </c>
      <c r="DR104" t="e">
        <v>#N/A</v>
      </c>
      <c r="DS104" t="e">
        <v>#N/A</v>
      </c>
      <c r="DT104" t="e">
        <v>#N/A</v>
      </c>
      <c r="DU104" t="e">
        <v>#N/A</v>
      </c>
      <c r="DV104" t="e">
        <v>#N/A</v>
      </c>
      <c r="DW104" t="e">
        <v>#N/A</v>
      </c>
      <c r="DX104" t="e">
        <v>#N/A</v>
      </c>
      <c r="DY104" t="e">
        <v>#N/A</v>
      </c>
      <c r="DZ104" t="e">
        <v>#N/A</v>
      </c>
      <c r="EA104" t="e">
        <v>#N/A</v>
      </c>
      <c r="EB104" t="e">
        <v>#N/A</v>
      </c>
      <c r="EC104" t="e">
        <v>#N/A</v>
      </c>
      <c r="ED104" t="e">
        <v>#N/A</v>
      </c>
      <c r="EE104" t="e">
        <v>#N/A</v>
      </c>
      <c r="EF104" t="e">
        <v>#N/A</v>
      </c>
      <c r="EG104" t="e">
        <v>#N/A</v>
      </c>
      <c r="EH104" t="e">
        <v>#N/A</v>
      </c>
      <c r="EI104" t="e">
        <v>#N/A</v>
      </c>
      <c r="EJ104" t="e">
        <v>#N/A</v>
      </c>
      <c r="EK104" t="e">
        <v>#N/A</v>
      </c>
      <c r="EL104" t="e">
        <v>#N/A</v>
      </c>
      <c r="EM104" t="e">
        <v>#N/A</v>
      </c>
      <c r="EN104" t="e">
        <v>#N/A</v>
      </c>
      <c r="EO104" t="e">
        <v>#N/A</v>
      </c>
      <c r="EP104" t="e">
        <v>#N/A</v>
      </c>
      <c r="EQ104" t="e">
        <v>#N/A</v>
      </c>
      <c r="ER104" t="e">
        <v>#N/A</v>
      </c>
      <c r="ES104" t="e">
        <v>#N/A</v>
      </c>
      <c r="ET104" t="e">
        <v>#N/A</v>
      </c>
      <c r="EU104" t="e">
        <v>#N/A</v>
      </c>
      <c r="EV104" t="e">
        <v>#N/A</v>
      </c>
      <c r="EW104" t="e">
        <v>#N/A</v>
      </c>
      <c r="EX104" t="e">
        <v>#N/A</v>
      </c>
      <c r="EY104" t="e">
        <v>#N/A</v>
      </c>
    </row>
    <row r="105" spans="1:155">
      <c r="A105">
        <v>0.14174307596760824</v>
      </c>
      <c r="B105">
        <v>0.13897934828465755</v>
      </c>
      <c r="C105">
        <v>0.13624563701915962</v>
      </c>
      <c r="D105">
        <v>0.13354266933256734</v>
      </c>
      <c r="E105">
        <v>0.13087126301820268</v>
      </c>
      <c r="F105">
        <v>0.12823233446783483</v>
      </c>
      <c r="G105">
        <v>0.12562690726499126</v>
      </c>
      <c r="H105">
        <v>0.12305612137313343</v>
      </c>
      <c r="I105">
        <v>0.12052124327941327</v>
      </c>
      <c r="J105">
        <v>0.11802367661416963</v>
      </c>
      <c r="K105">
        <v>0.11556497309587416</v>
      </c>
      <c r="L105">
        <v>0.11314684465836002</v>
      </c>
      <c r="M105">
        <v>0.11077117588695362</v>
      </c>
      <c r="N105">
        <v>0.10844003585003055</v>
      </c>
      <c r="O105">
        <v>0.1061556916356103</v>
      </c>
      <c r="P105">
        <v>0.10392061975118581</v>
      </c>
      <c r="Q105">
        <v>0.1017375179271701</v>
      </c>
      <c r="R105">
        <v>9.9609315196095366E-2</v>
      </c>
      <c r="S105">
        <v>9.7539179760053274E-2</v>
      </c>
      <c r="T105">
        <v>9.5530524197429856E-2</v>
      </c>
      <c r="U105">
        <v>9.3587006172440201E-2</v>
      </c>
      <c r="V105">
        <v>9.1712524089495165E-2</v>
      </c>
      <c r="W105">
        <v>8.9911206092568766E-2</v>
      </c>
      <c r="X105">
        <v>8.8187390800248747E-2</v>
      </c>
      <c r="Y105">
        <v>8.6545597766147661E-2</v>
      </c>
      <c r="Z105">
        <v>8.4990487586008787E-2</v>
      </c>
      <c r="AA105">
        <v>8.3526808341123165E-2</v>
      </c>
      <c r="AB105">
        <v>8.2159329645571696E-2</v>
      </c>
      <c r="AC105">
        <v>8.0892762694185313E-2</v>
      </c>
      <c r="AD105">
        <v>7.9731667728963201E-2</v>
      </c>
      <c r="AE105">
        <v>7.8680350408089558E-2</v>
      </c>
      <c r="AF105">
        <v>7.7742750556914125E-2</v>
      </c>
      <c r="AG105">
        <v>7.6922328629266595E-2</v>
      </c>
      <c r="AH105">
        <v>7.62219520791972E-2</v>
      </c>
      <c r="AI105">
        <v>7.5643793683552979E-2</v>
      </c>
      <c r="AJ105">
        <v>7.5189243718570359E-2</v>
      </c>
      <c r="AK105">
        <v>7.4858842334265915E-2</v>
      </c>
      <c r="AL105">
        <v>7.4652242964204196E-2</v>
      </c>
      <c r="AM105">
        <v>7.4568204819854766E-2</v>
      </c>
      <c r="AN105">
        <v>7.4604620621974885E-2</v>
      </c>
      <c r="AO105">
        <v>7.4758562312321974E-2</v>
      </c>
      <c r="AP105">
        <v>7.5026340701490793E-2</v>
      </c>
      <c r="AQ105">
        <v>7.5403618687192572E-2</v>
      </c>
      <c r="AR105">
        <v>7.5885508436891499E-2</v>
      </c>
      <c r="AS105">
        <v>7.6466669402978416E-2</v>
      </c>
      <c r="AT105">
        <v>7.7141461236373596E-2</v>
      </c>
      <c r="AU105">
        <v>7.7904017476160797E-2</v>
      </c>
      <c r="AV105">
        <v>7.8748379062328872E-2</v>
      </c>
      <c r="AW105">
        <v>7.9668588479068797E-2</v>
      </c>
      <c r="AX105">
        <v>8.0658769839145814E-2</v>
      </c>
      <c r="AY105">
        <v>8.1713197811468005E-2</v>
      </c>
      <c r="AZ105">
        <v>8.2826355867476539E-2</v>
      </c>
      <c r="BA105">
        <v>8.3992976065242933E-2</v>
      </c>
      <c r="BB105">
        <v>8.5208068081607691E-2</v>
      </c>
      <c r="BC105">
        <v>8.6466937623031911E-2</v>
      </c>
      <c r="BD105">
        <v>8.7765194775958191E-2</v>
      </c>
      <c r="BE105">
        <v>8.9098756540831284E-2</v>
      </c>
      <c r="BF105">
        <v>9.0463840781699237E-2</v>
      </c>
      <c r="BG105">
        <v>9.1856957902686179E-2</v>
      </c>
      <c r="BH105">
        <v>9.3274898891210753E-2</v>
      </c>
      <c r="BI105">
        <v>9.4714720552458859E-2</v>
      </c>
      <c r="BJ105">
        <v>9.617372919863186E-2</v>
      </c>
      <c r="BK105">
        <v>9.7649465408215022E-2</v>
      </c>
      <c r="BL105">
        <v>9.913968590425043E-2</v>
      </c>
      <c r="BM105">
        <v>0.10064234869307308</v>
      </c>
      <c r="BN105">
        <v>0.10215559607711677</v>
      </c>
      <c r="BO105">
        <v>0.10367773987172335</v>
      </c>
      <c r="BP105">
        <v>0.10520724753806725</v>
      </c>
      <c r="BQ105">
        <v>0.10674272792350491</v>
      </c>
      <c r="BR105">
        <v>0.10828291967571499</v>
      </c>
      <c r="BS105">
        <v>0.10982667879951827</v>
      </c>
      <c r="BT105">
        <v>0.11137296892383845</v>
      </c>
      <c r="BU105">
        <v>0.11292085105788359</v>
      </c>
      <c r="BV105">
        <v>0.11446947473635379</v>
      </c>
      <c r="BW105">
        <v>0.11601807025444365</v>
      </c>
      <c r="BX105">
        <v>0.11756594043989271</v>
      </c>
      <c r="BY105">
        <v>0.11911245493827577</v>
      </c>
      <c r="BZ105">
        <v>0.12065704323812577</v>
      </c>
      <c r="CA105">
        <v>0.12219918996417034</v>
      </c>
      <c r="CB105">
        <v>0.12373842916509592</v>
      </c>
      <c r="CC105">
        <v>0.12527433985558489</v>
      </c>
      <c r="CD105">
        <v>0.12680654223412932</v>
      </c>
      <c r="CE105">
        <v>0.12833469401173678</v>
      </c>
      <c r="CF105">
        <v>0.1298584862913455</v>
      </c>
      <c r="CG105">
        <v>0.13137764147700631</v>
      </c>
      <c r="CH105">
        <v>0.13289190945477153</v>
      </c>
      <c r="CI105">
        <v>0.13440106642367336</v>
      </c>
      <c r="CJ105">
        <v>0.13590491115025044</v>
      </c>
      <c r="CK105">
        <v>0.13740326397998362</v>
      </c>
      <c r="CL105">
        <v>0.13889596436659515</v>
      </c>
      <c r="CM105">
        <v>0.14038286952555132</v>
      </c>
      <c r="CN105">
        <v>0.14186385250400357</v>
      </c>
      <c r="CO105">
        <v>0.1433388013618675</v>
      </c>
      <c r="CP105">
        <v>0.14480761719279608</v>
      </c>
      <c r="CQ105">
        <v>0.14627021378700228</v>
      </c>
      <c r="CR105">
        <v>0.14772651555397368</v>
      </c>
      <c r="CS105">
        <v>0.1491764574583232</v>
      </c>
      <c r="CT105">
        <v>0.15061998339819493</v>
      </c>
      <c r="CU105">
        <v>0.15205704660819266</v>
      </c>
      <c r="CV105">
        <v>0.15348760701315164</v>
      </c>
      <c r="CW105" t="e">
        <v>#N/A</v>
      </c>
      <c r="CX105" t="e">
        <v>#N/A</v>
      </c>
      <c r="CY105" t="e">
        <v>#N/A</v>
      </c>
      <c r="CZ105" t="e">
        <v>#N/A</v>
      </c>
      <c r="DA105" t="e">
        <v>#N/A</v>
      </c>
      <c r="DB105" t="e">
        <v>#N/A</v>
      </c>
      <c r="DC105" t="e">
        <v>#N/A</v>
      </c>
      <c r="DD105" t="e">
        <v>#N/A</v>
      </c>
      <c r="DE105" t="e">
        <v>#N/A</v>
      </c>
      <c r="DF105" t="e">
        <v>#N/A</v>
      </c>
      <c r="DG105" t="e">
        <v>#N/A</v>
      </c>
      <c r="DH105" t="e">
        <v>#N/A</v>
      </c>
      <c r="DI105" t="e">
        <v>#N/A</v>
      </c>
      <c r="DJ105" t="e">
        <v>#N/A</v>
      </c>
      <c r="DK105" t="e">
        <v>#N/A</v>
      </c>
      <c r="DL105" t="e">
        <v>#N/A</v>
      </c>
      <c r="DM105" t="e">
        <v>#N/A</v>
      </c>
      <c r="DN105" t="e">
        <v>#N/A</v>
      </c>
      <c r="DO105" t="e">
        <v>#N/A</v>
      </c>
      <c r="DP105" t="e">
        <v>#N/A</v>
      </c>
      <c r="DQ105" t="e">
        <v>#N/A</v>
      </c>
      <c r="DR105" t="e">
        <v>#N/A</v>
      </c>
      <c r="DS105" t="e">
        <v>#N/A</v>
      </c>
      <c r="DT105" t="e">
        <v>#N/A</v>
      </c>
      <c r="DU105" t="e">
        <v>#N/A</v>
      </c>
      <c r="DV105" t="e">
        <v>#N/A</v>
      </c>
      <c r="DW105" t="e">
        <v>#N/A</v>
      </c>
      <c r="DX105" t="e">
        <v>#N/A</v>
      </c>
      <c r="DY105" t="e">
        <v>#N/A</v>
      </c>
      <c r="DZ105" t="e">
        <v>#N/A</v>
      </c>
      <c r="EA105" t="e">
        <v>#N/A</v>
      </c>
      <c r="EB105" t="e">
        <v>#N/A</v>
      </c>
      <c r="EC105" t="e">
        <v>#N/A</v>
      </c>
      <c r="ED105" t="e">
        <v>#N/A</v>
      </c>
      <c r="EE105" t="e">
        <v>#N/A</v>
      </c>
      <c r="EF105" t="e">
        <v>#N/A</v>
      </c>
      <c r="EG105" t="e">
        <v>#N/A</v>
      </c>
      <c r="EH105" t="e">
        <v>#N/A</v>
      </c>
      <c r="EI105" t="e">
        <v>#N/A</v>
      </c>
      <c r="EJ105" t="e">
        <v>#N/A</v>
      </c>
      <c r="EK105" t="e">
        <v>#N/A</v>
      </c>
      <c r="EL105" t="e">
        <v>#N/A</v>
      </c>
      <c r="EM105" t="e">
        <v>#N/A</v>
      </c>
      <c r="EN105" t="e">
        <v>#N/A</v>
      </c>
      <c r="EO105" t="e">
        <v>#N/A</v>
      </c>
      <c r="EP105" t="e">
        <v>#N/A</v>
      </c>
      <c r="EQ105" t="e">
        <v>#N/A</v>
      </c>
      <c r="ER105" t="e">
        <v>#N/A</v>
      </c>
      <c r="ES105" t="e">
        <v>#N/A</v>
      </c>
      <c r="ET105" t="e">
        <v>#N/A</v>
      </c>
      <c r="EU105" t="e">
        <v>#N/A</v>
      </c>
      <c r="EV105" t="e">
        <v>#N/A</v>
      </c>
      <c r="EW105" t="e">
        <v>#N/A</v>
      </c>
      <c r="EX105" t="e">
        <v>#N/A</v>
      </c>
      <c r="EY105" t="e">
        <v>#N/A</v>
      </c>
    </row>
    <row r="106" spans="1:155">
      <c r="A106">
        <v>0.1410768413859001</v>
      </c>
      <c r="B106">
        <v>0.13835432060470776</v>
      </c>
      <c r="C106">
        <v>0.13566107073045869</v>
      </c>
      <c r="D106">
        <v>0.13299781579417008</v>
      </c>
      <c r="E106">
        <v>0.13036536961007586</v>
      </c>
      <c r="F106">
        <v>0.12776464373104918</v>
      </c>
      <c r="G106">
        <v>0.12519665588869874</v>
      </c>
      <c r="H106">
        <v>0.1226625390435753</v>
      </c>
      <c r="I106">
        <v>0.12016355142708426</v>
      </c>
      <c r="J106">
        <v>0.11770108699813815</v>
      </c>
      <c r="K106">
        <v>0.11527668621672103</v>
      </c>
      <c r="L106">
        <v>0.11289204795612563</v>
      </c>
      <c r="M106">
        <v>0.11054904180666911</v>
      </c>
      <c r="N106">
        <v>0.10824971963050553</v>
      </c>
      <c r="O106">
        <v>0.1059963289029216</v>
      </c>
      <c r="P106">
        <v>0.10379132390691002</v>
      </c>
      <c r="Q106">
        <v>0.10163737728968349</v>
      </c>
      <c r="R106">
        <v>9.953738994548561E-2</v>
      </c>
      <c r="S106">
        <v>9.7494498700521071E-2</v>
      </c>
      <c r="T106">
        <v>9.5512081378544084E-2</v>
      </c>
      <c r="U106">
        <v>9.3593757426384608E-2</v>
      </c>
      <c r="V106">
        <v>9.1743383535900572E-2</v>
      </c>
      <c r="W106">
        <v>8.9965042698595538E-2</v>
      </c>
      <c r="X106">
        <v>8.8263025161249856E-2</v>
      </c>
      <c r="Y106">
        <v>8.664179915314793E-2</v>
      </c>
      <c r="Z106">
        <v>8.5105971437609354E-2</v>
      </c>
      <c r="AA106">
        <v>8.3660234393941282E-2</v>
      </c>
      <c r="AB106">
        <v>8.2309300743547004E-2</v>
      </c>
      <c r="AC106">
        <v>8.1057824535999745E-2</v>
      </c>
      <c r="AD106">
        <v>7.9910309705993596E-2</v>
      </c>
      <c r="AE106">
        <v>7.8871007538239057E-2</v>
      </c>
      <c r="AF106">
        <v>7.7943806720444875E-2</v>
      </c>
      <c r="AG106">
        <v>7.7132121086110228E-2</v>
      </c>
      <c r="AH106">
        <v>7.643877743932756E-2</v>
      </c>
      <c r="AI106">
        <v>7.5865915054596E-2</v>
      </c>
      <c r="AJ106">
        <v>7.5414899221413881E-2</v>
      </c>
      <c r="AK106">
        <v>7.508625441763836E-2</v>
      </c>
      <c r="AL106">
        <v>7.4879629206697093E-2</v>
      </c>
      <c r="AM106">
        <v>7.4793789785700754E-2</v>
      </c>
      <c r="AN106">
        <v>7.4826649086443542E-2</v>
      </c>
      <c r="AO106">
        <v>7.4975311486978141E-2</v>
      </c>
      <c r="AP106">
        <v>7.5236130119241004E-2</v>
      </c>
      <c r="AQ106">
        <v>7.5604822119740456E-2</v>
      </c>
      <c r="AR106">
        <v>7.6076562290168875E-2</v>
      </c>
      <c r="AS106">
        <v>7.6646078251877595E-2</v>
      </c>
      <c r="AT106">
        <v>7.7307802302269149E-2</v>
      </c>
      <c r="AU106">
        <v>7.8055944069343117E-2</v>
      </c>
      <c r="AV106">
        <v>7.8884621339718353E-2</v>
      </c>
      <c r="AW106">
        <v>7.9787953769502734E-2</v>
      </c>
      <c r="AX106">
        <v>8.0760141488959866E-2</v>
      </c>
      <c r="AY106">
        <v>8.1795533287868039E-2</v>
      </c>
      <c r="AZ106">
        <v>8.2888684128379908E-2</v>
      </c>
      <c r="BA106">
        <v>8.4034394353769595E-2</v>
      </c>
      <c r="BB106">
        <v>8.5227738472891848E-2</v>
      </c>
      <c r="BC106">
        <v>8.6464083327245811E-2</v>
      </c>
      <c r="BD106">
        <v>8.7739096252329854E-2</v>
      </c>
      <c r="BE106">
        <v>8.9048747718963012E-2</v>
      </c>
      <c r="BF106">
        <v>9.0389305272987275E-2</v>
      </c>
      <c r="BG106">
        <v>9.1757325394945022E-2</v>
      </c>
      <c r="BH106">
        <v>9.3149641645229667E-2</v>
      </c>
      <c r="BI106">
        <v>9.4563350186358322E-2</v>
      </c>
      <c r="BJ106">
        <v>9.5995793564598003E-2</v>
      </c>
      <c r="BK106">
        <v>9.7444545756250875E-2</v>
      </c>
      <c r="BL106">
        <v>9.8907394253110778E-2</v>
      </c>
      <c r="BM106">
        <v>0.10038232541018682</v>
      </c>
      <c r="BN106">
        <v>0.10186750765002978</v>
      </c>
      <c r="BO106">
        <v>0.10336127683828258</v>
      </c>
      <c r="BP106">
        <v>0.10486212272451401</v>
      </c>
      <c r="BQ106">
        <v>0.10636867468543219</v>
      </c>
      <c r="BR106">
        <v>0.10787969038772949</v>
      </c>
      <c r="BS106">
        <v>0.10939404349714124</v>
      </c>
      <c r="BT106">
        <v>0.11091071397772541</v>
      </c>
      <c r="BU106">
        <v>0.11242877807241283</v>
      </c>
      <c r="BV106">
        <v>0.11394739951529316</v>
      </c>
      <c r="BW106">
        <v>0.11546582182139946</v>
      </c>
      <c r="BX106">
        <v>0.11698336018343933</v>
      </c>
      <c r="BY106">
        <v>0.11849939581207206</v>
      </c>
      <c r="BZ106">
        <v>0.12001336905837903</v>
      </c>
      <c r="CA106">
        <v>0.12152477475024796</v>
      </c>
      <c r="CB106">
        <v>0.12303315650474632</v>
      </c>
      <c r="CC106">
        <v>0.12453810238769147</v>
      </c>
      <c r="CD106">
        <v>0.12603924110015127</v>
      </c>
      <c r="CE106">
        <v>0.12753623838588288</v>
      </c>
      <c r="CF106">
        <v>0.12902879297781908</v>
      </c>
      <c r="CG106">
        <v>0.13051663444038797</v>
      </c>
      <c r="CH106">
        <v>0.13199951950466815</v>
      </c>
      <c r="CI106">
        <v>0.13347723080803692</v>
      </c>
      <c r="CJ106">
        <v>0.1349495732801563</v>
      </c>
      <c r="CK106">
        <v>0.13641637307084256</v>
      </c>
      <c r="CL106">
        <v>0.13787747518593063</v>
      </c>
      <c r="CM106">
        <v>0.13933274211217339</v>
      </c>
      <c r="CN106">
        <v>0.14078205190875098</v>
      </c>
      <c r="CO106">
        <v>0.14222529743313925</v>
      </c>
      <c r="CP106">
        <v>0.14366238431704917</v>
      </c>
      <c r="CQ106">
        <v>0.14509323069571972</v>
      </c>
      <c r="CR106">
        <v>0.14651776513631867</v>
      </c>
      <c r="CS106">
        <v>0.14793592654240956</v>
      </c>
      <c r="CT106">
        <v>0.1493476625943348</v>
      </c>
      <c r="CU106">
        <v>0.15075293013060492</v>
      </c>
      <c r="CV106">
        <v>0.152151692522487</v>
      </c>
      <c r="CW106" t="e">
        <v>#N/A</v>
      </c>
      <c r="CX106" t="e">
        <v>#N/A</v>
      </c>
      <c r="CY106" t="e">
        <v>#N/A</v>
      </c>
      <c r="CZ106" t="e">
        <v>#N/A</v>
      </c>
      <c r="DA106" t="e">
        <v>#N/A</v>
      </c>
      <c r="DB106" t="e">
        <v>#N/A</v>
      </c>
      <c r="DC106" t="e">
        <v>#N/A</v>
      </c>
      <c r="DD106" t="e">
        <v>#N/A</v>
      </c>
      <c r="DE106" t="e">
        <v>#N/A</v>
      </c>
      <c r="DF106" t="e">
        <v>#N/A</v>
      </c>
      <c r="DG106" t="e">
        <v>#N/A</v>
      </c>
      <c r="DH106" t="e">
        <v>#N/A</v>
      </c>
      <c r="DI106" t="e">
        <v>#N/A</v>
      </c>
      <c r="DJ106" t="e">
        <v>#N/A</v>
      </c>
      <c r="DK106" t="e">
        <v>#N/A</v>
      </c>
      <c r="DL106" t="e">
        <v>#N/A</v>
      </c>
      <c r="DM106" t="e">
        <v>#N/A</v>
      </c>
      <c r="DN106" t="e">
        <v>#N/A</v>
      </c>
      <c r="DO106" t="e">
        <v>#N/A</v>
      </c>
      <c r="DP106" t="e">
        <v>#N/A</v>
      </c>
      <c r="DQ106" t="e">
        <v>#N/A</v>
      </c>
      <c r="DR106" t="e">
        <v>#N/A</v>
      </c>
      <c r="DS106" t="e">
        <v>#N/A</v>
      </c>
      <c r="DT106" t="e">
        <v>#N/A</v>
      </c>
      <c r="DU106" t="e">
        <v>#N/A</v>
      </c>
      <c r="DV106" t="e">
        <v>#N/A</v>
      </c>
      <c r="DW106" t="e">
        <v>#N/A</v>
      </c>
      <c r="DX106" t="e">
        <v>#N/A</v>
      </c>
      <c r="DY106" t="e">
        <v>#N/A</v>
      </c>
      <c r="DZ106" t="e">
        <v>#N/A</v>
      </c>
      <c r="EA106" t="e">
        <v>#N/A</v>
      </c>
      <c r="EB106" t="e">
        <v>#N/A</v>
      </c>
      <c r="EC106" t="e">
        <v>#N/A</v>
      </c>
      <c r="ED106" t="e">
        <v>#N/A</v>
      </c>
      <c r="EE106" t="e">
        <v>#N/A</v>
      </c>
      <c r="EF106" t="e">
        <v>#N/A</v>
      </c>
      <c r="EG106" t="e">
        <v>#N/A</v>
      </c>
      <c r="EH106" t="e">
        <v>#N/A</v>
      </c>
      <c r="EI106" t="e">
        <v>#N/A</v>
      </c>
      <c r="EJ106" t="e">
        <v>#N/A</v>
      </c>
      <c r="EK106" t="e">
        <v>#N/A</v>
      </c>
      <c r="EL106" t="e">
        <v>#N/A</v>
      </c>
      <c r="EM106" t="e">
        <v>#N/A</v>
      </c>
      <c r="EN106" t="e">
        <v>#N/A</v>
      </c>
      <c r="EO106" t="e">
        <v>#N/A</v>
      </c>
      <c r="EP106" t="e">
        <v>#N/A</v>
      </c>
      <c r="EQ106" t="e">
        <v>#N/A</v>
      </c>
      <c r="ER106" t="e">
        <v>#N/A</v>
      </c>
      <c r="ES106" t="e">
        <v>#N/A</v>
      </c>
      <c r="ET106" t="e">
        <v>#N/A</v>
      </c>
      <c r="EU106" t="e">
        <v>#N/A</v>
      </c>
      <c r="EV106" t="e">
        <v>#N/A</v>
      </c>
      <c r="EW106" t="e">
        <v>#N/A</v>
      </c>
      <c r="EX106" t="e">
        <v>#N/A</v>
      </c>
      <c r="EY106" t="e">
        <v>#N/A</v>
      </c>
    </row>
    <row r="107" spans="1:155">
      <c r="A107">
        <v>0.14041910451120751</v>
      </c>
      <c r="B107">
        <v>0.13773691343017189</v>
      </c>
      <c r="C107">
        <v>0.13508326883667698</v>
      </c>
      <c r="D107">
        <v>0.13245889245468956</v>
      </c>
      <c r="E107">
        <v>0.12986459503608752</v>
      </c>
      <c r="F107">
        <v>0.12730128417967301</v>
      </c>
      <c r="G107">
        <v>0.12476997267130109</v>
      </c>
      <c r="H107">
        <v>0.12227178743903298</v>
      </c>
      <c r="I107">
        <v>0.11980797943590921</v>
      </c>
      <c r="J107">
        <v>0.11737993389287556</v>
      </c>
      <c r="K107">
        <v>0.1149891809712192</v>
      </c>
      <c r="L107">
        <v>0.11263740745384491</v>
      </c>
      <c r="M107">
        <v>0.11032646881394012</v>
      </c>
      <c r="N107">
        <v>0.10805840058164581</v>
      </c>
      <c r="O107">
        <v>0.10583543140752499</v>
      </c>
      <c r="P107">
        <v>0.10365999404634615</v>
      </c>
      <c r="Q107">
        <v>0.1015347366369157</v>
      </c>
      <c r="R107">
        <v>9.946253237960416E-2</v>
      </c>
      <c r="S107">
        <v>9.7446487018202979E-2</v>
      </c>
      <c r="T107">
        <v>9.5489943707338487E-2</v>
      </c>
      <c r="U107">
        <v>9.3596483548666204E-2</v>
      </c>
      <c r="V107">
        <v>9.176992116288786E-2</v>
      </c>
      <c r="W107">
        <v>9.0014293807573531E-2</v>
      </c>
      <c r="X107">
        <v>8.8333842490673664E-2</v>
      </c>
      <c r="Y107">
        <v>8.6732983014731563E-2</v>
      </c>
      <c r="Z107">
        <v>8.5216266967074503E-2</v>
      </c>
      <c r="AA107">
        <v>8.3788329432332331E-2</v>
      </c>
      <c r="AB107">
        <v>8.2453824500894224E-2</v>
      </c>
      <c r="AC107">
        <v>8.1217347234020493E-2</v>
      </c>
      <c r="AD107">
        <v>8.008334325595895E-2</v>
      </c>
      <c r="AE107">
        <v>7.9056007549373128E-2</v>
      </c>
      <c r="AF107">
        <v>7.8139175772637029E-2</v>
      </c>
      <c r="AG107">
        <v>7.7336213472349105E-2</v>
      </c>
      <c r="AH107">
        <v>7.6649905304361998E-2</v>
      </c>
      <c r="AI107">
        <v>7.6082355933934323E-2</v>
      </c>
      <c r="AJ107">
        <v>7.5634904741834055E-2</v>
      </c>
      <c r="AK107">
        <v>7.5308060104159524E-2</v>
      </c>
      <c r="AL107">
        <v>7.5101465834869874E-2</v>
      </c>
      <c r="AM107">
        <v>7.5013894941746248E-2</v>
      </c>
      <c r="AN107">
        <v>7.504328121249848E-2</v>
      </c>
      <c r="AO107">
        <v>7.5186761954646533E-2</v>
      </c>
      <c r="AP107">
        <v>7.5440733397380402E-2</v>
      </c>
      <c r="AQ107">
        <v>7.58009676314335E-2</v>
      </c>
      <c r="AR107">
        <v>7.6262702722501421E-2</v>
      </c>
      <c r="AS107">
        <v>7.6820735710279461E-2</v>
      </c>
      <c r="AT107">
        <v>7.7469572655050306E-2</v>
      </c>
      <c r="AU107">
        <v>7.8203499509609489E-2</v>
      </c>
      <c r="AV107">
        <v>7.9016712029202435E-2</v>
      </c>
      <c r="AW107">
        <v>7.9903407847122479E-2</v>
      </c>
      <c r="AX107">
        <v>8.0857863774973504E-2</v>
      </c>
      <c r="AY107">
        <v>8.1874503105202071E-2</v>
      </c>
      <c r="AZ107">
        <v>8.2947952622052318E-2</v>
      </c>
      <c r="BA107">
        <v>8.4073081172832687E-2</v>
      </c>
      <c r="BB107">
        <v>8.5245028029226982E-2</v>
      </c>
      <c r="BC107">
        <v>8.6459220911531326E-2</v>
      </c>
      <c r="BD107">
        <v>8.7711384134127726E-2</v>
      </c>
      <c r="BE107">
        <v>8.8997541118194898E-2</v>
      </c>
      <c r="BF107">
        <v>9.0314008513564026E-2</v>
      </c>
      <c r="BG107">
        <v>9.1657388110946952E-2</v>
      </c>
      <c r="BH107">
        <v>9.3024555279887886E-2</v>
      </c>
      <c r="BI107">
        <v>9.4412644624978309E-2</v>
      </c>
      <c r="BJ107">
        <v>9.581903400645117E-2</v>
      </c>
      <c r="BK107">
        <v>9.724132985348094E-2</v>
      </c>
      <c r="BL107">
        <v>9.8677349405223935E-2</v>
      </c>
      <c r="BM107">
        <v>0.100125106391313</v>
      </c>
      <c r="BN107">
        <v>0.10158279431778111</v>
      </c>
      <c r="BO107">
        <v>0.10304877218187868</v>
      </c>
      <c r="BP107">
        <v>0.10452155097631886</v>
      </c>
      <c r="BQ107">
        <v>0.1059997796805108</v>
      </c>
      <c r="BR107">
        <v>0.10748223409039247</v>
      </c>
      <c r="BS107">
        <v>0.10896780458559994</v>
      </c>
      <c r="BT107">
        <v>0.11045548667404428</v>
      </c>
      <c r="BU107">
        <v>0.11194437100441712</v>
      </c>
      <c r="BV107">
        <v>0.1134336347060301</v>
      </c>
      <c r="BW107">
        <v>0.11492253381133194</v>
      </c>
      <c r="BX107">
        <v>0.11641039516240001</v>
      </c>
      <c r="BY107">
        <v>0.1178966109143697</v>
      </c>
      <c r="BZ107">
        <v>0.11938063163156917</v>
      </c>
      <c r="CA107">
        <v>0.12086196177646054</v>
      </c>
      <c r="CB107">
        <v>0.12234015399336845</v>
      </c>
      <c r="CC107">
        <v>0.12381480487402055</v>
      </c>
      <c r="CD107">
        <v>0.12528555114508208</v>
      </c>
      <c r="CE107">
        <v>0.12675206616838461</v>
      </c>
      <c r="CF107">
        <v>0.12821405582899334</v>
      </c>
      <c r="CG107">
        <v>0.12967125653666872</v>
      </c>
      <c r="CH107">
        <v>0.13112343146231589</v>
      </c>
      <c r="CI107">
        <v>0.13257036938703579</v>
      </c>
      <c r="CJ107">
        <v>0.13401188104179204</v>
      </c>
      <c r="CK107">
        <v>0.13544779812747182</v>
      </c>
      <c r="CL107">
        <v>0.13687797092632589</v>
      </c>
      <c r="CM107">
        <v>0.13830226695829059</v>
      </c>
      <c r="CN107">
        <v>0.13972056906924438</v>
      </c>
      <c r="CO107">
        <v>0.1411327746714888</v>
      </c>
      <c r="CP107">
        <v>0.14253879378388609</v>
      </c>
      <c r="CQ107">
        <v>0.14393854867649988</v>
      </c>
      <c r="CR107">
        <v>0.14533197194715231</v>
      </c>
      <c r="CS107">
        <v>0.14671900625250633</v>
      </c>
      <c r="CT107">
        <v>0.14809960293665289</v>
      </c>
      <c r="CU107">
        <v>0.14947372232806641</v>
      </c>
      <c r="CV107">
        <v>0.15084133109579784</v>
      </c>
      <c r="CW107" t="e">
        <v>#N/A</v>
      </c>
      <c r="CX107" t="e">
        <v>#N/A</v>
      </c>
      <c r="CY107" t="e">
        <v>#N/A</v>
      </c>
      <c r="CZ107" t="e">
        <v>#N/A</v>
      </c>
      <c r="DA107" t="e">
        <v>#N/A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  <c r="DH107" t="e">
        <v>#N/A</v>
      </c>
      <c r="DI107" t="e">
        <v>#N/A</v>
      </c>
      <c r="DJ107" t="e">
        <v>#N/A</v>
      </c>
      <c r="DK107" t="e">
        <v>#N/A</v>
      </c>
      <c r="DL107" t="e">
        <v>#N/A</v>
      </c>
      <c r="DM107" t="e">
        <v>#N/A</v>
      </c>
      <c r="DN107" t="e">
        <v>#N/A</v>
      </c>
      <c r="DO107" t="e">
        <v>#N/A</v>
      </c>
      <c r="DP107" t="e">
        <v>#N/A</v>
      </c>
      <c r="DQ107" t="e">
        <v>#N/A</v>
      </c>
      <c r="DR107" t="e">
        <v>#N/A</v>
      </c>
      <c r="DS107" t="e">
        <v>#N/A</v>
      </c>
      <c r="DT107" t="e">
        <v>#N/A</v>
      </c>
      <c r="DU107" t="e">
        <v>#N/A</v>
      </c>
      <c r="DV107" t="e">
        <v>#N/A</v>
      </c>
      <c r="DW107" t="e">
        <v>#N/A</v>
      </c>
      <c r="DX107" t="e">
        <v>#N/A</v>
      </c>
      <c r="DY107" t="e">
        <v>#N/A</v>
      </c>
      <c r="DZ107" t="e">
        <v>#N/A</v>
      </c>
      <c r="EA107" t="e">
        <v>#N/A</v>
      </c>
      <c r="EB107" t="e">
        <v>#N/A</v>
      </c>
      <c r="EC107" t="e">
        <v>#N/A</v>
      </c>
      <c r="ED107" t="e">
        <v>#N/A</v>
      </c>
      <c r="EE107" t="e">
        <v>#N/A</v>
      </c>
      <c r="EF107" t="e">
        <v>#N/A</v>
      </c>
      <c r="EG107" t="e">
        <v>#N/A</v>
      </c>
      <c r="EH107" t="e">
        <v>#N/A</v>
      </c>
      <c r="EI107" t="e">
        <v>#N/A</v>
      </c>
      <c r="EJ107" t="e">
        <v>#N/A</v>
      </c>
      <c r="EK107" t="e">
        <v>#N/A</v>
      </c>
      <c r="EL107" t="e">
        <v>#N/A</v>
      </c>
      <c r="EM107" t="e">
        <v>#N/A</v>
      </c>
      <c r="EN107" t="e">
        <v>#N/A</v>
      </c>
      <c r="EO107" t="e">
        <v>#N/A</v>
      </c>
      <c r="EP107" t="e">
        <v>#N/A</v>
      </c>
      <c r="EQ107" t="e">
        <v>#N/A</v>
      </c>
      <c r="ER107" t="e">
        <v>#N/A</v>
      </c>
      <c r="ES107" t="e">
        <v>#N/A</v>
      </c>
      <c r="ET107" t="e">
        <v>#N/A</v>
      </c>
      <c r="EU107" t="e">
        <v>#N/A</v>
      </c>
      <c r="EV107" t="e">
        <v>#N/A</v>
      </c>
      <c r="EW107" t="e">
        <v>#N/A</v>
      </c>
      <c r="EX107" t="e">
        <v>#N/A</v>
      </c>
      <c r="EY107" t="e">
        <v>#N/A</v>
      </c>
    </row>
    <row r="108" spans="1:155">
      <c r="A108">
        <v>0.13977034763977547</v>
      </c>
      <c r="B108">
        <v>0.1371275900282006</v>
      </c>
      <c r="C108">
        <v>0.13451267623117361</v>
      </c>
      <c r="D108">
        <v>0.13192632645379962</v>
      </c>
      <c r="E108">
        <v>0.12936934923231164</v>
      </c>
      <c r="F108">
        <v>0.12684264905598872</v>
      </c>
      <c r="G108">
        <v>0.1243472346964315</v>
      </c>
      <c r="H108">
        <v>0.12188422792474798</v>
      </c>
      <c r="I108">
        <v>0.11945487331660805</v>
      </c>
      <c r="J108">
        <v>0.11706054833013423</v>
      </c>
      <c r="K108">
        <v>0.11470277373213306</v>
      </c>
      <c r="L108">
        <v>0.11238322509430408</v>
      </c>
      <c r="M108">
        <v>0.11010374466977182</v>
      </c>
      <c r="N108">
        <v>0.10786635245296256</v>
      </c>
      <c r="O108">
        <v>0.10567325904759302</v>
      </c>
      <c r="P108">
        <v>0.10352687633360008</v>
      </c>
      <c r="Q108">
        <v>0.10142982851221222</v>
      </c>
      <c r="R108">
        <v>9.9384961531376284E-2</v>
      </c>
      <c r="S108">
        <v>9.7395350311572523E-2</v>
      </c>
      <c r="T108">
        <v>9.5464303441488235E-2</v>
      </c>
      <c r="U108">
        <v>9.3595363581850943E-2</v>
      </c>
      <c r="V108">
        <v>9.1792302949556107E-2</v>
      </c>
      <c r="W108">
        <v>9.005911251741712E-2</v>
      </c>
      <c r="X108">
        <v>8.8399983260999113E-2</v>
      </c>
      <c r="Y108">
        <v>8.6819277497137942E-2</v>
      </c>
      <c r="Z108">
        <v>8.5321490347010948E-2</v>
      </c>
      <c r="AA108">
        <v>8.391119812971598E-2</v>
      </c>
      <c r="AB108">
        <v>8.2592994621397228E-2</v>
      </c>
      <c r="AC108">
        <v>8.137141406786301E-2</v>
      </c>
      <c r="AD108">
        <v>8.0250841963713307E-2</v>
      </c>
      <c r="AE108">
        <v>7.9235415040196266E-2</v>
      </c>
      <c r="AF108">
        <v>7.8328914217691073E-2</v>
      </c>
      <c r="AG108">
        <v>7.7534655024930274E-2</v>
      </c>
      <c r="AH108">
        <v>7.6855378566033181E-2</v>
      </c>
      <c r="AI108">
        <v>7.6293153743644218E-2</v>
      </c>
      <c r="AJ108">
        <v>7.5849293256970457E-2</v>
      </c>
      <c r="AK108">
        <v>7.5524289004173933E-2</v>
      </c>
      <c r="AL108">
        <v>7.531777967177225E-2</v>
      </c>
      <c r="AM108">
        <v>7.5228545835141103E-2</v>
      </c>
      <c r="AN108">
        <v>7.5254542048206502E-2</v>
      </c>
      <c r="AO108">
        <v>7.53929391004413E-2</v>
      </c>
      <c r="AP108">
        <v>7.5640177110400678E-2</v>
      </c>
      <c r="AQ108">
        <v>7.5992083822875978E-2</v>
      </c>
      <c r="AR108">
        <v>7.644396159883507E-2</v>
      </c>
      <c r="AS108">
        <v>7.6990677060079782E-2</v>
      </c>
      <c r="AT108">
        <v>7.7626811262611187E-2</v>
      </c>
      <c r="AU108">
        <v>7.8346727627082793E-2</v>
      </c>
      <c r="AV108">
        <v>7.9144700432385209E-2</v>
      </c>
      <c r="AW108">
        <v>8.0015006056436452E-2</v>
      </c>
      <c r="AX108">
        <v>8.0951998427316679E-2</v>
      </c>
      <c r="AY108">
        <v>8.1950175919229096E-2</v>
      </c>
      <c r="AZ108">
        <v>8.3004237360261954E-2</v>
      </c>
      <c r="BA108">
        <v>8.4109120185766509E-2</v>
      </c>
      <c r="BB108">
        <v>8.5260028398698659E-2</v>
      </c>
      <c r="BC108">
        <v>8.6452450434689534E-2</v>
      </c>
      <c r="BD108">
        <v>8.7682167178426709E-2</v>
      </c>
      <c r="BE108">
        <v>8.894525449172877E-2</v>
      </c>
      <c r="BF108">
        <v>9.0238077501724884E-2</v>
      </c>
      <c r="BG108">
        <v>9.15572826189988E-2</v>
      </c>
      <c r="BH108">
        <v>9.2899786210536267E-2</v>
      </c>
      <c r="BI108">
        <v>9.426276041538767E-2</v>
      </c>
      <c r="BJ108">
        <v>9.5643617526323874E-2</v>
      </c>
      <c r="BK108">
        <v>9.7039995406242113E-2</v>
      </c>
      <c r="BL108">
        <v>9.8449740146989775E-2</v>
      </c>
      <c r="BM108">
        <v>9.9870891756799113E-2</v>
      </c>
      <c r="BN108">
        <v>0.10130166790322749</v>
      </c>
      <c r="BO108">
        <v>0.10274044970327925</v>
      </c>
      <c r="BP108">
        <v>0.10418576844448345</v>
      </c>
      <c r="BQ108">
        <v>0.10563629177198926</v>
      </c>
      <c r="BR108">
        <v>0.10709081266727427</v>
      </c>
      <c r="BS108">
        <v>0.10854823739793171</v>
      </c>
      <c r="BT108">
        <v>0.1100075761322081</v>
      </c>
      <c r="BU108">
        <v>0.11146793312029686</v>
      </c>
      <c r="BV108">
        <v>0.11292849814636019</v>
      </c>
      <c r="BW108">
        <v>0.11438853899237832</v>
      </c>
      <c r="BX108">
        <v>0.1158473934888722</v>
      </c>
      <c r="BY108">
        <v>0.11730446402452413</v>
      </c>
      <c r="BZ108">
        <v>0.1187592108253672</v>
      </c>
      <c r="CA108">
        <v>0.1202111473546416</v>
      </c>
      <c r="CB108">
        <v>0.12165983478454373</v>
      </c>
      <c r="CC108">
        <v>0.12310487767569546</v>
      </c>
      <c r="CD108">
        <v>0.12454592032926827</v>
      </c>
      <c r="CE108">
        <v>0.1259826432536478</v>
      </c>
      <c r="CF108">
        <v>0.12741475910612743</v>
      </c>
      <c r="CG108">
        <v>0.12884201068871468</v>
      </c>
      <c r="CH108">
        <v>0.13026416727629478</v>
      </c>
      <c r="CI108">
        <v>0.13168102344629931</v>
      </c>
      <c r="CJ108">
        <v>0.13309239543424087</v>
      </c>
      <c r="CK108">
        <v>0.13449812017476845</v>
      </c>
      <c r="CL108">
        <v>0.13589805297027718</v>
      </c>
      <c r="CM108">
        <v>0.13729206610611086</v>
      </c>
      <c r="CN108">
        <v>0.13868004697301345</v>
      </c>
      <c r="CO108">
        <v>0.1400618973378116</v>
      </c>
      <c r="CP108">
        <v>0.14143753139125018</v>
      </c>
      <c r="CQ108">
        <v>0.14280687537150416</v>
      </c>
      <c r="CR108">
        <v>0.1441698656944512</v>
      </c>
      <c r="CS108">
        <v>0.14552644866356709</v>
      </c>
      <c r="CT108">
        <v>0.14687657909659257</v>
      </c>
      <c r="CU108">
        <v>0.14822022067924653</v>
      </c>
      <c r="CV108">
        <v>0.14955734330072817</v>
      </c>
      <c r="CW108" t="e">
        <v>#N/A</v>
      </c>
      <c r="CX108" t="e">
        <v>#N/A</v>
      </c>
      <c r="CY108" t="e">
        <v>#N/A</v>
      </c>
      <c r="CZ108" t="e">
        <v>#N/A</v>
      </c>
      <c r="DA108" t="e">
        <v>#N/A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e">
        <v>#N/A</v>
      </c>
      <c r="DI108" t="e">
        <v>#N/A</v>
      </c>
      <c r="DJ108" t="e">
        <v>#N/A</v>
      </c>
      <c r="DK108" t="e">
        <v>#N/A</v>
      </c>
      <c r="DL108" t="e">
        <v>#N/A</v>
      </c>
      <c r="DM108" t="e">
        <v>#N/A</v>
      </c>
      <c r="DN108" t="e">
        <v>#N/A</v>
      </c>
      <c r="DO108" t="e">
        <v>#N/A</v>
      </c>
      <c r="DP108" t="e">
        <v>#N/A</v>
      </c>
      <c r="DQ108" t="e">
        <v>#N/A</v>
      </c>
      <c r="DR108" t="e">
        <v>#N/A</v>
      </c>
      <c r="DS108" t="e">
        <v>#N/A</v>
      </c>
      <c r="DT108" t="e">
        <v>#N/A</v>
      </c>
      <c r="DU108" t="e">
        <v>#N/A</v>
      </c>
      <c r="DV108" t="e">
        <v>#N/A</v>
      </c>
      <c r="DW108" t="e">
        <v>#N/A</v>
      </c>
      <c r="DX108" t="e">
        <v>#N/A</v>
      </c>
      <c r="DY108" t="e">
        <v>#N/A</v>
      </c>
      <c r="DZ108" t="e">
        <v>#N/A</v>
      </c>
      <c r="EA108" t="e">
        <v>#N/A</v>
      </c>
      <c r="EB108" t="e">
        <v>#N/A</v>
      </c>
      <c r="EC108" t="e">
        <v>#N/A</v>
      </c>
      <c r="ED108" t="e">
        <v>#N/A</v>
      </c>
      <c r="EE108" t="e">
        <v>#N/A</v>
      </c>
      <c r="EF108" t="e">
        <v>#N/A</v>
      </c>
      <c r="EG108" t="e">
        <v>#N/A</v>
      </c>
      <c r="EH108" t="e">
        <v>#N/A</v>
      </c>
      <c r="EI108" t="e">
        <v>#N/A</v>
      </c>
      <c r="EJ108" t="e">
        <v>#N/A</v>
      </c>
      <c r="EK108" t="e">
        <v>#N/A</v>
      </c>
      <c r="EL108" t="e">
        <v>#N/A</v>
      </c>
      <c r="EM108" t="e">
        <v>#N/A</v>
      </c>
      <c r="EN108" t="e">
        <v>#N/A</v>
      </c>
      <c r="EO108" t="e">
        <v>#N/A</v>
      </c>
      <c r="EP108" t="e">
        <v>#N/A</v>
      </c>
      <c r="EQ108" t="e">
        <v>#N/A</v>
      </c>
      <c r="ER108" t="e">
        <v>#N/A</v>
      </c>
      <c r="ES108" t="e">
        <v>#N/A</v>
      </c>
      <c r="ET108" t="e">
        <v>#N/A</v>
      </c>
      <c r="EU108" t="e">
        <v>#N/A</v>
      </c>
      <c r="EV108" t="e">
        <v>#N/A</v>
      </c>
      <c r="EW108" t="e">
        <v>#N/A</v>
      </c>
      <c r="EX108" t="e">
        <v>#N/A</v>
      </c>
      <c r="EY108" t="e">
        <v>#N/A</v>
      </c>
    </row>
    <row r="109" spans="1:155">
      <c r="A109">
        <v>0.13913102470561958</v>
      </c>
      <c r="B109">
        <v>0.13652678658547432</v>
      </c>
      <c r="C109">
        <v>0.13394971198649469</v>
      </c>
      <c r="D109">
        <v>0.13140052038887412</v>
      </c>
      <c r="E109">
        <v>0.12888001883722641</v>
      </c>
      <c r="F109">
        <v>0.12638910959008565</v>
      </c>
      <c r="G109">
        <v>0.12392879818226918</v>
      </c>
      <c r="H109">
        <v>0.12150020214788412</v>
      </c>
      <c r="I109">
        <v>0.11910456052613246</v>
      </c>
      <c r="J109">
        <v>0.11674324387227432</v>
      </c>
      <c r="K109">
        <v>0.11441776443282524</v>
      </c>
      <c r="L109">
        <v>0.11212978744013635</v>
      </c>
      <c r="M109">
        <v>0.10988114273060082</v>
      </c>
      <c r="N109">
        <v>0.10767383556701697</v>
      </c>
      <c r="O109">
        <v>0.10551005918416727</v>
      </c>
      <c r="P109">
        <v>0.10339220527423078</v>
      </c>
      <c r="Q109">
        <v>0.10132287461955052</v>
      </c>
      <c r="R109">
        <v>9.9304886337915052E-2</v>
      </c>
      <c r="S109">
        <v>9.7341284802467995E-2</v>
      </c>
      <c r="T109">
        <v>9.5435344143574755E-2</v>
      </c>
      <c r="U109">
        <v>9.3590568490805187E-2</v>
      </c>
      <c r="V109">
        <v>9.181068737577705E-2</v>
      </c>
      <c r="W109">
        <v>9.0099644972091983E-2</v>
      </c>
      <c r="X109">
        <v>8.8461581436504025E-2</v>
      </c>
      <c r="Y109">
        <v>8.6900804650946836E-2</v>
      </c>
      <c r="Z109">
        <v>8.5421752071422982E-2</v>
      </c>
      <c r="AA109">
        <v>8.4028939801464683E-2</v>
      </c>
      <c r="AB109">
        <v>8.2726899733814488E-2</v>
      </c>
      <c r="AC109">
        <v>8.1520103568512997E-2</v>
      </c>
      <c r="AD109">
        <v>8.0412874856522834E-2</v>
      </c>
      <c r="AE109">
        <v>7.9409290341314637E-2</v>
      </c>
      <c r="AF109">
        <v>7.8513074367513799E-2</v>
      </c>
      <c r="AG109">
        <v>7.7727490988107439E-2</v>
      </c>
      <c r="AH109">
        <v>7.705523627550015E-2</v>
      </c>
      <c r="AI109">
        <v>7.6498342291870192E-2</v>
      </c>
      <c r="AJ109">
        <v>7.60580943056966E-2</v>
      </c>
      <c r="AK109">
        <v>7.5734967247049464E-2</v>
      </c>
      <c r="AL109">
        <v>7.5528594881749025E-2</v>
      </c>
      <c r="AM109">
        <v>7.5437764710952121E-2</v>
      </c>
      <c r="AN109">
        <v>7.5460453533818361E-2</v>
      </c>
      <c r="AO109">
        <v>7.5593865278400493E-2</v>
      </c>
      <c r="AP109">
        <v>7.5834484875686392E-2</v>
      </c>
      <c r="AQ109">
        <v>7.6178196382789429E-2</v>
      </c>
      <c r="AR109">
        <v>7.6620367095729211E-2</v>
      </c>
      <c r="AS109">
        <v>7.7155934177598959E-2</v>
      </c>
      <c r="AT109">
        <v>7.7779554464828288E-2</v>
      </c>
      <c r="AU109">
        <v>7.8485669550940593E-2</v>
      </c>
      <c r="AV109">
        <v>7.9268633034339717E-2</v>
      </c>
      <c r="AW109">
        <v>8.012280059951879E-2</v>
      </c>
      <c r="AX109">
        <v>8.1042603996903093E-2</v>
      </c>
      <c r="AY109">
        <v>8.2022616936037199E-2</v>
      </c>
      <c r="AZ109">
        <v>8.3057610615784871E-2</v>
      </c>
      <c r="BA109">
        <v>8.4142591086136961E-2</v>
      </c>
      <c r="BB109">
        <v>8.5272827031638077E-2</v>
      </c>
      <c r="BC109">
        <v>8.6443867333470412E-2</v>
      </c>
      <c r="BD109">
        <v>8.7651549062195425E-2</v>
      </c>
      <c r="BE109">
        <v>8.8892000047451222E-2</v>
      </c>
      <c r="BF109">
        <v>9.0161633250112755E-2</v>
      </c>
      <c r="BG109">
        <v>9.1457138966822449E-2</v>
      </c>
      <c r="BH109">
        <v>9.2775473723662197E-2</v>
      </c>
      <c r="BI109">
        <v>9.4113846398767437E-2</v>
      </c>
      <c r="BJ109">
        <v>9.5469702729841788E-2</v>
      </c>
      <c r="BK109">
        <v>9.6840711103449426E-2</v>
      </c>
      <c r="BL109">
        <v>9.8224745444020212E-2</v>
      </c>
      <c r="BM109">
        <v>9.9619871121348041E-2</v>
      </c>
      <c r="BN109">
        <v>0.1010243289429765</v>
      </c>
      <c r="BO109">
        <v>0.10243652117397682</v>
      </c>
      <c r="BP109">
        <v>0.10385499845622781</v>
      </c>
      <c r="BQ109">
        <v>0.10527844616510915</v>
      </c>
      <c r="BR109">
        <v>0.10670567358015093</v>
      </c>
      <c r="BS109">
        <v>0.10813560197295796</v>
      </c>
      <c r="BT109">
        <v>0.10956725535895401</v>
      </c>
      <c r="BU109">
        <v>0.11099975077445794</v>
      </c>
      <c r="BV109">
        <v>0.11243228987534708</v>
      </c>
      <c r="BW109">
        <v>0.11386415149509962</v>
      </c>
      <c r="BX109">
        <v>0.11529468374676936</v>
      </c>
      <c r="BY109">
        <v>0.11672329863823616</v>
      </c>
      <c r="BZ109">
        <v>0.118149465383014</v>
      </c>
      <c r="CA109">
        <v>0.11957270591957202</v>
      </c>
      <c r="CB109">
        <v>0.12099258932501773</v>
      </c>
      <c r="CC109">
        <v>0.12240872769409421</v>
      </c>
      <c r="CD109">
        <v>0.12382077236839237</v>
      </c>
      <c r="CE109">
        <v>0.1252284105775274</v>
      </c>
      <c r="CF109">
        <v>0.12663136128935482</v>
      </c>
      <c r="CG109">
        <v>0.12802937334971357</v>
      </c>
      <c r="CH109">
        <v>0.12942222174864251</v>
      </c>
      <c r="CI109">
        <v>0.13080970650156312</v>
      </c>
      <c r="CJ109">
        <v>0.13219164901248118</v>
      </c>
      <c r="CK109">
        <v>0.13356789118172832</v>
      </c>
      <c r="CL109">
        <v>0.13493829301804747</v>
      </c>
      <c r="CM109">
        <v>0.13630273132748</v>
      </c>
      <c r="CN109">
        <v>0.13766109781539165</v>
      </c>
      <c r="CO109">
        <v>0.13901329836264251</v>
      </c>
      <c r="CP109">
        <v>0.14035925111436912</v>
      </c>
      <c r="CQ109">
        <v>0.14169888608847794</v>
      </c>
      <c r="CR109">
        <v>0.14303214334312525</v>
      </c>
      <c r="CS109">
        <v>0.14435897264069814</v>
      </c>
      <c r="CT109">
        <v>0.14567933215452397</v>
      </c>
      <c r="CU109">
        <v>0.14699318875948186</v>
      </c>
      <c r="CV109">
        <v>0.1483005154237059</v>
      </c>
      <c r="CW109" t="e">
        <v>#N/A</v>
      </c>
      <c r="CX109" t="e">
        <v>#N/A</v>
      </c>
      <c r="CY109" t="e">
        <v>#N/A</v>
      </c>
      <c r="CZ109" t="e">
        <v>#N/A</v>
      </c>
      <c r="DA109" t="e">
        <v>#N/A</v>
      </c>
      <c r="DB109" t="e">
        <v>#N/A</v>
      </c>
      <c r="DC109" t="e">
        <v>#N/A</v>
      </c>
      <c r="DD109" t="e">
        <v>#N/A</v>
      </c>
      <c r="DE109" t="e">
        <v>#N/A</v>
      </c>
      <c r="DF109" t="e">
        <v>#N/A</v>
      </c>
      <c r="DG109" t="e">
        <v>#N/A</v>
      </c>
      <c r="DH109" t="e">
        <v>#N/A</v>
      </c>
      <c r="DI109" t="e">
        <v>#N/A</v>
      </c>
      <c r="DJ109" t="e">
        <v>#N/A</v>
      </c>
      <c r="DK109" t="e">
        <v>#N/A</v>
      </c>
      <c r="DL109" t="e">
        <v>#N/A</v>
      </c>
      <c r="DM109" t="e">
        <v>#N/A</v>
      </c>
      <c r="DN109" t="e">
        <v>#N/A</v>
      </c>
      <c r="DO109" t="e">
        <v>#N/A</v>
      </c>
      <c r="DP109" t="e">
        <v>#N/A</v>
      </c>
      <c r="DQ109" t="e">
        <v>#N/A</v>
      </c>
      <c r="DR109" t="e">
        <v>#N/A</v>
      </c>
      <c r="DS109" t="e">
        <v>#N/A</v>
      </c>
      <c r="DT109" t="e">
        <v>#N/A</v>
      </c>
      <c r="DU109" t="e">
        <v>#N/A</v>
      </c>
      <c r="DV109" t="e">
        <v>#N/A</v>
      </c>
      <c r="DW109" t="e">
        <v>#N/A</v>
      </c>
      <c r="DX109" t="e">
        <v>#N/A</v>
      </c>
      <c r="DY109" t="e">
        <v>#N/A</v>
      </c>
      <c r="DZ109" t="e">
        <v>#N/A</v>
      </c>
      <c r="EA109" t="e">
        <v>#N/A</v>
      </c>
      <c r="EB109" t="e">
        <v>#N/A</v>
      </c>
      <c r="EC109" t="e">
        <v>#N/A</v>
      </c>
      <c r="ED109" t="e">
        <v>#N/A</v>
      </c>
      <c r="EE109" t="e">
        <v>#N/A</v>
      </c>
      <c r="EF109" t="e">
        <v>#N/A</v>
      </c>
      <c r="EG109" t="e">
        <v>#N/A</v>
      </c>
      <c r="EH109" t="e">
        <v>#N/A</v>
      </c>
      <c r="EI109" t="e">
        <v>#N/A</v>
      </c>
      <c r="EJ109" t="e">
        <v>#N/A</v>
      </c>
      <c r="EK109" t="e">
        <v>#N/A</v>
      </c>
      <c r="EL109" t="e">
        <v>#N/A</v>
      </c>
      <c r="EM109" t="e">
        <v>#N/A</v>
      </c>
      <c r="EN109" t="e">
        <v>#N/A</v>
      </c>
      <c r="EO109" t="e">
        <v>#N/A</v>
      </c>
      <c r="EP109" t="e">
        <v>#N/A</v>
      </c>
      <c r="EQ109" t="e">
        <v>#N/A</v>
      </c>
      <c r="ER109" t="e">
        <v>#N/A</v>
      </c>
      <c r="ES109" t="e">
        <v>#N/A</v>
      </c>
      <c r="ET109" t="e">
        <v>#N/A</v>
      </c>
      <c r="EU109" t="e">
        <v>#N/A</v>
      </c>
      <c r="EV109" t="e">
        <v>#N/A</v>
      </c>
      <c r="EW109" t="e">
        <v>#N/A</v>
      </c>
      <c r="EX109" t="e">
        <v>#N/A</v>
      </c>
      <c r="EY109" t="e">
        <v>#N/A</v>
      </c>
    </row>
    <row r="110" spans="1:155">
      <c r="A110">
        <v>0.13850156246843343</v>
      </c>
      <c r="B110">
        <v>0.13593491340076624</v>
      </c>
      <c r="C110">
        <v>0.13339477054402116</v>
      </c>
      <c r="D110">
        <v>0.13088185336382571</v>
      </c>
      <c r="E110">
        <v>0.12839696820958157</v>
      </c>
      <c r="F110">
        <v>0.12594101583830841</v>
      </c>
      <c r="G110">
        <v>0.12351499937758917</v>
      </c>
      <c r="H110">
        <v>0.12112003288728661</v>
      </c>
      <c r="I110">
        <v>0.11875735072219172</v>
      </c>
      <c r="J110">
        <v>0.11642831735908635</v>
      </c>
      <c r="K110">
        <v>0.11413443733081979</v>
      </c>
      <c r="L110">
        <v>0.11187736633800194</v>
      </c>
      <c r="M110">
        <v>0.10965892257915376</v>
      </c>
      <c r="N110">
        <v>0.10748109732525163</v>
      </c>
      <c r="O110">
        <v>0.10534606716344624</v>
      </c>
      <c r="P110">
        <v>0.10325620416023032</v>
      </c>
      <c r="Q110">
        <v>0.10121408621901563</v>
      </c>
      <c r="R110">
        <v>9.9222506030710866E-2</v>
      </c>
      <c r="S110">
        <v>9.7284477685983611E-2</v>
      </c>
      <c r="T110">
        <v>9.5403240986954976E-2</v>
      </c>
      <c r="U110">
        <v>9.3582261447420934E-2</v>
      </c>
      <c r="V110">
        <v>9.1825225665164309E-2</v>
      </c>
      <c r="W110">
        <v>9.0136030518234503E-2</v>
      </c>
      <c r="X110">
        <v>8.8518764679330925E-2</v>
      </c>
      <c r="Y110">
        <v>8.6977680652959924E-2</v>
      </c>
      <c r="Z110">
        <v>8.5517157097492941E-2</v>
      </c>
      <c r="AA110">
        <v>8.4141648557056067E-2</v>
      </c>
      <c r="AB110">
        <v>8.28556235477972E-2</v>
      </c>
      <c r="AC110">
        <v>8.1663489600067835E-2</v>
      </c>
      <c r="AD110">
        <v>8.0569506574860852E-2</v>
      </c>
      <c r="AE110">
        <v>7.9577689544825192E-2</v>
      </c>
      <c r="AF110">
        <v>7.8691704595759068E-2</v>
      </c>
      <c r="AG110">
        <v>7.7914762740465215E-2</v>
      </c>
      <c r="AH110">
        <v>7.7249513786929264E-2</v>
      </c>
      <c r="AI110">
        <v>7.6697951855893953E-2</v>
      </c>
      <c r="AJ110">
        <v>7.6261334008499271E-2</v>
      </c>
      <c r="AK110">
        <v>7.594011784493114E-2</v>
      </c>
      <c r="AL110">
        <v>7.5733931835563248E-2</v>
      </c>
      <c r="AM110">
        <v>7.5641571299245425E-2</v>
      </c>
      <c r="AN110">
        <v>7.5661034591551546E-2</v>
      </c>
      <c r="AO110">
        <v>7.5789559896535505E-2</v>
      </c>
      <c r="AP110">
        <v>7.6023677434681219E-2</v>
      </c>
      <c r="AQ110">
        <v>7.6359328164279899E-2</v>
      </c>
      <c r="AR110">
        <v>7.6791944936417639E-2</v>
      </c>
      <c r="AS110">
        <v>7.731653638565468E-2</v>
      </c>
      <c r="AT110">
        <v>7.7927835720298627E-2</v>
      </c>
      <c r="AU110">
        <v>7.8620363458001344E-2</v>
      </c>
      <c r="AV110">
        <v>7.9388553264658698E-2</v>
      </c>
      <c r="AW110">
        <v>8.0226840734490532E-2</v>
      </c>
      <c r="AX110">
        <v>8.112973582631311E-2</v>
      </c>
      <c r="AY110">
        <v>8.2091888047676725E-2</v>
      </c>
      <c r="AZ110">
        <v>8.310814111367236E-2</v>
      </c>
      <c r="BA110">
        <v>8.4173569762507908E-2</v>
      </c>
      <c r="BB110">
        <v>8.5283507196355593E-2</v>
      </c>
      <c r="BC110">
        <v>8.643356253314935E-2</v>
      </c>
      <c r="BD110">
        <v>8.7619628638444413E-2</v>
      </c>
      <c r="BE110">
        <v>8.8837884730812555E-2</v>
      </c>
      <c r="BF110">
        <v>9.0084790995876574E-2</v>
      </c>
      <c r="BG110">
        <v>9.1357080872763244E-2</v>
      </c>
      <c r="BH110">
        <v>9.2651750319773213E-2</v>
      </c>
      <c r="BI110">
        <v>9.3966043987528003E-2</v>
      </c>
      <c r="BJ110">
        <v>9.5297440195951433E-2</v>
      </c>
      <c r="BK110">
        <v>9.6643636937811639E-2</v>
      </c>
      <c r="BL110">
        <v>9.8002534956487572E-2</v>
      </c>
      <c r="BM110">
        <v>9.9372224043912161E-2</v>
      </c>
      <c r="BN110">
        <v>0.10075096718863004</v>
      </c>
      <c r="BO110">
        <v>0.10213718683120562</v>
      </c>
      <c r="BP110">
        <v>0.10352945203827973</v>
      </c>
      <c r="BQ110">
        <v>0.10492646502477516</v>
      </c>
      <c r="BR110">
        <v>0.10632705045102785</v>
      </c>
      <c r="BS110">
        <v>0.10773014374017971</v>
      </c>
      <c r="BT110">
        <v>0.10913478191740758</v>
      </c>
      <c r="BU110">
        <v>0.11054009402618026</v>
      </c>
      <c r="BV110">
        <v>0.11194529287448875</v>
      </c>
      <c r="BW110">
        <v>0.1133496675881161</v>
      </c>
      <c r="BX110">
        <v>0.11475257588959728</v>
      </c>
      <c r="BY110">
        <v>0.1161534387457612</v>
      </c>
      <c r="BZ110">
        <v>0.11755173377046967</v>
      </c>
      <c r="CA110">
        <v>0.11894699075505634</v>
      </c>
      <c r="CB110">
        <v>0.12033878619585489</v>
      </c>
      <c r="CC110">
        <v>0.12172673915338524</v>
      </c>
      <c r="CD110">
        <v>0.12311050757587884</v>
      </c>
      <c r="CE110">
        <v>0.12448978489413492</v>
      </c>
      <c r="CF110">
        <v>0.12586429602637089</v>
      </c>
      <c r="CG110">
        <v>0.12723379540805885</v>
      </c>
      <c r="CH110">
        <v>0.12859806338770435</v>
      </c>
      <c r="CI110">
        <v>0.12995690506965987</v>
      </c>
      <c r="CJ110">
        <v>0.13131014670433611</v>
      </c>
      <c r="CK110">
        <v>0.13265763484335971</v>
      </c>
      <c r="CL110">
        <v>0.13399923391594679</v>
      </c>
      <c r="CM110">
        <v>0.13533482497506041</v>
      </c>
      <c r="CN110">
        <v>0.13666430376915073</v>
      </c>
      <c r="CO110">
        <v>0.13798758009177417</v>
      </c>
      <c r="CP110">
        <v>0.13930457581955044</v>
      </c>
      <c r="CQ110">
        <v>0.14061522454913133</v>
      </c>
      <c r="CR110">
        <v>0.14191946978050868</v>
      </c>
      <c r="CS110">
        <v>0.14321726456716899</v>
      </c>
      <c r="CT110">
        <v>0.1445085702567421</v>
      </c>
      <c r="CU110">
        <v>0.14579335679625285</v>
      </c>
      <c r="CV110">
        <v>0.147071600061458</v>
      </c>
      <c r="CW110" t="e">
        <v>#N/A</v>
      </c>
      <c r="CX110" t="e">
        <v>#N/A</v>
      </c>
      <c r="CY110" t="e">
        <v>#N/A</v>
      </c>
      <c r="CZ110" t="e">
        <v>#N/A</v>
      </c>
      <c r="DA110" t="e">
        <v>#N/A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 t="e">
        <v>#N/A</v>
      </c>
      <c r="DL110" t="e">
        <v>#N/A</v>
      </c>
      <c r="DM110" t="e">
        <v>#N/A</v>
      </c>
      <c r="DN110" t="e">
        <v>#N/A</v>
      </c>
      <c r="DO110" t="e">
        <v>#N/A</v>
      </c>
      <c r="DP110" t="e">
        <v>#N/A</v>
      </c>
      <c r="DQ110" t="e">
        <v>#N/A</v>
      </c>
      <c r="DR110" t="e">
        <v>#N/A</v>
      </c>
      <c r="DS110" t="e">
        <v>#N/A</v>
      </c>
      <c r="DT110" t="e">
        <v>#N/A</v>
      </c>
      <c r="DU110" t="e">
        <v>#N/A</v>
      </c>
      <c r="DV110" t="e">
        <v>#N/A</v>
      </c>
      <c r="DW110" t="e">
        <v>#N/A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e">
        <v>#N/A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 t="e">
        <v>#N/A</v>
      </c>
      <c r="EL110" t="e">
        <v>#N/A</v>
      </c>
      <c r="EM110" t="e">
        <v>#N/A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e">
        <v>#N/A</v>
      </c>
      <c r="EW110" t="e">
        <v>#N/A</v>
      </c>
      <c r="EX110" t="e">
        <v>#N/A</v>
      </c>
      <c r="EY110" t="e">
        <v>#N/A</v>
      </c>
    </row>
    <row r="111" spans="1:155">
      <c r="A111">
        <v>0.13788236173262233</v>
      </c>
      <c r="B111">
        <v>0.13535235597033363</v>
      </c>
      <c r="C111">
        <v>0.13284822271504743</v>
      </c>
      <c r="D111">
        <v>0.1303706820830299</v>
      </c>
      <c r="E111">
        <v>0.12792054040913084</v>
      </c>
      <c r="F111">
        <v>0.12549869770348945</v>
      </c>
      <c r="G111">
        <v>0.12310615540593582</v>
      </c>
      <c r="H111">
        <v>0.1207440248759693</v>
      </c>
      <c r="I111">
        <v>0.11841353654521043</v>
      </c>
      <c r="J111">
        <v>0.11611604957882937</v>
      </c>
      <c r="K111">
        <v>0.11385306157932018</v>
      </c>
      <c r="L111">
        <v>0.11162621946592836</v>
      </c>
      <c r="M111">
        <v>0.1094373305444902</v>
      </c>
      <c r="N111">
        <v>0.10728837277067294</v>
      </c>
      <c r="O111">
        <v>0.10518150674109769</v>
      </c>
      <c r="P111">
        <v>0.10311908546809663</v>
      </c>
      <c r="Q111">
        <v>0.10110366449787199</v>
      </c>
      <c r="R111">
        <v>9.9138010465221388E-2</v>
      </c>
      <c r="S111">
        <v>9.7225107447651074E-2</v>
      </c>
      <c r="T111">
        <v>9.5368161018183475E-2</v>
      </c>
      <c r="U111">
        <v>9.3570598065218183E-2</v>
      </c>
      <c r="V111">
        <v>9.1836061995638818E-2</v>
      </c>
      <c r="W111">
        <v>9.0168401965989603E-2</v>
      </c>
      <c r="X111">
        <v>8.8571654525326921E-2</v>
      </c>
      <c r="Y111">
        <v>8.7050015952882573E-2</v>
      </c>
      <c r="Z111">
        <v>8.5607805019540587E-2</v>
      </c>
      <c r="AA111">
        <v>8.4249413491986849E-2</v>
      </c>
      <c r="AB111">
        <v>8.2979245053456996E-2</v>
      </c>
      <c r="AC111">
        <v>8.1801641528436053E-2</v>
      </c>
      <c r="AD111">
        <v>8.0720797500177938E-2</v>
      </c>
      <c r="AE111">
        <v>7.9740664662311111E-2</v>
      </c>
      <c r="AF111">
        <v>7.8864849358562319E-2</v>
      </c>
      <c r="AG111">
        <v>7.8096507989614303E-2</v>
      </c>
      <c r="AH111">
        <v>7.7438242918371078E-2</v>
      </c>
      <c r="AI111">
        <v>7.6892009212634699E-2</v>
      </c>
      <c r="AJ111">
        <v>7.6459035101058795E-2</v>
      </c>
      <c r="AK111">
        <v>7.6139760344388213E-2</v>
      </c>
      <c r="AL111">
        <v>7.5933808267739045E-2</v>
      </c>
      <c r="AM111">
        <v>7.5839981656938518E-2</v>
      </c>
      <c r="AN111">
        <v>7.5856301238465443E-2</v>
      </c>
      <c r="AO111">
        <v>7.5980039530716595E-2</v>
      </c>
      <c r="AP111">
        <v>7.6207772745094188E-2</v>
      </c>
      <c r="AQ111">
        <v>7.6535499288826692E-2</v>
      </c>
      <c r="AR111">
        <v>7.6958718124259473E-2</v>
      </c>
      <c r="AS111">
        <v>7.7472510232482486E-2</v>
      </c>
      <c r="AT111">
        <v>7.8071685754865408E-2</v>
      </c>
      <c r="AU111">
        <v>7.8750844698168829E-2</v>
      </c>
      <c r="AV111">
        <v>7.9504501705255928E-2</v>
      </c>
      <c r="AW111">
        <v>8.0327172609568939E-2</v>
      </c>
      <c r="AX111">
        <v>8.1213446172089213E-2</v>
      </c>
      <c r="AY111">
        <v>8.2158047868818515E-2</v>
      </c>
      <c r="AZ111">
        <v>8.3155894120230639E-2</v>
      </c>
      <c r="BA111">
        <v>8.4202128359771422E-2</v>
      </c>
      <c r="BB111">
        <v>8.5292148197329817E-2</v>
      </c>
      <c r="BC111">
        <v>8.6421622663729145E-2</v>
      </c>
      <c r="BD111">
        <v>8.758650001125165E-2</v>
      </c>
      <c r="BE111">
        <v>8.8783010345481014E-2</v>
      </c>
      <c r="BF111">
        <v>9.0007660409621326E-2</v>
      </c>
      <c r="BG111">
        <v>9.1257226100124905E-2</v>
      </c>
      <c r="BH111">
        <v>9.2528741918011567E-2</v>
      </c>
      <c r="BI111">
        <v>9.3819487497639881E-2</v>
      </c>
      <c r="BJ111">
        <v>9.5126972862031353E-2</v>
      </c>
      <c r="BK111">
        <v>9.6448924604247518E-2</v>
      </c>
      <c r="BL111">
        <v>9.7783269397587011E-2</v>
      </c>
      <c r="BM111">
        <v>9.9128120497578645E-2</v>
      </c>
      <c r="BN111">
        <v>0.1004817620852981</v>
      </c>
      <c r="BO111">
        <v>0.10184263591034211</v>
      </c>
      <c r="BP111">
        <v>0.10320932851036911</v>
      </c>
      <c r="BQ111">
        <v>0.10458055801566619</v>
      </c>
      <c r="BR111">
        <v>0.10595516361812482</v>
      </c>
      <c r="BS111">
        <v>0.107332094056662</v>
      </c>
      <c r="BT111">
        <v>0.10871039855776511</v>
      </c>
      <c r="BU111">
        <v>0.11008921740468255</v>
      </c>
      <c r="BV111">
        <v>0.11146777374202529</v>
      </c>
      <c r="BW111">
        <v>0.11284536635648632</v>
      </c>
      <c r="BX111">
        <v>0.11422136186657254</v>
      </c>
      <c r="BY111">
        <v>0.11559518958541809</v>
      </c>
      <c r="BZ111">
        <v>0.1169663348909472</v>
      </c>
      <c r="CA111">
        <v>0.11833433487728308</v>
      </c>
      <c r="CB111">
        <v>0.11969877288825087</v>
      </c>
      <c r="CC111">
        <v>0.1210592744619254</v>
      </c>
      <c r="CD111">
        <v>0.12241550362967138</v>
      </c>
      <c r="CE111">
        <v>0.12376715963843794</v>
      </c>
      <c r="CF111">
        <v>0.12511397284134207</v>
      </c>
      <c r="CG111">
        <v>0.1264557029343544</v>
      </c>
      <c r="CH111">
        <v>0.12779213520579835</v>
      </c>
      <c r="CI111">
        <v>0.12912307949809518</v>
      </c>
      <c r="CJ111">
        <v>0.13044836658741774</v>
      </c>
      <c r="CK111">
        <v>0.13176784735311278</v>
      </c>
      <c r="CL111">
        <v>0.13308139034591437</v>
      </c>
      <c r="CM111">
        <v>0.1343888806021519</v>
      </c>
      <c r="CN111">
        <v>0.13569021767060918</v>
      </c>
      <c r="CO111">
        <v>0.13698531498847311</v>
      </c>
      <c r="CP111">
        <v>0.13827409795012022</v>
      </c>
      <c r="CQ111">
        <v>0.13955650351216833</v>
      </c>
      <c r="CR111">
        <v>0.14083247843665914</v>
      </c>
      <c r="CS111">
        <v>0.14210197887036621</v>
      </c>
      <c r="CT111">
        <v>0.14336496918228134</v>
      </c>
      <c r="CU111">
        <v>0.14462142220413679</v>
      </c>
      <c r="CV111">
        <v>0.1458713166039034</v>
      </c>
      <c r="CW111" t="e">
        <v>#N/A</v>
      </c>
      <c r="CX111" t="e">
        <v>#N/A</v>
      </c>
      <c r="CY111" t="e">
        <v>#N/A</v>
      </c>
      <c r="CZ111" t="e">
        <v>#N/A</v>
      </c>
      <c r="DA111" t="e">
        <v>#N/A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 t="e">
        <v>#N/A</v>
      </c>
      <c r="DJ111" t="e">
        <v>#N/A</v>
      </c>
      <c r="DK111" t="e">
        <v>#N/A</v>
      </c>
      <c r="DL111" t="e">
        <v>#N/A</v>
      </c>
      <c r="DM111" t="e">
        <v>#N/A</v>
      </c>
      <c r="DN111" t="e">
        <v>#N/A</v>
      </c>
      <c r="DO111" t="e">
        <v>#N/A</v>
      </c>
      <c r="DP111" t="e">
        <v>#N/A</v>
      </c>
      <c r="DQ111" t="e">
        <v>#N/A</v>
      </c>
      <c r="DR111" t="e">
        <v>#N/A</v>
      </c>
      <c r="DS111" t="e">
        <v>#N/A</v>
      </c>
      <c r="DT111" t="e">
        <v>#N/A</v>
      </c>
      <c r="DU111" t="e">
        <v>#N/A</v>
      </c>
      <c r="DV111" t="e">
        <v>#N/A</v>
      </c>
      <c r="DW111" t="e">
        <v>#N/A</v>
      </c>
      <c r="DX111" t="e">
        <v>#N/A</v>
      </c>
      <c r="DY111" t="e">
        <v>#N/A</v>
      </c>
      <c r="DZ111" t="e">
        <v>#N/A</v>
      </c>
      <c r="EA111" t="e">
        <v>#N/A</v>
      </c>
      <c r="EB111" t="e">
        <v>#N/A</v>
      </c>
      <c r="EC111" t="e">
        <v>#N/A</v>
      </c>
      <c r="ED111" t="e">
        <v>#N/A</v>
      </c>
      <c r="EE111" t="e">
        <v>#N/A</v>
      </c>
      <c r="EF111" t="e">
        <v>#N/A</v>
      </c>
      <c r="EG111" t="e">
        <v>#N/A</v>
      </c>
      <c r="EH111" t="e">
        <v>#N/A</v>
      </c>
      <c r="EI111" t="e">
        <v>#N/A</v>
      </c>
      <c r="EJ111" t="e">
        <v>#N/A</v>
      </c>
      <c r="EK111" t="e">
        <v>#N/A</v>
      </c>
      <c r="EL111" t="e">
        <v>#N/A</v>
      </c>
      <c r="EM111" t="e">
        <v>#N/A</v>
      </c>
      <c r="EN111" t="e">
        <v>#N/A</v>
      </c>
      <c r="EO111" t="e">
        <v>#N/A</v>
      </c>
      <c r="EP111" t="e">
        <v>#N/A</v>
      </c>
      <c r="EQ111" t="e">
        <v>#N/A</v>
      </c>
      <c r="ER111" t="e">
        <v>#N/A</v>
      </c>
      <c r="ES111" t="e">
        <v>#N/A</v>
      </c>
      <c r="ET111" t="e">
        <v>#N/A</v>
      </c>
      <c r="EU111" t="e">
        <v>#N/A</v>
      </c>
      <c r="EV111" t="e">
        <v>#N/A</v>
      </c>
      <c r="EW111" t="e">
        <v>#N/A</v>
      </c>
      <c r="EX111" t="e">
        <v>#N/A</v>
      </c>
      <c r="EY111" t="e">
        <v>#N/A</v>
      </c>
    </row>
    <row r="112" spans="1:155">
      <c r="A112">
        <v>0.13727379845099033</v>
      </c>
      <c r="B112">
        <v>0.13477947611323124</v>
      </c>
      <c r="C112">
        <v>0.13231041675294833</v>
      </c>
      <c r="D112">
        <v>0.12986734176853654</v>
      </c>
      <c r="E112">
        <v>0.12745105814349214</v>
      </c>
      <c r="F112">
        <v>0.12506246577292673</v>
      </c>
      <c r="G112">
        <v>0.12270256514245728</v>
      </c>
      <c r="H112">
        <v>0.1203724655874779</v>
      </c>
      <c r="I112">
        <v>0.11807339436331253</v>
      </c>
      <c r="J112">
        <v>0.11580670600435658</v>
      </c>
      <c r="K112">
        <v>0.11357389194448482</v>
      </c>
      <c r="L112">
        <v>0.11137659098690773</v>
      </c>
      <c r="M112">
        <v>0.1092166002621205</v>
      </c>
      <c r="N112">
        <v>0.10709588505320944</v>
      </c>
      <c r="O112">
        <v>0.10501659056015608</v>
      </c>
      <c r="P112">
        <v>0.10298105131972669</v>
      </c>
      <c r="Q112">
        <v>0.10099180097033109</v>
      </c>
      <c r="R112">
        <v>9.9051580469982095E-2</v>
      </c>
      <c r="S112">
        <v>9.7163344144879288E-2</v>
      </c>
      <c r="T112">
        <v>9.5330263479623312E-2</v>
      </c>
      <c r="U112">
        <v>9.355572667986134E-2</v>
      </c>
      <c r="V112">
        <v>9.184333376346282E-2</v>
      </c>
      <c r="W112">
        <v>9.0196885797620127E-2</v>
      </c>
      <c r="X112">
        <v>8.8620366612116419E-2</v>
      </c>
      <c r="Y112">
        <v>8.7117915452937525E-2</v>
      </c>
      <c r="Z112">
        <v>8.5693790247294691E-2</v>
      </c>
      <c r="AA112">
        <v>8.435231880156463E-2</v>
      </c>
      <c r="AB112">
        <v>8.3097838639268409E-2</v>
      </c>
      <c r="AC112">
        <v>8.1934624405689216E-2</v>
      </c>
      <c r="AD112">
        <v>8.0866803893983305E-2</v>
      </c>
      <c r="AE112">
        <v>7.9898263855209276E-2</v>
      </c>
      <c r="AF112">
        <v>7.9032549369277103E-2</v>
      </c>
      <c r="AG112">
        <v>7.8272760897276597E-2</v>
      </c>
      <c r="AH112">
        <v>7.7621452025237292E-2</v>
      </c>
      <c r="AI112">
        <v>7.7080537951423153E-2</v>
      </c>
      <c r="AJ112">
        <v>7.6651217190721516E-2</v>
      </c>
      <c r="AK112">
        <v>7.6333911330956503E-2</v>
      </c>
      <c r="AL112">
        <v>7.6128238524744943E-2</v>
      </c>
      <c r="AM112">
        <v>7.6033009428716172E-2</v>
      </c>
      <c r="AN112">
        <v>7.60462666688064E-2</v>
      </c>
      <c r="AO112">
        <v>7.6165317999286553E-2</v>
      </c>
      <c r="AP112">
        <v>7.6386786054088246E-2</v>
      </c>
      <c r="AQ112">
        <v>7.6706727208225842E-2</v>
      </c>
      <c r="AR112">
        <v>7.712070725210643E-2</v>
      </c>
      <c r="AS112">
        <v>7.7623879625302303E-2</v>
      </c>
      <c r="AT112">
        <v>7.8211132412659423E-2</v>
      </c>
      <c r="AU112">
        <v>7.8877146121928171E-2</v>
      </c>
      <c r="AV112">
        <v>7.9616516184939368E-2</v>
      </c>
      <c r="AW112">
        <v>8.0423839691488933E-2</v>
      </c>
      <c r="AX112">
        <v>8.1293784301894489E-2</v>
      </c>
      <c r="AY112">
        <v>8.2221151840324511E-2</v>
      </c>
      <c r="AZ112">
        <v>8.3200931514100837E-2</v>
      </c>
      <c r="BA112">
        <v>8.4228335432168955E-2</v>
      </c>
      <c r="BB112">
        <v>8.5298825430658157E-2</v>
      </c>
      <c r="BC112">
        <v>8.6408130146543749E-2</v>
      </c>
      <c r="BD112">
        <v>8.7552252788271334E-2</v>
      </c>
      <c r="BE112">
        <v>8.8727473796934742E-2</v>
      </c>
      <c r="BF112">
        <v>8.9930345862621622E-2</v>
      </c>
      <c r="BG112">
        <v>9.1157686544128855E-2</v>
      </c>
      <c r="BH112">
        <v>9.240656815898167E-2</v>
      </c>
      <c r="BI112">
        <v>9.3674304463145189E-2</v>
      </c>
      <c r="BJ112">
        <v>9.4958436235878046E-2</v>
      </c>
      <c r="BK112">
        <v>9.6256717825787458E-2</v>
      </c>
      <c r="BL112">
        <v>9.7567100897350545E-2</v>
      </c>
      <c r="BM112">
        <v>9.8887721207258306E-2</v>
      </c>
      <c r="BN112">
        <v>0.10021688325591976</v>
      </c>
      <c r="BO112">
        <v>0.1015530471196429</v>
      </c>
      <c r="BP112">
        <v>0.10289481592364366</v>
      </c>
      <c r="BQ112">
        <v>0.10424092284397611</v>
      </c>
      <c r="BR112">
        <v>0.10559022076435104</v>
      </c>
      <c r="BS112">
        <v>0.10694167088975425</v>
      </c>
      <c r="BT112">
        <v>0.10829433385361469</v>
      </c>
      <c r="BU112">
        <v>0.10964736041509821</v>
      </c>
      <c r="BV112">
        <v>0.11099998337458508</v>
      </c>
      <c r="BW112">
        <v>0.11235151040735689</v>
      </c>
      <c r="BX112">
        <v>0.11370131640377572</v>
      </c>
      <c r="BY112">
        <v>0.11504883836462963</v>
      </c>
      <c r="BZ112">
        <v>0.11639356886034473</v>
      </c>
      <c r="CA112">
        <v>0.11773505170553582</v>
      </c>
      <c r="CB112">
        <v>0.11907287655100889</v>
      </c>
      <c r="CC112">
        <v>0.12040667489175159</v>
      </c>
      <c r="CD112">
        <v>0.12173611638503248</v>
      </c>
      <c r="CE112">
        <v>0.12306090560661515</v>
      </c>
      <c r="CF112">
        <v>0.1243807779578735</v>
      </c>
      <c r="CG112">
        <v>0.12569549795378374</v>
      </c>
      <c r="CH112">
        <v>0.1270048554623765</v>
      </c>
      <c r="CI112">
        <v>0.12830866469528771</v>
      </c>
      <c r="CJ112">
        <v>0.12960676062590126</v>
      </c>
      <c r="CK112">
        <v>0.13089899812290703</v>
      </c>
      <c r="CL112">
        <v>0.13218524959099334</v>
      </c>
      <c r="CM112">
        <v>0.13346540374960492</v>
      </c>
      <c r="CN112">
        <v>0.13473936369239572</v>
      </c>
      <c r="CO112">
        <v>0.13600704625748306</v>
      </c>
      <c r="CP112">
        <v>0.13726838011935485</v>
      </c>
      <c r="CQ112">
        <v>0.13852330537537896</v>
      </c>
      <c r="CR112">
        <v>0.13977177185195264</v>
      </c>
      <c r="CS112">
        <v>0.14101373859928976</v>
      </c>
      <c r="CT112">
        <v>0.1422491728224696</v>
      </c>
      <c r="CU112">
        <v>0.14347805008211542</v>
      </c>
      <c r="CV112">
        <v>0.14470035166911444</v>
      </c>
      <c r="CW112" t="e">
        <v>#N/A</v>
      </c>
      <c r="CX112" t="e">
        <v>#N/A</v>
      </c>
      <c r="CY112" t="e">
        <v>#N/A</v>
      </c>
      <c r="CZ112" t="e">
        <v>#N/A</v>
      </c>
      <c r="DA112" t="e">
        <v>#N/A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  <c r="DH112" t="e">
        <v>#N/A</v>
      </c>
      <c r="DI112" t="e">
        <v>#N/A</v>
      </c>
      <c r="DJ112" t="e">
        <v>#N/A</v>
      </c>
      <c r="DK112" t="e">
        <v>#N/A</v>
      </c>
      <c r="DL112" t="e">
        <v>#N/A</v>
      </c>
      <c r="DM112" t="e">
        <v>#N/A</v>
      </c>
      <c r="DN112" t="e">
        <v>#N/A</v>
      </c>
      <c r="DO112" t="e">
        <v>#N/A</v>
      </c>
      <c r="DP112" t="e">
        <v>#N/A</v>
      </c>
      <c r="DQ112" t="e">
        <v>#N/A</v>
      </c>
      <c r="DR112" t="e">
        <v>#N/A</v>
      </c>
      <c r="DS112" t="e">
        <v>#N/A</v>
      </c>
      <c r="DT112" t="e">
        <v>#N/A</v>
      </c>
      <c r="DU112" t="e">
        <v>#N/A</v>
      </c>
      <c r="DV112" t="e">
        <v>#N/A</v>
      </c>
      <c r="DW112" t="e">
        <v>#N/A</v>
      </c>
      <c r="DX112" t="e">
        <v>#N/A</v>
      </c>
      <c r="DY112" t="e">
        <v>#N/A</v>
      </c>
      <c r="DZ112" t="e">
        <v>#N/A</v>
      </c>
      <c r="EA112" t="e">
        <v>#N/A</v>
      </c>
      <c r="EB112" t="e">
        <v>#N/A</v>
      </c>
      <c r="EC112" t="e">
        <v>#N/A</v>
      </c>
      <c r="ED112" t="e">
        <v>#N/A</v>
      </c>
      <c r="EE112" t="e">
        <v>#N/A</v>
      </c>
      <c r="EF112" t="e">
        <v>#N/A</v>
      </c>
      <c r="EG112" t="e">
        <v>#N/A</v>
      </c>
      <c r="EH112" t="e">
        <v>#N/A</v>
      </c>
      <c r="EI112" t="e">
        <v>#N/A</v>
      </c>
      <c r="EJ112" t="e">
        <v>#N/A</v>
      </c>
      <c r="EK112" t="e">
        <v>#N/A</v>
      </c>
      <c r="EL112" t="e">
        <v>#N/A</v>
      </c>
      <c r="EM112" t="e">
        <v>#N/A</v>
      </c>
      <c r="EN112" t="e">
        <v>#N/A</v>
      </c>
      <c r="EO112" t="e">
        <v>#N/A</v>
      </c>
      <c r="EP112" t="e">
        <v>#N/A</v>
      </c>
      <c r="EQ112" t="e">
        <v>#N/A</v>
      </c>
      <c r="ER112" t="e">
        <v>#N/A</v>
      </c>
      <c r="ES112" t="e">
        <v>#N/A</v>
      </c>
      <c r="ET112" t="e">
        <v>#N/A</v>
      </c>
      <c r="EU112" t="e">
        <v>#N/A</v>
      </c>
      <c r="EV112" t="e">
        <v>#N/A</v>
      </c>
      <c r="EW112" t="e">
        <v>#N/A</v>
      </c>
      <c r="EX112" t="e">
        <v>#N/A</v>
      </c>
      <c r="EY112" t="e">
        <v>#N/A</v>
      </c>
    </row>
    <row r="113" spans="1:155">
      <c r="A113">
        <v>0.13667622483432615</v>
      </c>
      <c r="B113">
        <v>0.13421661302780996</v>
      </c>
      <c r="C113">
        <v>0.13178167938259797</v>
      </c>
      <c r="D113">
        <v>0.129372147179073</v>
      </c>
      <c r="E113">
        <v>0.12698882465373887</v>
      </c>
      <c r="F113">
        <v>0.12463261221961219</v>
      </c>
      <c r="G113">
        <v>0.12230451000884479</v>
      </c>
      <c r="H113">
        <v>0.12000562603420195</v>
      </c>
      <c r="I113">
        <v>0.11773718497455438</v>
      </c>
      <c r="J113">
        <v>0.11550053746795474</v>
      </c>
      <c r="K113">
        <v>0.11329716937508148</v>
      </c>
      <c r="L113">
        <v>0.11112871210537566</v>
      </c>
      <c r="M113">
        <v>0.10899695319952543</v>
      </c>
      <c r="N113">
        <v>0.10690384591166315</v>
      </c>
      <c r="O113">
        <v>0.10485152061569913</v>
      </c>
      <c r="P113">
        <v>0.1028422938654078</v>
      </c>
      <c r="Q113">
        <v>0.10087867784478205</v>
      </c>
      <c r="R113">
        <v>9.8963388195830893E-2</v>
      </c>
      <c r="S113">
        <v>9.7099349760607426E-2</v>
      </c>
      <c r="T113">
        <v>9.5289700040907768E-2</v>
      </c>
      <c r="U113">
        <v>9.3537788563579208E-2</v>
      </c>
      <c r="V113">
        <v>9.1847171803029357E-2</v>
      </c>
      <c r="W113">
        <v>9.0221602366976461E-2</v>
      </c>
      <c r="X113">
        <v>8.8665010842798486E-2</v>
      </c>
      <c r="Y113">
        <v>8.7181478730211842E-2</v>
      </c>
      <c r="Z113">
        <v>8.5775202194394121E-2</v>
      </c>
      <c r="AA113">
        <v>8.4450443988797003E-2</v>
      </c>
      <c r="AB113">
        <v>8.3211474248784098E-2</v>
      </c>
      <c r="AC113">
        <v>8.2062499072090359E-2</v>
      </c>
      <c r="AD113">
        <v>8.100757801034926E-2</v>
      </c>
      <c r="AE113">
        <v>8.0050531448041071E-2</v>
      </c>
      <c r="AF113">
        <v>7.9194841729790161E-2</v>
      </c>
      <c r="AG113">
        <v>7.8443552077565148E-2</v>
      </c>
      <c r="AH113">
        <v>7.7799166173028567E-2</v>
      </c>
      <c r="AI113">
        <v>7.7263558310219693E-2</v>
      </c>
      <c r="AJ113">
        <v>7.6837896778546536E-2</v>
      </c>
      <c r="AK113">
        <v>7.6522584624839032E-2</v>
      </c>
      <c r="AL113">
        <v>7.6317234416163005E-2</v>
      </c>
      <c r="AM113">
        <v>7.6220664866442175E-2</v>
      </c>
      <c r="AN113">
        <v>7.6230941342465539E-2</v>
      </c>
      <c r="AO113">
        <v>7.6345406444713187E-2</v>
      </c>
      <c r="AP113">
        <v>7.6560729991671447E-2</v>
      </c>
      <c r="AQ113">
        <v>7.6873026774752204E-2</v>
      </c>
      <c r="AR113">
        <v>7.7277929876991766E-2</v>
      </c>
      <c r="AS113">
        <v>7.777066590196885E-2</v>
      </c>
      <c r="AT113">
        <v>7.8346201467099169E-2</v>
      </c>
      <c r="AU113">
        <v>7.8999297720931602E-2</v>
      </c>
      <c r="AV113">
        <v>7.9724631928610082E-2</v>
      </c>
      <c r="AW113">
        <v>8.0516882524014496E-2</v>
      </c>
      <c r="AX113">
        <v>8.1370796555477687E-2</v>
      </c>
      <c r="AY113">
        <v>8.2281252340929659E-2</v>
      </c>
      <c r="AZ113">
        <v>8.3243311921834789E-2</v>
      </c>
      <c r="BA113">
        <v>8.4252256036378301E-2</v>
      </c>
      <c r="BB113">
        <v>8.5303610564129009E-2</v>
      </c>
      <c r="BC113">
        <v>8.6393163380241986E-2</v>
      </c>
      <c r="BD113">
        <v>8.7516972214267824E-2</v>
      </c>
      <c r="BE113">
        <v>8.867136728271692E-2</v>
      </c>
      <c r="BF113">
        <v>8.9852946566268008E-2</v>
      </c>
      <c r="BG113">
        <v>9.1058568590901431E-2</v>
      </c>
      <c r="BH113">
        <v>9.2285342679008009E-2</v>
      </c>
      <c r="BI113">
        <v>9.3530615859382493E-2</v>
      </c>
      <c r="BJ113">
        <v>9.4791958819603894E-2</v>
      </c>
      <c r="BK113">
        <v>9.6067152768352995E-2</v>
      </c>
      <c r="BL113">
        <v>9.735417343270876E-2</v>
      </c>
      <c r="BM113">
        <v>9.8651178170965637E-2</v>
      </c>
      <c r="BN113">
        <v>9.9956490874008347E-2</v>
      </c>
      <c r="BO113">
        <v>0.10126858906312443</v>
      </c>
      <c r="BP113">
        <v>0.10258609157075566</v>
      </c>
      <c r="BQ113">
        <v>0.10390774579397688</v>
      </c>
      <c r="BR113">
        <v>0.10523241741293508</v>
      </c>
      <c r="BS113">
        <v>0.10655907933029413</v>
      </c>
      <c r="BT113">
        <v>0.10788680281041127</v>
      </c>
      <c r="BU113">
        <v>0.1092147483142652</v>
      </c>
      <c r="BV113">
        <v>0.11054215758011511</v>
      </c>
      <c r="BW113">
        <v>0.11186834652008992</v>
      </c>
      <c r="BX113">
        <v>0.11319269762631508</v>
      </c>
      <c r="BY113">
        <v>0.11451465495946961</v>
      </c>
      <c r="BZ113">
        <v>0.11583371769821776</v>
      </c>
      <c r="CA113">
        <v>0.1171494357913026</v>
      </c>
      <c r="CB113">
        <v>0.11846140470070983</v>
      </c>
      <c r="CC113">
        <v>0.11976926136002829</v>
      </c>
      <c r="CD113">
        <v>0.1210726805707075</v>
      </c>
      <c r="CE113">
        <v>0.12237137177466882</v>
      </c>
      <c r="CF113">
        <v>0.12366507500817707</v>
      </c>
      <c r="CG113">
        <v>0.12495355918286161</v>
      </c>
      <c r="CH113">
        <v>0.12623661838350231</v>
      </c>
      <c r="CI113">
        <v>0.12751407083375862</v>
      </c>
      <c r="CJ113">
        <v>0.12878575534437586</v>
      </c>
      <c r="CK113">
        <v>0.1300515304689113</v>
      </c>
      <c r="CL113">
        <v>0.13131127216284696</v>
      </c>
      <c r="CM113">
        <v>0.13256487254392527</v>
      </c>
      <c r="CN113">
        <v>0.13381223797946534</v>
      </c>
      <c r="CO113">
        <v>0.13505328845346751</v>
      </c>
      <c r="CP113">
        <v>0.13628795569558738</v>
      </c>
      <c r="CQ113">
        <v>0.13751618271200602</v>
      </c>
      <c r="CR113">
        <v>0.13873792218873168</v>
      </c>
      <c r="CS113">
        <v>0.13995313588492139</v>
      </c>
      <c r="CT113">
        <v>0.14116179364673981</v>
      </c>
      <c r="CU113">
        <v>0.14236387359105762</v>
      </c>
      <c r="CV113">
        <v>0.14355935947568949</v>
      </c>
      <c r="CW113" t="e">
        <v>#N/A</v>
      </c>
      <c r="CX113" t="e">
        <v>#N/A</v>
      </c>
      <c r="CY113" t="e">
        <v>#N/A</v>
      </c>
      <c r="CZ113" t="e">
        <v>#N/A</v>
      </c>
      <c r="DA113" t="e">
        <v>#N/A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  <c r="DH113" t="e">
        <v>#N/A</v>
      </c>
      <c r="DI113" t="e">
        <v>#N/A</v>
      </c>
      <c r="DJ113" t="e">
        <v>#N/A</v>
      </c>
      <c r="DK113" t="e">
        <v>#N/A</v>
      </c>
      <c r="DL113" t="e">
        <v>#N/A</v>
      </c>
      <c r="DM113" t="e">
        <v>#N/A</v>
      </c>
      <c r="DN113" t="e">
        <v>#N/A</v>
      </c>
      <c r="DO113" t="e">
        <v>#N/A</v>
      </c>
      <c r="DP113" t="e">
        <v>#N/A</v>
      </c>
      <c r="DQ113" t="e">
        <v>#N/A</v>
      </c>
      <c r="DR113" t="e">
        <v>#N/A</v>
      </c>
      <c r="DS113" t="e">
        <v>#N/A</v>
      </c>
      <c r="DT113" t="e">
        <v>#N/A</v>
      </c>
      <c r="DU113" t="e">
        <v>#N/A</v>
      </c>
      <c r="DV113" t="e">
        <v>#N/A</v>
      </c>
      <c r="DW113" t="e">
        <v>#N/A</v>
      </c>
      <c r="DX113" t="e">
        <v>#N/A</v>
      </c>
      <c r="DY113" t="e">
        <v>#N/A</v>
      </c>
      <c r="DZ113" t="e">
        <v>#N/A</v>
      </c>
      <c r="EA113" t="e">
        <v>#N/A</v>
      </c>
      <c r="EB113" t="e">
        <v>#N/A</v>
      </c>
      <c r="EC113" t="e">
        <v>#N/A</v>
      </c>
      <c r="ED113" t="e">
        <v>#N/A</v>
      </c>
      <c r="EE113" t="e">
        <v>#N/A</v>
      </c>
      <c r="EF113" t="e">
        <v>#N/A</v>
      </c>
      <c r="EG113" t="e">
        <v>#N/A</v>
      </c>
      <c r="EH113" t="e">
        <v>#N/A</v>
      </c>
      <c r="EI113" t="e">
        <v>#N/A</v>
      </c>
      <c r="EJ113" t="e">
        <v>#N/A</v>
      </c>
      <c r="EK113" t="e">
        <v>#N/A</v>
      </c>
      <c r="EL113" t="e">
        <v>#N/A</v>
      </c>
      <c r="EM113" t="e">
        <v>#N/A</v>
      </c>
      <c r="EN113" t="e">
        <v>#N/A</v>
      </c>
      <c r="EO113" t="e">
        <v>#N/A</v>
      </c>
      <c r="EP113" t="e">
        <v>#N/A</v>
      </c>
      <c r="EQ113" t="e">
        <v>#N/A</v>
      </c>
      <c r="ER113" t="e">
        <v>#N/A</v>
      </c>
      <c r="ES113" t="e">
        <v>#N/A</v>
      </c>
      <c r="ET113" t="e">
        <v>#N/A</v>
      </c>
      <c r="EU113" t="e">
        <v>#N/A</v>
      </c>
      <c r="EV113" t="e">
        <v>#N/A</v>
      </c>
      <c r="EW113" t="e">
        <v>#N/A</v>
      </c>
      <c r="EX113" t="e">
        <v>#N/A</v>
      </c>
      <c r="EY113" t="e">
        <v>#N/A</v>
      </c>
    </row>
    <row r="114" spans="1:155">
      <c r="A114">
        <v>0.13608997043666224</v>
      </c>
      <c r="B114">
        <v>0.13366408429079735</v>
      </c>
      <c r="C114">
        <v>0.13126231677641173</v>
      </c>
      <c r="D114">
        <v>0.1288853935577646</v>
      </c>
      <c r="E114">
        <v>0.12653412466708583</v>
      </c>
      <c r="F114">
        <v>0.12420941163009368</v>
      </c>
      <c r="G114">
        <v>0.1219122548207503</v>
      </c>
      <c r="H114">
        <v>0.11964376147446353</v>
      </c>
      <c r="I114">
        <v>0.1174051543457896</v>
      </c>
      <c r="J114">
        <v>0.1151977807755749</v>
      </c>
      <c r="K114">
        <v>0.11302312167190479</v>
      </c>
      <c r="L114">
        <v>0.11088280163049917</v>
      </c>
      <c r="M114">
        <v>0.10877859920051088</v>
      </c>
      <c r="N114">
        <v>0.10671245618800433</v>
      </c>
      <c r="O114">
        <v>0.10468648865070464</v>
      </c>
      <c r="P114">
        <v>0.10270299566823025</v>
      </c>
      <c r="Q114">
        <v>0.10076446836386312</v>
      </c>
      <c r="R114">
        <v>9.8873597423830048E-2</v>
      </c>
      <c r="S114">
        <v>9.7033278449842095E-2</v>
      </c>
      <c r="T114">
        <v>9.5246615101438517E-2</v>
      </c>
      <c r="U114">
        <v>9.3516918229914842E-2</v>
      </c>
      <c r="V114">
        <v>9.1847700613283109E-2</v>
      </c>
      <c r="W114">
        <v>9.0242666118202489E-2</v>
      </c>
      <c r="X114">
        <v>8.8705691594428732E-2</v>
      </c>
      <c r="Y114">
        <v>8.7240800163569332E-2</v>
      </c>
      <c r="Z114">
        <v>8.5852125388879E-2</v>
      </c>
      <c r="AA114">
        <v>8.4543863970637012E-2</v>
      </c>
      <c r="AB114">
        <v>8.3320217512185074E-2</v>
      </c>
      <c r="AC114">
        <v>8.2185322302184949E-2</v>
      </c>
      <c r="AD114">
        <v>8.1143168275404201E-2</v>
      </c>
      <c r="AE114">
        <v>8.0197508103916834E-2</v>
      </c>
      <c r="AF114">
        <v>7.9351760041614788E-2</v>
      </c>
      <c r="AG114">
        <v>7.8608908840532205E-2</v>
      </c>
      <c r="AH114">
        <v>7.7971407141376389E-2</v>
      </c>
      <c r="AI114">
        <v>7.7441087554269955E-2</v>
      </c>
      <c r="AJ114">
        <v>7.7019087401346095E-2</v>
      </c>
      <c r="AK114">
        <v>7.6705790726176476E-2</v>
      </c>
      <c r="AL114">
        <v>7.6500804853273582E-2</v>
      </c>
      <c r="AM114">
        <v>7.6402956383276335E-2</v>
      </c>
      <c r="AN114">
        <v>7.6410333068055905E-2</v>
      </c>
      <c r="AO114">
        <v>7.6520313415540858E-2</v>
      </c>
      <c r="AP114">
        <v>7.6729614637927573E-2</v>
      </c>
      <c r="AQ114">
        <v>7.7034410338594372E-2</v>
      </c>
      <c r="AR114">
        <v>7.7430401171630373E-2</v>
      </c>
      <c r="AS114">
        <v>7.791288784033612E-2</v>
      </c>
      <c r="AT114">
        <v>7.8476915654414905E-2</v>
      </c>
      <c r="AU114">
        <v>7.9117326977145505E-2</v>
      </c>
      <c r="AV114">
        <v>7.9828881367608823E-2</v>
      </c>
      <c r="AW114">
        <v>8.0606339008088876E-2</v>
      </c>
      <c r="AX114">
        <v>8.1444526450348179E-2</v>
      </c>
      <c r="AY114">
        <v>8.2338398728788412E-2</v>
      </c>
      <c r="AZ114">
        <v>8.3283090834320325E-2</v>
      </c>
      <c r="BA114">
        <v>8.4273951915353904E-2</v>
      </c>
      <c r="BB114">
        <v>8.5306571657093114E-2</v>
      </c>
      <c r="BC114">
        <v>8.6376796871569198E-2</v>
      </c>
      <c r="BD114">
        <v>8.7480739326499732E-2</v>
      </c>
      <c r="BE114">
        <v>8.8614778440134004E-2</v>
      </c>
      <c r="BF114">
        <v>8.9775556835221704E-2</v>
      </c>
      <c r="BG114">
        <v>9.0959973282913192E-2</v>
      </c>
      <c r="BH114">
        <v>9.2165173316828011E-2</v>
      </c>
      <c r="BI114">
        <v>9.3388536420080007E-2</v>
      </c>
      <c r="BJ114">
        <v>9.4627662373471755E-2</v>
      </c>
      <c r="BK114">
        <v>9.5880358291273962E-2</v>
      </c>
      <c r="BL114">
        <v>9.7144623122094861E-2</v>
      </c>
      <c r="BM114">
        <v>9.8418634917104827E-2</v>
      </c>
      <c r="BN114">
        <v>9.970073608968566E-2</v>
      </c>
      <c r="BO114">
        <v>0.10098942074106186</v>
      </c>
      <c r="BP114">
        <v>0.10228332252772705</v>
      </c>
      <c r="BQ114">
        <v>0.10358120220645334</v>
      </c>
      <c r="BR114">
        <v>0.1048819375095827</v>
      </c>
      <c r="BS114">
        <v>0.10618451218490285</v>
      </c>
      <c r="BT114">
        <v>0.10748800739369643</v>
      </c>
      <c r="BU114">
        <v>0.10879159258960015</v>
      </c>
      <c r="BV114">
        <v>0.11009451774183444</v>
      </c>
      <c r="BW114">
        <v>0.11139610630200204</v>
      </c>
      <c r="BX114">
        <v>0.11269574774231314</v>
      </c>
      <c r="BY114">
        <v>0.11399289259151939</v>
      </c>
      <c r="BZ114">
        <v>0.1152870459937366</v>
      </c>
      <c r="CA114">
        <v>0.11657776356813038</v>
      </c>
      <c r="CB114">
        <v>0.11786464597309507</v>
      </c>
      <c r="CC114">
        <v>0.11914733513474264</v>
      </c>
      <c r="CD114">
        <v>0.12042551049830989</v>
      </c>
      <c r="CE114">
        <v>0.12169888594809924</v>
      </c>
      <c r="CF114">
        <v>0.12296720572492681</v>
      </c>
      <c r="CG114">
        <v>0.12423024271537723</v>
      </c>
      <c r="CH114">
        <v>0.12548779486032674</v>
      </c>
      <c r="CI114">
        <v>0.1267396840232555</v>
      </c>
      <c r="CJ114">
        <v>0.12798575250815813</v>
      </c>
      <c r="CK114">
        <v>0.12922586225489457</v>
      </c>
      <c r="CL114">
        <v>0.13045989244986478</v>
      </c>
      <c r="CM114">
        <v>0.13168773830448791</v>
      </c>
      <c r="CN114">
        <v>0.13290930920655558</v>
      </c>
      <c r="CO114">
        <v>0.13412452804705013</v>
      </c>
      <c r="CP114">
        <v>0.13533332932798497</v>
      </c>
      <c r="CQ114">
        <v>0.13653565878111867</v>
      </c>
      <c r="CR114">
        <v>0.13773147169604541</v>
      </c>
      <c r="CS114">
        <v>0.13892073235827559</v>
      </c>
      <c r="CT114">
        <v>0.14010341307923874</v>
      </c>
      <c r="CU114">
        <v>0.14127949432961479</v>
      </c>
      <c r="CV114">
        <v>0.14244896216158293</v>
      </c>
      <c r="CW114" t="e">
        <v>#N/A</v>
      </c>
      <c r="CX114" t="e">
        <v>#N/A</v>
      </c>
      <c r="CY114" t="e">
        <v>#N/A</v>
      </c>
      <c r="CZ114" t="e">
        <v>#N/A</v>
      </c>
      <c r="DA114" t="e">
        <v>#N/A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e">
        <v>#N/A</v>
      </c>
      <c r="DI114" t="e">
        <v>#N/A</v>
      </c>
      <c r="DJ114" t="e">
        <v>#N/A</v>
      </c>
      <c r="DK114" t="e">
        <v>#N/A</v>
      </c>
      <c r="DL114" t="e">
        <v>#N/A</v>
      </c>
      <c r="DM114" t="e">
        <v>#N/A</v>
      </c>
      <c r="DN114" t="e">
        <v>#N/A</v>
      </c>
      <c r="DO114" t="e">
        <v>#N/A</v>
      </c>
      <c r="DP114" t="e">
        <v>#N/A</v>
      </c>
      <c r="DQ114" t="e">
        <v>#N/A</v>
      </c>
      <c r="DR114" t="e">
        <v>#N/A</v>
      </c>
      <c r="DS114" t="e">
        <v>#N/A</v>
      </c>
      <c r="DT114" t="e">
        <v>#N/A</v>
      </c>
      <c r="DU114" t="e">
        <v>#N/A</v>
      </c>
      <c r="DV114" t="e">
        <v>#N/A</v>
      </c>
      <c r="DW114" t="e">
        <v>#N/A</v>
      </c>
      <c r="DX114" t="e">
        <v>#N/A</v>
      </c>
      <c r="DY114" t="e">
        <v>#N/A</v>
      </c>
      <c r="DZ114" t="e">
        <v>#N/A</v>
      </c>
      <c r="EA114" t="e">
        <v>#N/A</v>
      </c>
      <c r="EB114" t="e">
        <v>#N/A</v>
      </c>
      <c r="EC114" t="e">
        <v>#N/A</v>
      </c>
      <c r="ED114" t="e">
        <v>#N/A</v>
      </c>
      <c r="EE114" t="e">
        <v>#N/A</v>
      </c>
      <c r="EF114" t="e">
        <v>#N/A</v>
      </c>
      <c r="EG114" t="e">
        <v>#N/A</v>
      </c>
      <c r="EH114" t="e">
        <v>#N/A</v>
      </c>
      <c r="EI114" t="e">
        <v>#N/A</v>
      </c>
      <c r="EJ114" t="e">
        <v>#N/A</v>
      </c>
      <c r="EK114" t="e">
        <v>#N/A</v>
      </c>
      <c r="EL114" t="e">
        <v>#N/A</v>
      </c>
      <c r="EM114" t="e">
        <v>#N/A</v>
      </c>
      <c r="EN114" t="e">
        <v>#N/A</v>
      </c>
      <c r="EO114" t="e">
        <v>#N/A</v>
      </c>
      <c r="EP114" t="e">
        <v>#N/A</v>
      </c>
      <c r="EQ114" t="e">
        <v>#N/A</v>
      </c>
      <c r="ER114" t="e">
        <v>#N/A</v>
      </c>
      <c r="ES114" t="e">
        <v>#N/A</v>
      </c>
      <c r="ET114" t="e">
        <v>#N/A</v>
      </c>
      <c r="EU114" t="e">
        <v>#N/A</v>
      </c>
      <c r="EV114" t="e">
        <v>#N/A</v>
      </c>
      <c r="EW114" t="e">
        <v>#N/A</v>
      </c>
      <c r="EX114" t="e">
        <v>#N/A</v>
      </c>
      <c r="EY114" t="e">
        <v>#N/A</v>
      </c>
    </row>
    <row r="115" spans="1:155">
      <c r="A115">
        <v>0.13551534315789623</v>
      </c>
      <c r="B115">
        <v>0.1331221868913875</v>
      </c>
      <c r="C115">
        <v>0.13075261548516823</v>
      </c>
      <c r="D115">
        <v>0.12840735749262561</v>
      </c>
      <c r="E115">
        <v>0.12608722524541491</v>
      </c>
      <c r="F115">
        <v>0.12379312186449284</v>
      </c>
      <c r="G115">
        <v>0.12152604849316953</v>
      </c>
      <c r="H115">
        <v>0.11928711217916013</v>
      </c>
      <c r="I115">
        <v>0.11707753428274646</v>
      </c>
      <c r="J115">
        <v>0.1148986593796584</v>
      </c>
      <c r="K115">
        <v>0.11275196399976446</v>
      </c>
      <c r="L115">
        <v>0.1106390664969988</v>
      </c>
      <c r="M115">
        <v>0.10856173696171526</v>
      </c>
      <c r="N115">
        <v>0.10652190625897397</v>
      </c>
      <c r="O115">
        <v>0.10452167661969095</v>
      </c>
      <c r="P115">
        <v>0.10256333011497779</v>
      </c>
      <c r="Q115">
        <v>0.10064933719828355</v>
      </c>
      <c r="R115">
        <v>9.8782363920072586E-2</v>
      </c>
      <c r="S115">
        <v>9.6965276882834781E-2</v>
      </c>
      <c r="T115">
        <v>9.5201146055341968E-2</v>
      </c>
      <c r="U115">
        <v>9.3493243620636948E-2</v>
      </c>
      <c r="V115">
        <v>9.184503857941384E-2</v>
      </c>
      <c r="W115">
        <v>9.0260185780082519E-2</v>
      </c>
      <c r="X115">
        <v>8.8742507913742816E-2</v>
      </c>
      <c r="Y115">
        <v>8.7295969144889782E-2</v>
      </c>
      <c r="Z115">
        <v>8.5924639693111995E-2</v>
      </c>
      <c r="AA115">
        <v>8.4632649285482572E-2</v>
      </c>
      <c r="AB115">
        <v>8.342412991626344E-2</v>
      </c>
      <c r="AC115">
        <v>8.230314691788064E-2</v>
      </c>
      <c r="AD115">
        <v>8.1273619374286774E-2</v>
      </c>
      <c r="AE115">
        <v>8.0339230931023783E-2</v>
      </c>
      <c r="AF115">
        <v>7.9503334527700406E-2</v>
      </c>
      <c r="AG115">
        <v>7.8768855226877738E-2</v>
      </c>
      <c r="AH115">
        <v>7.8138193715308321E-2</v>
      </c>
      <c r="AI115">
        <v>7.76131399234508E-2</v>
      </c>
      <c r="AJ115">
        <v>7.7194799663876851E-2</v>
      </c>
      <c r="AK115">
        <v>7.6883537742385669E-2</v>
      </c>
      <c r="AL115">
        <v>7.6678955832715112E-2</v>
      </c>
      <c r="AM115">
        <v>7.6579888676949606E-2</v>
      </c>
      <c r="AN115">
        <v>7.6584447073625633E-2</v>
      </c>
      <c r="AO115">
        <v>7.6690044943662897E-2</v>
      </c>
      <c r="AP115">
        <v>7.6893447598597731E-2</v>
      </c>
      <c r="AQ115">
        <v>7.7190887796480159E-2</v>
      </c>
      <c r="AR115">
        <v>7.7578134228343698E-2</v>
      </c>
      <c r="AS115">
        <v>7.8050561966191256E-2</v>
      </c>
      <c r="AT115">
        <v>7.8603295554973432E-2</v>
      </c>
      <c r="AU115">
        <v>7.923125903349014E-2</v>
      </c>
      <c r="AV115">
        <v>7.9929294510606277E-2</v>
      </c>
      <c r="AW115">
        <v>8.0692244317269221E-2</v>
      </c>
      <c r="AX115">
        <v>8.1515014739695565E-2</v>
      </c>
      <c r="AY115">
        <v>8.2392637585838521E-2</v>
      </c>
      <c r="AZ115">
        <v>8.3320320638840262E-2</v>
      </c>
      <c r="BA115">
        <v>8.4293481471296131E-2</v>
      </c>
      <c r="BB115">
        <v>8.5307773258016584E-2</v>
      </c>
      <c r="BC115">
        <v>8.6359101362633361E-2</v>
      </c>
      <c r="BD115">
        <v>8.7443631100462368E-2</v>
      </c>
      <c r="BE115">
        <v>8.8557790531029426E-2</v>
      </c>
      <c r="BF115">
        <v>8.9698266231972357E-2</v>
      </c>
      <c r="BG115">
        <v>9.0861996534096934E-2</v>
      </c>
      <c r="BH115">
        <v>9.2046162397286871E-2</v>
      </c>
      <c r="BI115">
        <v>9.3248174967942798E-2</v>
      </c>
      <c r="BJ115">
        <v>9.44656621908882E-2</v>
      </c>
      <c r="BK115">
        <v>9.5696456331436669E-2</v>
      </c>
      <c r="BL115">
        <v>9.6938578640606302E-2</v>
      </c>
      <c r="BM115">
        <v>9.8190227018671097E-2</v>
      </c>
      <c r="BN115">
        <v>9.9449761510222098E-2</v>
      </c>
      <c r="BO115">
        <v>0.10071569195534147</v>
      </c>
      <c r="BP115">
        <v>0.10198666602544651</v>
      </c>
      <c r="BQ115">
        <v>0.10326145700780474</v>
      </c>
      <c r="BR115">
        <v>0.10453895387073649</v>
      </c>
      <c r="BS115">
        <v>0.10581815049570611</v>
      </c>
      <c r="BT115">
        <v>0.1070981371721629</v>
      </c>
      <c r="BU115">
        <v>0.10837809162670381</v>
      </c>
      <c r="BV115">
        <v>0.10965727138613018</v>
      </c>
      <c r="BW115">
        <v>0.11093500679157947</v>
      </c>
      <c r="BX115">
        <v>0.11221069368295199</v>
      </c>
      <c r="BY115">
        <v>0.11348378842153425</v>
      </c>
      <c r="BZ115">
        <v>0.11475380160200324</v>
      </c>
      <c r="CA115">
        <v>0.11602029390893104</v>
      </c>
      <c r="CB115">
        <v>0.11728287073539509</v>
      </c>
      <c r="CC115">
        <v>0.11854117847459478</v>
      </c>
      <c r="CD115">
        <v>0.11979490076565689</v>
      </c>
      <c r="CE115">
        <v>0.12104375547154791</v>
      </c>
      <c r="CF115">
        <v>0.12228749062509589</v>
      </c>
      <c r="CG115">
        <v>0.12352588270924551</v>
      </c>
      <c r="CH115">
        <v>0.12475873309939495</v>
      </c>
      <c r="CI115">
        <v>0.12598586696405262</v>
      </c>
      <c r="CJ115">
        <v>0.12720712977805315</v>
      </c>
      <c r="CK115">
        <v>0.12842238651390042</v>
      </c>
      <c r="CL115">
        <v>0.12963151927741132</v>
      </c>
      <c r="CM115">
        <v>0.13083442612664559</v>
      </c>
      <c r="CN115">
        <v>0.13203101916745974</v>
      </c>
      <c r="CO115">
        <v>0.13322122391498797</v>
      </c>
      <c r="CP115">
        <v>0.13440497746108715</v>
      </c>
      <c r="CQ115">
        <v>0.13558222795535843</v>
      </c>
      <c r="CR115">
        <v>0.13675293314162792</v>
      </c>
      <c r="CS115">
        <v>0.13791705957989936</v>
      </c>
      <c r="CT115">
        <v>0.13907458185392305</v>
      </c>
      <c r="CU115">
        <v>0.14022548261128917</v>
      </c>
      <c r="CV115">
        <v>0.1413697500294466</v>
      </c>
      <c r="CW115" t="e">
        <v>#N/A</v>
      </c>
      <c r="CX115" t="e">
        <v>#N/A</v>
      </c>
      <c r="CY115" t="e">
        <v>#N/A</v>
      </c>
      <c r="CZ115" t="e">
        <v>#N/A</v>
      </c>
      <c r="DA115" t="e">
        <v>#N/A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 t="e">
        <v>#N/A</v>
      </c>
      <c r="DJ115" t="e">
        <v>#N/A</v>
      </c>
      <c r="DK115" t="e">
        <v>#N/A</v>
      </c>
      <c r="DL115" t="e">
        <v>#N/A</v>
      </c>
      <c r="DM115" t="e">
        <v>#N/A</v>
      </c>
      <c r="DN115" t="e">
        <v>#N/A</v>
      </c>
      <c r="DO115" t="e">
        <v>#N/A</v>
      </c>
      <c r="DP115" t="e">
        <v>#N/A</v>
      </c>
      <c r="DQ115" t="e">
        <v>#N/A</v>
      </c>
      <c r="DR115" t="e">
        <v>#N/A</v>
      </c>
      <c r="DS115" t="e">
        <v>#N/A</v>
      </c>
      <c r="DT115" t="e">
        <v>#N/A</v>
      </c>
      <c r="DU115" t="e">
        <v>#N/A</v>
      </c>
      <c r="DV115" t="e">
        <v>#N/A</v>
      </c>
      <c r="DW115" t="e">
        <v>#N/A</v>
      </c>
      <c r="DX115" t="e">
        <v>#N/A</v>
      </c>
      <c r="DY115" t="e">
        <v>#N/A</v>
      </c>
      <c r="DZ115" t="e">
        <v>#N/A</v>
      </c>
      <c r="EA115" t="e">
        <v>#N/A</v>
      </c>
      <c r="EB115" t="e">
        <v>#N/A</v>
      </c>
      <c r="EC115" t="e">
        <v>#N/A</v>
      </c>
      <c r="ED115" t="e">
        <v>#N/A</v>
      </c>
      <c r="EE115" t="e">
        <v>#N/A</v>
      </c>
      <c r="EF115" t="e">
        <v>#N/A</v>
      </c>
      <c r="EG115" t="e">
        <v>#N/A</v>
      </c>
      <c r="EH115" t="e">
        <v>#N/A</v>
      </c>
      <c r="EI115" t="e">
        <v>#N/A</v>
      </c>
      <c r="EJ115" t="e">
        <v>#N/A</v>
      </c>
      <c r="EK115" t="e">
        <v>#N/A</v>
      </c>
      <c r="EL115" t="e">
        <v>#N/A</v>
      </c>
      <c r="EM115" t="e">
        <v>#N/A</v>
      </c>
      <c r="EN115" t="e">
        <v>#N/A</v>
      </c>
      <c r="EO115" t="e">
        <v>#N/A</v>
      </c>
      <c r="EP115" t="e">
        <v>#N/A</v>
      </c>
      <c r="EQ115" t="e">
        <v>#N/A</v>
      </c>
      <c r="ER115" t="e">
        <v>#N/A</v>
      </c>
      <c r="ES115" t="e">
        <v>#N/A</v>
      </c>
      <c r="ET115" t="e">
        <v>#N/A</v>
      </c>
      <c r="EU115" t="e">
        <v>#N/A</v>
      </c>
      <c r="EV115" t="e">
        <v>#N/A</v>
      </c>
      <c r="EW115" t="e">
        <v>#N/A</v>
      </c>
      <c r="EX115" t="e">
        <v>#N/A</v>
      </c>
      <c r="EY115" t="e">
        <v>#N/A</v>
      </c>
    </row>
    <row r="116" spans="1:155">
      <c r="A116">
        <v>0.13495263026958185</v>
      </c>
      <c r="B116">
        <v>0.13259119816081738</v>
      </c>
      <c r="C116">
        <v>0.13025284339845836</v>
      </c>
      <c r="D116">
        <v>0.1279382978352922</v>
      </c>
      <c r="E116">
        <v>0.12564837656925168</v>
      </c>
      <c r="F116">
        <v>0.1233839847717505</v>
      </c>
      <c r="G116">
        <v>0.12114612485487318</v>
      </c>
      <c r="H116">
        <v>0.11893590412014686</v>
      </c>
      <c r="I116">
        <v>0.11675454305999342</v>
      </c>
      <c r="J116">
        <v>0.11460338398708236</v>
      </c>
      <c r="K116">
        <v>0.11248389955709066</v>
      </c>
      <c r="L116">
        <v>0.11039770236073128</v>
      </c>
      <c r="M116">
        <v>0.10834655455063595</v>
      </c>
      <c r="N116">
        <v>0.10633237650812152</v>
      </c>
      <c r="O116">
        <v>0.10435725710568312</v>
      </c>
      <c r="P116">
        <v>0.10242346179479651</v>
      </c>
      <c r="Q116">
        <v>0.10053344076942683</v>
      </c>
      <c r="R116">
        <v>9.8689835726375519E-2</v>
      </c>
      <c r="S116">
        <v>9.6895484508517649E-2</v>
      </c>
      <c r="T116">
        <v>9.5153423533206438E-2</v>
      </c>
      <c r="U116">
        <v>9.3466886389738088E-2</v>
      </c>
      <c r="V116">
        <v>9.1839298187524745E-2</v>
      </c>
      <c r="W116">
        <v>9.0274264547546043E-2</v>
      </c>
      <c r="X116">
        <v>8.8775553677974892E-2</v>
      </c>
      <c r="Y116">
        <v>8.7347070237256866E-2</v>
      </c>
      <c r="Z116">
        <v>8.5992820413615889E-2</v>
      </c>
      <c r="AA116">
        <v>8.4716866160691143E-2</v>
      </c>
      <c r="AB116">
        <v>8.3523268918995516E-2</v>
      </c>
      <c r="AC116">
        <v>8.241602195988304E-2</v>
      </c>
      <c r="AD116">
        <v>8.1398972377381501E-2</v>
      </c>
      <c r="AE116">
        <v>8.0475733610375147E-2</v>
      </c>
      <c r="AF116">
        <v>7.964959211086671E-2</v>
      </c>
      <c r="AG116">
        <v>7.8923412177421132E-2</v>
      </c>
      <c r="AH116">
        <v>7.8299541539018039E-2</v>
      </c>
      <c r="AI116">
        <v>7.7779726727156107E-2</v>
      </c>
      <c r="AJ116">
        <v>7.7365041434882695E-2</v>
      </c>
      <c r="AK116">
        <v>7.7055830854757271E-2</v>
      </c>
      <c r="AL116">
        <v>7.685169107853429E-2</v>
      </c>
      <c r="AM116">
        <v>7.6751464770888123E-2</v>
      </c>
      <c r="AN116">
        <v>7.6753286103430768E-2</v>
      </c>
      <c r="AO116">
        <v>7.6854604615226321E-2</v>
      </c>
      <c r="AP116">
        <v>7.7052234066224357E-2</v>
      </c>
      <c r="AQ116">
        <v>7.7342466663390702E-2</v>
      </c>
      <c r="AR116">
        <v>7.7721139540994841E-2</v>
      </c>
      <c r="AS116">
        <v>7.8183702257794349E-2</v>
      </c>
      <c r="AT116">
        <v>7.8725359102881462E-2</v>
      </c>
      <c r="AU116">
        <v>7.9341116353522187E-2</v>
      </c>
      <c r="AV116">
        <v>8.0025898882145258E-2</v>
      </c>
      <c r="AW116">
        <v>8.0774631160256904E-2</v>
      </c>
      <c r="AX116">
        <v>8.1582299503342934E-2</v>
      </c>
      <c r="AY116">
        <v>8.2444012522460558E-2</v>
      </c>
      <c r="AZ116">
        <v>8.3355050797738153E-2</v>
      </c>
      <c r="BA116">
        <v>8.431090000927767E-2</v>
      </c>
      <c r="BB116">
        <v>8.5307276574940541E-2</v>
      </c>
      <c r="BC116">
        <v>8.634014399942376E-2</v>
      </c>
      <c r="BD116">
        <v>8.7405720647448171E-2</v>
      </c>
      <c r="BE116">
        <v>8.8500482611668194E-2</v>
      </c>
      <c r="BF116">
        <v>8.96211598252874E-2</v>
      </c>
      <c r="BG116">
        <v>9.076472938130771E-2</v>
      </c>
      <c r="BH116">
        <v>9.1928406951143432E-2</v>
      </c>
      <c r="BI116">
        <v>9.3109634512757417E-2</v>
      </c>
      <c r="BJ116">
        <v>9.4306067415048114E-2</v>
      </c>
      <c r="BK116">
        <v>9.5515562169248489E-2</v>
      </c>
      <c r="BL116">
        <v>9.673616151382082E-2</v>
      </c>
      <c r="BM116">
        <v>9.7966082341719316E-2</v>
      </c>
      <c r="BN116">
        <v>9.9203701506546033E-2</v>
      </c>
      <c r="BO116">
        <v>0.1004475437353045</v>
      </c>
      <c r="BP116">
        <v>0.10169626992779165</v>
      </c>
      <c r="BQ116">
        <v>0.10294866511795389</v>
      </c>
      <c r="BR116">
        <v>0.10420362872724372</v>
      </c>
      <c r="BS116">
        <v>0.10546016404697638</v>
      </c>
      <c r="BT116">
        <v>0.10671736975600635</v>
      </c>
      <c r="BU116">
        <v>0.10797443119643933</v>
      </c>
      <c r="BV116">
        <v>0.10923061275960705</v>
      </c>
      <c r="BW116">
        <v>0.11048525107312296</v>
      </c>
      <c r="BX116">
        <v>0.11173774768296164</v>
      </c>
      <c r="BY116">
        <v>0.11298756424773379</v>
      </c>
      <c r="BZ116">
        <v>0.11423421624506844</v>
      </c>
      <c r="CA116">
        <v>0.11547726886817339</v>
      </c>
      <c r="CB116">
        <v>0.11671633177164623</v>
      </c>
      <c r="CC116">
        <v>0.11795105531032828</v>
      </c>
      <c r="CD116">
        <v>0.11918112687358241</v>
      </c>
      <c r="CE116">
        <v>0.12040626785191981</v>
      </c>
      <c r="CF116">
        <v>0.12162622965427393</v>
      </c>
      <c r="CG116">
        <v>0.12284079197707966</v>
      </c>
      <c r="CH116">
        <v>0.12404975925153125</v>
      </c>
      <c r="CI116">
        <v>0.12525295958293914</v>
      </c>
      <c r="CJ116">
        <v>0.12645024127153193</v>
      </c>
      <c r="CK116">
        <v>0.12764147200225889</v>
      </c>
      <c r="CL116">
        <v>0.12882653651852327</v>
      </c>
      <c r="CM116">
        <v>0.13000533541133336</v>
      </c>
      <c r="CN116">
        <v>0.13117778323523638</v>
      </c>
      <c r="CO116">
        <v>0.1323438078772517</v>
      </c>
      <c r="CP116">
        <v>0.13350334873341535</v>
      </c>
      <c r="CQ116">
        <v>0.13465635619443717</v>
      </c>
      <c r="CR116">
        <v>0.13580279017659069</v>
      </c>
      <c r="CS116">
        <v>0.1369426193274651</v>
      </c>
      <c r="CT116">
        <v>0.13807582031011675</v>
      </c>
      <c r="CU116">
        <v>0.139202377749337</v>
      </c>
      <c r="CV116">
        <v>0.14032228176578554</v>
      </c>
      <c r="CW116" t="e">
        <v>#N/A</v>
      </c>
      <c r="CX116" t="e">
        <v>#N/A</v>
      </c>
      <c r="CY116" t="e">
        <v>#N/A</v>
      </c>
      <c r="CZ116" t="e">
        <v>#N/A</v>
      </c>
      <c r="DA116" t="e">
        <v>#N/A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e">
        <v>#N/A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 t="e">
        <v>#N/A</v>
      </c>
      <c r="DO116" t="e">
        <v>#N/A</v>
      </c>
      <c r="DP116" t="e">
        <v>#N/A</v>
      </c>
      <c r="DQ116" t="e">
        <v>#N/A</v>
      </c>
      <c r="DR116" t="e">
        <v>#N/A</v>
      </c>
      <c r="DS116" t="e">
        <v>#N/A</v>
      </c>
      <c r="DT116" t="e">
        <v>#N/A</v>
      </c>
      <c r="DU116" t="e">
        <v>#N/A</v>
      </c>
      <c r="DV116" t="e">
        <v>#N/A</v>
      </c>
      <c r="DW116" t="e">
        <v>#N/A</v>
      </c>
      <c r="DX116" t="e">
        <v>#N/A</v>
      </c>
      <c r="DY116" t="e">
        <v>#N/A</v>
      </c>
      <c r="DZ116" t="e">
        <v>#N/A</v>
      </c>
      <c r="EA116" t="e">
        <v>#N/A</v>
      </c>
      <c r="EB116" t="e">
        <v>#N/A</v>
      </c>
      <c r="EC116" t="e">
        <v>#N/A</v>
      </c>
      <c r="ED116" t="e">
        <v>#N/A</v>
      </c>
      <c r="EE116" t="e">
        <v>#N/A</v>
      </c>
      <c r="EF116" t="e">
        <v>#N/A</v>
      </c>
      <c r="EG116" t="e">
        <v>#N/A</v>
      </c>
      <c r="EH116" t="e">
        <v>#N/A</v>
      </c>
      <c r="EI116" t="e">
        <v>#N/A</v>
      </c>
      <c r="EJ116" t="e">
        <v>#N/A</v>
      </c>
      <c r="EK116" t="e">
        <v>#N/A</v>
      </c>
      <c r="EL116" t="e">
        <v>#N/A</v>
      </c>
      <c r="EM116" t="e">
        <v>#N/A</v>
      </c>
      <c r="EN116" t="e">
        <v>#N/A</v>
      </c>
      <c r="EO116" t="e">
        <v>#N/A</v>
      </c>
      <c r="EP116" t="e">
        <v>#N/A</v>
      </c>
      <c r="EQ116" t="e">
        <v>#N/A</v>
      </c>
      <c r="ER116" t="e">
        <v>#N/A</v>
      </c>
      <c r="ES116" t="e">
        <v>#N/A</v>
      </c>
      <c r="ET116" t="e">
        <v>#N/A</v>
      </c>
      <c r="EU116" t="e">
        <v>#N/A</v>
      </c>
      <c r="EV116" t="e">
        <v>#N/A</v>
      </c>
      <c r="EW116" t="e">
        <v>#N/A</v>
      </c>
      <c r="EX116" t="e">
        <v>#N/A</v>
      </c>
      <c r="EY116" t="e">
        <v>#N/A</v>
      </c>
    </row>
    <row r="117" spans="1:155">
      <c r="A117">
        <v>0.13440209937012487</v>
      </c>
      <c r="B117">
        <v>0.13207137671319305</v>
      </c>
      <c r="C117">
        <v>0.12976325057926194</v>
      </c>
      <c r="D117">
        <v>0.12747845654190595</v>
      </c>
      <c r="E117">
        <v>0.12521781279605626</v>
      </c>
      <c r="F117">
        <v>0.12298222703719469</v>
      </c>
      <c r="G117">
        <v>0.12077270331104148</v>
      </c>
      <c r="H117">
        <v>0.11859034964967814</v>
      </c>
      <c r="I117">
        <v>0.11643638609439154</v>
      </c>
      <c r="J117">
        <v>0.11431215313987282</v>
      </c>
      <c r="K117">
        <v>0.11221912003720483</v>
      </c>
      <c r="L117">
        <v>0.11015889405191971</v>
      </c>
      <c r="M117">
        <v>0.10813322984227723</v>
      </c>
      <c r="N117">
        <v>0.10614403774349168</v>
      </c>
      <c r="O117">
        <v>0.10419339368645347</v>
      </c>
      <c r="P117">
        <v>0.1022835468717305</v>
      </c>
      <c r="Q117">
        <v>0.10041692757262578</v>
      </c>
      <c r="R117">
        <v>9.8596153454193841E-2</v>
      </c>
      <c r="S117">
        <v>9.6824033809496446E-2</v>
      </c>
      <c r="T117">
        <v>9.5103571693227085E-2</v>
      </c>
      <c r="U117">
        <v>9.343796210764832E-2</v>
      </c>
      <c r="V117">
        <v>9.1830586241737663E-2</v>
      </c>
      <c r="W117">
        <v>9.0285000335255383E-2</v>
      </c>
      <c r="X117">
        <v>8.8804917782034754E-2</v>
      </c>
      <c r="Y117">
        <v>8.73941832966601E-2</v>
      </c>
      <c r="Z117">
        <v>8.6056738473798189E-2</v>
      </c>
      <c r="AA117">
        <v>8.4796576731252613E-2</v>
      </c>
      <c r="AB117">
        <v>8.3617688089898834E-2</v>
      </c>
      <c r="AC117">
        <v>8.2523992787412528E-2</v>
      </c>
      <c r="AD117">
        <v>8.1519264879675868E-2</v>
      </c>
      <c r="AE117">
        <v>8.0607046512815028E-2</v>
      </c>
      <c r="AF117">
        <v>7.9790556588033731E-2</v>
      </c>
      <c r="AG117">
        <v>7.9072597614570694E-2</v>
      </c>
      <c r="AH117">
        <v>7.845546344541432E-2</v>
      </c>
      <c r="AI117">
        <v>7.7940856465494424E-2</v>
      </c>
      <c r="AJ117">
        <v>7.7529817807210313E-2</v>
      </c>
      <c r="AK117">
        <v>7.7222672711815987E-2</v>
      </c>
      <c r="AL117">
        <v>7.7019011408612947E-2</v>
      </c>
      <c r="AM117">
        <v>7.6917684912321205E-2</v>
      </c>
      <c r="AN117">
        <v>7.6916850473035953E-2</v>
      </c>
      <c r="AO117">
        <v>7.7013993638542569E-2</v>
      </c>
      <c r="AP117">
        <v>7.7205976899880263E-2</v>
      </c>
      <c r="AQ117">
        <v>7.7489152149201296E-2</v>
      </c>
      <c r="AR117">
        <v>7.7859425184347131E-2</v>
      </c>
      <c r="AS117">
        <v>7.8312320449359249E-2</v>
      </c>
      <c r="AT117">
        <v>7.8843122355536935E-2</v>
      </c>
      <c r="AU117">
        <v>7.9446919321466566E-2</v>
      </c>
      <c r="AV117">
        <v>8.0118719459042934E-2</v>
      </c>
      <c r="AW117">
        <v>8.0853529693250992E-2</v>
      </c>
      <c r="AX117">
        <v>8.1646416225334403E-2</v>
      </c>
      <c r="AY117">
        <v>8.2492564583122666E-2</v>
      </c>
      <c r="AZ117">
        <v>8.3387327867594938E-2</v>
      </c>
      <c r="BA117">
        <v>8.4326259762541669E-2</v>
      </c>
      <c r="BB117">
        <v>8.5305139541988165E-2</v>
      </c>
      <c r="BC117">
        <v>8.6319988423460697E-2</v>
      </c>
      <c r="BD117">
        <v>8.7367077305125163E-2</v>
      </c>
      <c r="BE117">
        <v>8.8442929715938451E-2</v>
      </c>
      <c r="BF117">
        <v>8.9544318263111627E-2</v>
      </c>
      <c r="BG117">
        <v>9.0668258137079669E-2</v>
      </c>
      <c r="BH117">
        <v>9.1811998934043737E-2</v>
      </c>
      <c r="BI117">
        <v>9.2973012675375943E-2</v>
      </c>
      <c r="BJ117">
        <v>9.4148981312448435E-2</v>
      </c>
      <c r="BK117">
        <v>9.5337784764493852E-2</v>
      </c>
      <c r="BL117">
        <v>9.6537486453681057E-2</v>
      </c>
      <c r="BM117">
        <v>9.7746321457145416E-2</v>
      </c>
      <c r="BN117">
        <v>9.8962682599987389E-2</v>
      </c>
      <c r="BO117">
        <v>0.10018510872796571</v>
      </c>
      <c r="BP117">
        <v>0.10141227316636579</v>
      </c>
      <c r="BQ117">
        <v>0.1026429719254672</v>
      </c>
      <c r="BR117">
        <v>0.10387611418367719</v>
      </c>
      <c r="BS117">
        <v>0.105110711878754</v>
      </c>
      <c r="BT117">
        <v>0.10634587140337116</v>
      </c>
      <c r="BU117">
        <v>0.1075807850363466</v>
      </c>
      <c r="BV117">
        <v>0.10881472342246075</v>
      </c>
      <c r="BW117">
        <v>0.11004702879970163</v>
      </c>
      <c r="BX117">
        <v>0.11127710790016036</v>
      </c>
      <c r="BY117">
        <v>0.11250442706165537</v>
      </c>
      <c r="BZ117">
        <v>0.11372850611216483</v>
      </c>
      <c r="CA117">
        <v>0.11494891426593291</v>
      </c>
      <c r="CB117">
        <v>0.11616526489988611</v>
      </c>
      <c r="CC117">
        <v>0.11737721188037879</v>
      </c>
      <c r="CD117">
        <v>0.11858444587765866</v>
      </c>
      <c r="CE117">
        <v>0.11978669141472813</v>
      </c>
      <c r="CF117">
        <v>0.12098370284084826</v>
      </c>
      <c r="CG117">
        <v>0.12217526265357101</v>
      </c>
      <c r="CH117">
        <v>0.12336117801821886</v>
      </c>
      <c r="CI117">
        <v>0.12454127958732987</v>
      </c>
      <c r="CJ117">
        <v>0.12571541816172002</v>
      </c>
      <c r="CK117">
        <v>0.12688346382122997</v>
      </c>
      <c r="CL117">
        <v>0.12804530362648586</v>
      </c>
      <c r="CM117">
        <v>0.12920084041219193</v>
      </c>
      <c r="CN117">
        <v>0.13034999090415594</v>
      </c>
      <c r="CO117">
        <v>0.13149268511242282</v>
      </c>
      <c r="CP117">
        <v>0.13262886447415953</v>
      </c>
      <c r="CQ117">
        <v>0.13375848138208601</v>
      </c>
      <c r="CR117">
        <v>0.13488149770092153</v>
      </c>
      <c r="CS117">
        <v>0.13599788396453086</v>
      </c>
      <c r="CT117">
        <v>0.13710761867677163</v>
      </c>
      <c r="CU117">
        <v>0.13821068827020211</v>
      </c>
      <c r="CV117">
        <v>0.13930708461918206</v>
      </c>
      <c r="CW117" t="e">
        <v>#N/A</v>
      </c>
      <c r="CX117" t="e">
        <v>#N/A</v>
      </c>
      <c r="CY117" t="e">
        <v>#N/A</v>
      </c>
      <c r="CZ117" t="e">
        <v>#N/A</v>
      </c>
      <c r="DA117" t="e">
        <v>#N/A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e">
        <v>#N/A</v>
      </c>
      <c r="DI117" t="e">
        <v>#N/A</v>
      </c>
      <c r="DJ117" t="e">
        <v>#N/A</v>
      </c>
      <c r="DK117" t="e">
        <v>#N/A</v>
      </c>
      <c r="DL117" t="e">
        <v>#N/A</v>
      </c>
      <c r="DM117" t="e">
        <v>#N/A</v>
      </c>
      <c r="DN117" t="e">
        <v>#N/A</v>
      </c>
      <c r="DO117" t="e">
        <v>#N/A</v>
      </c>
      <c r="DP117" t="e">
        <v>#N/A</v>
      </c>
      <c r="DQ117" t="e">
        <v>#N/A</v>
      </c>
      <c r="DR117" t="e">
        <v>#N/A</v>
      </c>
      <c r="DS117" t="e">
        <v>#N/A</v>
      </c>
      <c r="DT117" t="e">
        <v>#N/A</v>
      </c>
      <c r="DU117" t="e">
        <v>#N/A</v>
      </c>
      <c r="DV117" t="e">
        <v>#N/A</v>
      </c>
      <c r="DW117" t="e">
        <v>#N/A</v>
      </c>
      <c r="DX117" t="e">
        <v>#N/A</v>
      </c>
      <c r="DY117" t="e">
        <v>#N/A</v>
      </c>
      <c r="DZ117" t="e">
        <v>#N/A</v>
      </c>
      <c r="EA117" t="e">
        <v>#N/A</v>
      </c>
      <c r="EB117" t="e">
        <v>#N/A</v>
      </c>
      <c r="EC117" t="e">
        <v>#N/A</v>
      </c>
      <c r="ED117" t="e">
        <v>#N/A</v>
      </c>
      <c r="EE117" t="e">
        <v>#N/A</v>
      </c>
      <c r="EF117" t="e">
        <v>#N/A</v>
      </c>
      <c r="EG117" t="e">
        <v>#N/A</v>
      </c>
      <c r="EH117" t="e">
        <v>#N/A</v>
      </c>
      <c r="EI117" t="e">
        <v>#N/A</v>
      </c>
      <c r="EJ117" t="e">
        <v>#N/A</v>
      </c>
      <c r="EK117" t="e">
        <v>#N/A</v>
      </c>
      <c r="EL117" t="e">
        <v>#N/A</v>
      </c>
      <c r="EM117" t="e">
        <v>#N/A</v>
      </c>
      <c r="EN117" t="e">
        <v>#N/A</v>
      </c>
      <c r="EO117" t="e">
        <v>#N/A</v>
      </c>
      <c r="EP117" t="e">
        <v>#N/A</v>
      </c>
      <c r="EQ117" t="e">
        <v>#N/A</v>
      </c>
      <c r="ER117" t="e">
        <v>#N/A</v>
      </c>
      <c r="ES117" t="e">
        <v>#N/A</v>
      </c>
      <c r="ET117" t="e">
        <v>#N/A</v>
      </c>
      <c r="EU117" t="e">
        <v>#N/A</v>
      </c>
      <c r="EV117" t="e">
        <v>#N/A</v>
      </c>
      <c r="EW117" t="e">
        <v>#N/A</v>
      </c>
      <c r="EX117" t="e">
        <v>#N/A</v>
      </c>
      <c r="EY117" t="e">
        <v>#N/A</v>
      </c>
    </row>
    <row r="118" spans="1:155">
      <c r="A118">
        <v>0.13386399931285559</v>
      </c>
      <c r="B118">
        <v>0.13156296333131917</v>
      </c>
      <c r="C118">
        <v>0.12928407018803523</v>
      </c>
      <c r="D118">
        <v>0.12702805945879997</v>
      </c>
      <c r="E118">
        <v>0.12479575284478953</v>
      </c>
      <c r="F118">
        <v>0.1225880608551764</v>
      </c>
      <c r="G118">
        <v>0.12040598959245824</v>
      </c>
      <c r="H118">
        <v>0.1182506481572906</v>
      </c>
      <c r="I118">
        <v>0.11612325653569777</v>
      </c>
      <c r="J118">
        <v>0.11402515381280297</v>
      </c>
      <c r="K118">
        <v>0.11195780622013701</v>
      </c>
      <c r="L118">
        <v>0.10992281610670279</v>
      </c>
      <c r="M118">
        <v>0.10792193102542441</v>
      </c>
      <c r="N118">
        <v>0.10595705164193617</v>
      </c>
      <c r="O118">
        <v>0.10403024134144254</v>
      </c>
      <c r="P118">
        <v>0.10214373343409468</v>
      </c>
      <c r="Q118">
        <v>0.10029993856080317</v>
      </c>
      <c r="R118">
        <v>9.8501450638695517E-2</v>
      </c>
      <c r="S118">
        <v>9.6751050668572744E-2</v>
      </c>
      <c r="T118">
        <v>9.5051708426456438E-2</v>
      </c>
      <c r="U118">
        <v>9.3406580482809837E-2</v>
      </c>
      <c r="V118">
        <v>9.1819004065840065E-2</v>
      </c>
      <c r="W118">
        <v>9.0292485895550556E-2</v>
      </c>
      <c r="X118">
        <v>8.8830684308804614E-2</v>
      </c>
      <c r="Y118">
        <v>8.7437383712814773E-2</v>
      </c>
      <c r="Z118">
        <v>8.6116460565245703E-2</v>
      </c>
      <c r="AA118">
        <v>8.4871839118547843E-2</v>
      </c>
      <c r="AB118">
        <v>8.3707437212018301E-2</v>
      </c>
      <c r="AC118">
        <v>8.2627101173656403E-2</v>
      </c>
      <c r="AD118">
        <v>8.1634531085452627E-2</v>
      </c>
      <c r="AE118">
        <v>8.0733196773355054E-2</v>
      </c>
      <c r="AF118">
        <v>7.9926248623431034E-2</v>
      </c>
      <c r="AG118">
        <v>7.9216426434911669E-2</v>
      </c>
      <c r="AH118">
        <v>7.8605969335616852E-2</v>
      </c>
      <c r="AI118">
        <v>7.8096534977683901E-2</v>
      </c>
      <c r="AJ118">
        <v>7.768913128594751E-2</v>
      </c>
      <c r="AK118">
        <v>7.7384063320628096E-2</v>
      </c>
      <c r="AL118">
        <v>7.7180915421630761E-2</v>
      </c>
      <c r="AM118">
        <v>7.7078546938527004E-2</v>
      </c>
      <c r="AN118">
        <v>7.7075138135635476E-2</v>
      </c>
      <c r="AO118">
        <v>7.7168210913527296E-2</v>
      </c>
      <c r="AP118">
        <v>7.7354676685154097E-2</v>
      </c>
      <c r="AQ118">
        <v>7.7630947202561959E-2</v>
      </c>
      <c r="AR118">
        <v>7.7992997228129121E-2</v>
      </c>
      <c r="AS118">
        <v>7.8436426093317885E-2</v>
      </c>
      <c r="AT118">
        <v>7.8956598589140822E-2</v>
      </c>
      <c r="AU118">
        <v>7.9548685796314689E-2</v>
      </c>
      <c r="AV118">
        <v>8.020777905623111E-2</v>
      </c>
      <c r="AW118">
        <v>8.0928967604786309E-2</v>
      </c>
      <c r="AX118">
        <v>8.1707397940138135E-2</v>
      </c>
      <c r="AY118">
        <v>8.2538332047614044E-2</v>
      </c>
      <c r="AZ118">
        <v>8.3417195624088933E-2</v>
      </c>
      <c r="BA118">
        <v>8.4339610022871575E-2</v>
      </c>
      <c r="BB118">
        <v>8.5301416945448461E-2</v>
      </c>
      <c r="BC118">
        <v>8.6298694921486271E-2</v>
      </c>
      <c r="BD118">
        <v>8.7327766815996397E-2</v>
      </c>
      <c r="BE118">
        <v>8.838520299617067E-2</v>
      </c>
      <c r="BF118">
        <v>8.9467818107947988E-2</v>
      </c>
      <c r="BG118">
        <v>9.0572664662577074E-2</v>
      </c>
      <c r="BH118">
        <v>9.1697025452757278E-2</v>
      </c>
      <c r="BI118">
        <v>9.2838401830831863E-2</v>
      </c>
      <c r="BJ118">
        <v>9.3994501484573306E-2</v>
      </c>
      <c r="BK118">
        <v>9.5163227012583271E-2</v>
      </c>
      <c r="BL118">
        <v>9.6342661681638131E-2</v>
      </c>
      <c r="BM118">
        <v>9.7531057937570678E-2</v>
      </c>
      <c r="BN118">
        <v>9.8726823855506282E-2</v>
      </c>
      <c r="BO118">
        <v>9.992851158853315E-2</v>
      </c>
      <c r="BP118">
        <v>0.10113480613563844</v>
      </c>
      <c r="BQ118">
        <v>0.10234451375882855</v>
      </c>
      <c r="BR118">
        <v>0.10355655265590775</v>
      </c>
      <c r="BS118">
        <v>0.10476994273834413</v>
      </c>
      <c r="BT118">
        <v>0.10598379746151795</v>
      </c>
      <c r="BU118">
        <v>0.10719731535557248</v>
      </c>
      <c r="BV118">
        <v>0.10840977270920261</v>
      </c>
      <c r="BW118">
        <v>0.10962051680747123</v>
      </c>
      <c r="BX118">
        <v>0.11082895894264794</v>
      </c>
      <c r="BY118">
        <v>0.11203456962386377</v>
      </c>
      <c r="BZ118">
        <v>0.11323687249863817</v>
      </c>
      <c r="CA118">
        <v>0.11443544025553642</v>
      </c>
      <c r="CB118">
        <v>0.11562988955789542</v>
      </c>
      <c r="CC118">
        <v>0.11681987729787498</v>
      </c>
      <c r="CD118">
        <v>0.11800509700202326</v>
      </c>
      <c r="CE118">
        <v>0.11918527588167892</v>
      </c>
      <c r="CF118">
        <v>0.12036017082927485</v>
      </c>
      <c r="CG118">
        <v>0.12152956678595575</v>
      </c>
      <c r="CH118">
        <v>0.12269327324271898</v>
      </c>
      <c r="CI118">
        <v>0.12385112307662331</v>
      </c>
      <c r="CJ118">
        <v>0.12500296923666374</v>
      </c>
      <c r="CK118">
        <v>0.12614868389106262</v>
      </c>
      <c r="CL118">
        <v>0.12728815611021055</v>
      </c>
      <c r="CM118">
        <v>0.12842129068345207</v>
      </c>
      <c r="CN118">
        <v>0.12954800623200249</v>
      </c>
      <c r="CO118">
        <v>0.13066823460853044</v>
      </c>
      <c r="CP118">
        <v>0.13178191905927586</v>
      </c>
      <c r="CQ118">
        <v>0.13288901372580325</v>
      </c>
      <c r="CR118">
        <v>0.13398948219394274</v>
      </c>
      <c r="CS118">
        <v>0.13508329667017216</v>
      </c>
      <c r="CT118">
        <v>0.13617043729837811</v>
      </c>
      <c r="CU118">
        <v>0.13725089210180669</v>
      </c>
      <c r="CV118">
        <v>0.13832465453155604</v>
      </c>
      <c r="CW118" t="e">
        <v>#N/A</v>
      </c>
      <c r="CX118" t="e">
        <v>#N/A</v>
      </c>
      <c r="CY118" t="e">
        <v>#N/A</v>
      </c>
      <c r="CZ118" t="e">
        <v>#N/A</v>
      </c>
      <c r="DA118" t="e">
        <v>#N/A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e">
        <v>#N/A</v>
      </c>
      <c r="DI118" t="e">
        <v>#N/A</v>
      </c>
      <c r="DJ118" t="e">
        <v>#N/A</v>
      </c>
      <c r="DK118" t="e">
        <v>#N/A</v>
      </c>
      <c r="DL118" t="e">
        <v>#N/A</v>
      </c>
      <c r="DM118" t="e">
        <v>#N/A</v>
      </c>
      <c r="DN118" t="e">
        <v>#N/A</v>
      </c>
      <c r="DO118" t="e">
        <v>#N/A</v>
      </c>
      <c r="DP118" t="e">
        <v>#N/A</v>
      </c>
      <c r="DQ118" t="e">
        <v>#N/A</v>
      </c>
      <c r="DR118" t="e">
        <v>#N/A</v>
      </c>
      <c r="DS118" t="e">
        <v>#N/A</v>
      </c>
      <c r="DT118" t="e">
        <v>#N/A</v>
      </c>
      <c r="DU118" t="e">
        <v>#N/A</v>
      </c>
      <c r="DV118" t="e">
        <v>#N/A</v>
      </c>
      <c r="DW118" t="e">
        <v>#N/A</v>
      </c>
      <c r="DX118" t="e">
        <v>#N/A</v>
      </c>
      <c r="DY118" t="e">
        <v>#N/A</v>
      </c>
      <c r="DZ118" t="e">
        <v>#N/A</v>
      </c>
      <c r="EA118" t="e">
        <v>#N/A</v>
      </c>
      <c r="EB118" t="e">
        <v>#N/A</v>
      </c>
      <c r="EC118" t="e">
        <v>#N/A</v>
      </c>
      <c r="ED118" t="e">
        <v>#N/A</v>
      </c>
      <c r="EE118" t="e">
        <v>#N/A</v>
      </c>
      <c r="EF118" t="e">
        <v>#N/A</v>
      </c>
      <c r="EG118" t="e">
        <v>#N/A</v>
      </c>
      <c r="EH118" t="e">
        <v>#N/A</v>
      </c>
      <c r="EI118" t="e">
        <v>#N/A</v>
      </c>
      <c r="EJ118" t="e">
        <v>#N/A</v>
      </c>
      <c r="EK118" t="e">
        <v>#N/A</v>
      </c>
      <c r="EL118" t="e">
        <v>#N/A</v>
      </c>
      <c r="EM118" t="e">
        <v>#N/A</v>
      </c>
      <c r="EN118" t="e">
        <v>#N/A</v>
      </c>
      <c r="EO118" t="e">
        <v>#N/A</v>
      </c>
      <c r="EP118" t="e">
        <v>#N/A</v>
      </c>
      <c r="EQ118" t="e">
        <v>#N/A</v>
      </c>
      <c r="ER118" t="e">
        <v>#N/A</v>
      </c>
      <c r="ES118" t="e">
        <v>#N/A</v>
      </c>
      <c r="ET118" t="e">
        <v>#N/A</v>
      </c>
      <c r="EU118" t="e">
        <v>#N/A</v>
      </c>
      <c r="EV118" t="e">
        <v>#N/A</v>
      </c>
      <c r="EW118" t="e">
        <v>#N/A</v>
      </c>
      <c r="EX118" t="e">
        <v>#N/A</v>
      </c>
      <c r="EY118" t="e">
        <v>#N/A</v>
      </c>
    </row>
    <row r="119" spans="1:155">
      <c r="A119">
        <v>0.13333856111526068</v>
      </c>
      <c r="B119">
        <v>0.13106618184644936</v>
      </c>
      <c r="C119">
        <v>0.12881551924385937</v>
      </c>
      <c r="D119">
        <v>0.12658731716786639</v>
      </c>
      <c r="E119">
        <v>0.12438240111038133</v>
      </c>
      <c r="F119">
        <v>0.12220168469213261</v>
      </c>
      <c r="G119">
        <v>0.12004617637669115</v>
      </c>
      <c r="H119">
        <v>0.1179169866924254</v>
      </c>
      <c r="I119">
        <v>0.11581533587505437</v>
      </c>
      <c r="J119">
        <v>0.11374256195748737</v>
      </c>
      <c r="K119">
        <v>0.11170012847543005</v>
      </c>
      <c r="L119">
        <v>0.10968963321824969</v>
      </c>
      <c r="M119">
        <v>0.10771281699840073</v>
      </c>
      <c r="N119">
        <v>0.10577157116369118</v>
      </c>
      <c r="O119">
        <v>0.10386794685301423</v>
      </c>
      <c r="P119">
        <v>0.10200416181704897</v>
      </c>
      <c r="Q119">
        <v>0.10018260737625077</v>
      </c>
      <c r="R119">
        <v>9.8405853972097945E-2</v>
      </c>
      <c r="S119">
        <v>9.6676654477826071E-2</v>
      </c>
      <c r="T119">
        <v>9.4997945636974029E-2</v>
      </c>
      <c r="U119">
        <v>9.337284560746148E-2</v>
      </c>
      <c r="V119">
        <v>9.1804647706981324E-2</v>
      </c>
      <c r="W119">
        <v>9.0296809045302795E-2</v>
      </c>
      <c r="X119">
        <v>8.8852932709965374E-2</v>
      </c>
      <c r="Y119">
        <v>8.7476742492967871E-2</v>
      </c>
      <c r="Z119">
        <v>8.6172049273216075E-2</v>
      </c>
      <c r="AA119">
        <v>8.4942707601973783E-2</v>
      </c>
      <c r="AB119">
        <v>8.3792562453098657E-2</v>
      </c>
      <c r="AC119">
        <v>8.2725385484457084E-2</v>
      </c>
      <c r="AD119">
        <v>8.1744801916941293E-2</v>
      </c>
      <c r="AE119">
        <v>8.0854208419132073E-2</v>
      </c>
      <c r="AF119">
        <v>8.0056685960752549E-2</v>
      </c>
      <c r="AG119">
        <v>7.9354910750692426E-2</v>
      </c>
      <c r="AH119">
        <v>7.8751066478045764E-2</v>
      </c>
      <c r="AI119">
        <v>7.8246765386358857E-2</v>
      </c>
      <c r="AJ119">
        <v>7.7842981825248223E-2</v>
      </c>
      <c r="AK119">
        <v>7.7540000341565968E-2</v>
      </c>
      <c r="AL119">
        <v>7.7337399211782717E-2</v>
      </c>
      <c r="AM119">
        <v>7.7234046246021593E-2</v>
      </c>
      <c r="AN119">
        <v>7.7228144772450588E-2</v>
      </c>
      <c r="AO119">
        <v>7.7317253095270738E-2</v>
      </c>
      <c r="AP119">
        <v>7.7498331791874986E-2</v>
      </c>
      <c r="AQ119">
        <v>7.7767852596054621E-2</v>
      </c>
      <c r="AR119">
        <v>7.8121859090805226E-2</v>
      </c>
      <c r="AS119">
        <v>7.8556026377568089E-2</v>
      </c>
      <c r="AT119">
        <v>7.9065799251627072E-2</v>
      </c>
      <c r="AU119">
        <v>7.9646431607298368E-2</v>
      </c>
      <c r="AV119">
        <v>8.029309799702522E-2</v>
      </c>
      <c r="AW119">
        <v>8.1000970388332136E-2</v>
      </c>
      <c r="AX119">
        <v>8.1765275072968505E-2</v>
      </c>
      <c r="AY119">
        <v>8.2581350715969323E-2</v>
      </c>
      <c r="AZ119">
        <v>8.3444695208606076E-2</v>
      </c>
      <c r="BA119">
        <v>8.4350997211297143E-2</v>
      </c>
      <c r="BB119">
        <v>8.5296160553280043E-2</v>
      </c>
      <c r="BC119">
        <v>8.6276320554746336E-2</v>
      </c>
      <c r="BD119">
        <v>8.7287851460322308E-2</v>
      </c>
      <c r="BE119">
        <v>8.8327369914037571E-2</v>
      </c>
      <c r="BF119">
        <v>8.9391731826115303E-2</v>
      </c>
      <c r="BG119">
        <v>9.0478026455620336E-2</v>
      </c>
      <c r="BH119">
        <v>9.1583568997780862E-2</v>
      </c>
      <c r="BI119">
        <v>9.2705889333977318E-2</v>
      </c>
      <c r="BJ119">
        <v>9.3842720193664797E-2</v>
      </c>
      <c r="BK119">
        <v>9.4991986028017714E-2</v>
      </c>
      <c r="BL119">
        <v>9.6151789188040099E-2</v>
      </c>
      <c r="BM119">
        <v>9.7320398748184753E-2</v>
      </c>
      <c r="BN119">
        <v>9.8496237217958665E-2</v>
      </c>
      <c r="BO119">
        <v>9.9677869356389809E-2</v>
      </c>
      <c r="BP119">
        <v>0.10086399109182131</v>
      </c>
      <c r="BQ119">
        <v>0.10205341824105967</v>
      </c>
      <c r="BR119">
        <v>0.10324507733747636</v>
      </c>
      <c r="BS119">
        <v>0.10443799558953054</v>
      </c>
      <c r="BT119">
        <v>0.10563129284373099</v>
      </c>
      <c r="BU119">
        <v>0.10682417333427535</v>
      </c>
      <c r="BV119">
        <v>0.10801591832956375</v>
      </c>
      <c r="BW119">
        <v>0.10920587960303954</v>
      </c>
      <c r="BX119">
        <v>0.11039347247836113</v>
      </c>
      <c r="BY119">
        <v>0.11157817106153317</v>
      </c>
      <c r="BZ119">
        <v>0.11275950231047366</v>
      </c>
      <c r="CA119">
        <v>0.11393704196088493</v>
      </c>
      <c r="CB119">
        <v>0.11511040940830369</v>
      </c>
      <c r="CC119">
        <v>0.11627926418407844</v>
      </c>
      <c r="CD119">
        <v>0.11744330220963752</v>
      </c>
      <c r="CE119">
        <v>0.11860225298084449</v>
      </c>
      <c r="CF119">
        <v>0.11975587553939433</v>
      </c>
      <c r="CG119">
        <v>0.12090395688526095</v>
      </c>
      <c r="CH119">
        <v>0.1220463084718022</v>
      </c>
      <c r="CI119">
        <v>0.1231827650647966</v>
      </c>
      <c r="CJ119">
        <v>0.12431318144153738</v>
      </c>
      <c r="CK119">
        <v>0.12543743151877704</v>
      </c>
      <c r="CL119">
        <v>0.12655540608419336</v>
      </c>
      <c r="CM119">
        <v>0.12766701157762719</v>
      </c>
      <c r="CN119">
        <v>0.12877216827361568</v>
      </c>
      <c r="CO119">
        <v>0.12987080957726024</v>
      </c>
      <c r="CP119">
        <v>0.1309628803072172</v>
      </c>
      <c r="CQ119">
        <v>0.13204833608820929</v>
      </c>
      <c r="CR119">
        <v>0.13312714202924519</v>
      </c>
      <c r="CS119">
        <v>0.1341992717561348</v>
      </c>
      <c r="CT119">
        <v>0.13526470686304928</v>
      </c>
      <c r="CU119">
        <v>0.13632343675535752</v>
      </c>
      <c r="CV119">
        <v>0.13737545626891748</v>
      </c>
      <c r="CW119" t="e">
        <v>#N/A</v>
      </c>
      <c r="CX119" t="e">
        <v>#N/A</v>
      </c>
      <c r="CY119" t="e">
        <v>#N/A</v>
      </c>
      <c r="CZ119" t="e">
        <v>#N/A</v>
      </c>
      <c r="DA119" t="e">
        <v>#N/A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e">
        <v>#N/A</v>
      </c>
      <c r="DI119" t="e">
        <v>#N/A</v>
      </c>
      <c r="DJ119" t="e">
        <v>#N/A</v>
      </c>
      <c r="DK119" t="e">
        <v>#N/A</v>
      </c>
      <c r="DL119" t="e">
        <v>#N/A</v>
      </c>
      <c r="DM119" t="e">
        <v>#N/A</v>
      </c>
      <c r="DN119" t="e">
        <v>#N/A</v>
      </c>
      <c r="DO119" t="e">
        <v>#N/A</v>
      </c>
      <c r="DP119" t="e">
        <v>#N/A</v>
      </c>
      <c r="DQ119" t="e">
        <v>#N/A</v>
      </c>
      <c r="DR119" t="e">
        <v>#N/A</v>
      </c>
      <c r="DS119" t="e">
        <v>#N/A</v>
      </c>
      <c r="DT119" t="e">
        <v>#N/A</v>
      </c>
      <c r="DU119" t="e">
        <v>#N/A</v>
      </c>
      <c r="DV119" t="e">
        <v>#N/A</v>
      </c>
      <c r="DW119" t="e">
        <v>#N/A</v>
      </c>
      <c r="DX119" t="e">
        <v>#N/A</v>
      </c>
      <c r="DY119" t="e">
        <v>#N/A</v>
      </c>
      <c r="DZ119" t="e">
        <v>#N/A</v>
      </c>
      <c r="EA119" t="e">
        <v>#N/A</v>
      </c>
      <c r="EB119" t="e">
        <v>#N/A</v>
      </c>
      <c r="EC119" t="e">
        <v>#N/A</v>
      </c>
      <c r="ED119" t="e">
        <v>#N/A</v>
      </c>
      <c r="EE119" t="e">
        <v>#N/A</v>
      </c>
      <c r="EF119" t="e">
        <v>#N/A</v>
      </c>
      <c r="EG119" t="e">
        <v>#N/A</v>
      </c>
      <c r="EH119" t="e">
        <v>#N/A</v>
      </c>
      <c r="EI119" t="e">
        <v>#N/A</v>
      </c>
      <c r="EJ119" t="e">
        <v>#N/A</v>
      </c>
      <c r="EK119" t="e">
        <v>#N/A</v>
      </c>
      <c r="EL119" t="e">
        <v>#N/A</v>
      </c>
      <c r="EM119" t="e">
        <v>#N/A</v>
      </c>
      <c r="EN119" t="e">
        <v>#N/A</v>
      </c>
      <c r="EO119" t="e">
        <v>#N/A</v>
      </c>
      <c r="EP119" t="e">
        <v>#N/A</v>
      </c>
      <c r="EQ119" t="e">
        <v>#N/A</v>
      </c>
      <c r="ER119" t="e">
        <v>#N/A</v>
      </c>
      <c r="ES119" t="e">
        <v>#N/A</v>
      </c>
      <c r="ET119" t="e">
        <v>#N/A</v>
      </c>
      <c r="EU119" t="e">
        <v>#N/A</v>
      </c>
      <c r="EV119" t="e">
        <v>#N/A</v>
      </c>
      <c r="EW119" t="e">
        <v>#N/A</v>
      </c>
      <c r="EX119" t="e">
        <v>#N/A</v>
      </c>
      <c r="EY119" t="e">
        <v>#N/A</v>
      </c>
    </row>
    <row r="120" spans="1:155">
      <c r="A120">
        <v>0.13282599880028656</v>
      </c>
      <c r="B120">
        <v>0.13058123995150808</v>
      </c>
      <c r="C120">
        <v>0.12835779945749845</v>
      </c>
      <c r="D120">
        <v>0.12615642570747912</v>
      </c>
      <c r="E120">
        <v>0.12397794819022195</v>
      </c>
      <c r="F120">
        <v>0.12182328393524898</v>
      </c>
      <c r="G120">
        <v>0.11969344400046361</v>
      </c>
      <c r="H120">
        <v>0.11758954059533457</v>
      </c>
      <c r="I120">
        <v>0.11551279452463546</v>
      </c>
      <c r="J120">
        <v>0.11346454302808311</v>
      </c>
      <c r="K120">
        <v>0.11144624725825951</v>
      </c>
      <c r="L120">
        <v>0.10945950074910957</v>
      </c>
      <c r="M120">
        <v>0.10750603784821069</v>
      </c>
      <c r="N120">
        <v>0.10558774091434503</v>
      </c>
      <c r="O120">
        <v>0.10370664912919261</v>
      </c>
      <c r="P120">
        <v>0.10186496497562834</v>
      </c>
      <c r="Q120">
        <v>0.10006506075235427</v>
      </c>
      <c r="R120">
        <v>9.8309483598164465E-2</v>
      </c>
      <c r="S120">
        <v>9.6600958553965457E-2</v>
      </c>
      <c r="T120">
        <v>9.4942389438232591E-2</v>
      </c>
      <c r="U120">
        <v>9.3336856164338303E-2</v>
      </c>
      <c r="V120">
        <v>9.1787608131821394E-2</v>
      </c>
      <c r="W120">
        <v>9.0298052833627851E-2</v>
      </c>
      <c r="X120">
        <v>8.8871737955130231E-2</v>
      </c>
      <c r="Y120">
        <v>8.7512326425754794E-2</v>
      </c>
      <c r="Z120">
        <v>8.6223563236898101E-2</v>
      </c>
      <c r="AA120">
        <v>8.50092327284174E-2</v>
      </c>
      <c r="AB120">
        <v>8.3873106442113307E-2</v>
      </c>
      <c r="AC120">
        <v>8.281888070783415E-2</v>
      </c>
      <c r="AD120">
        <v>8.1850105152634509E-2</v>
      </c>
      <c r="AE120">
        <v>8.0970102481105671E-2</v>
      </c>
      <c r="AF120">
        <v>8.0181883415936156E-2</v>
      </c>
      <c r="AG120">
        <v>7.9488059903016453E-2</v>
      </c>
      <c r="AH120">
        <v>7.8890759450619366E-2</v>
      </c>
      <c r="AI120">
        <v>7.8391548315701429E-2</v>
      </c>
      <c r="AJ120">
        <v>7.7991366839828102E-2</v>
      </c>
      <c r="AK120">
        <v>7.7690478814668756E-2</v>
      </c>
      <c r="AL120">
        <v>7.7488456488195509E-2</v>
      </c>
      <c r="AM120">
        <v>7.7384175955409251E-2</v>
      </c>
      <c r="AN120">
        <v>7.7375863813344922E-2</v>
      </c>
      <c r="AO120">
        <v>7.7461114650018995E-2</v>
      </c>
      <c r="AP120">
        <v>7.7636938436513842E-2</v>
      </c>
      <c r="AQ120">
        <v>7.7899866948190705E-2</v>
      </c>
      <c r="AR120">
        <v>7.8246012775257945E-2</v>
      </c>
      <c r="AS120">
        <v>7.8671126546429604E-2</v>
      </c>
      <c r="AT120">
        <v>7.9170733500537757E-2</v>
      </c>
      <c r="AU120">
        <v>7.9740170180715247E-2</v>
      </c>
      <c r="AV120">
        <v>8.0374694552162895E-2</v>
      </c>
      <c r="AW120">
        <v>8.1069561075036892E-2</v>
      </c>
      <c r="AX120">
        <v>8.1820075839745793E-2</v>
      </c>
      <c r="AY120">
        <v>8.2621653890335059E-2</v>
      </c>
      <c r="AZ120">
        <v>8.3469865091880202E-2</v>
      </c>
      <c r="BA120">
        <v>8.4360465031562651E-2</v>
      </c>
      <c r="BB120">
        <v>8.5289419241206685E-2</v>
      </c>
      <c r="BC120">
        <v>8.6252919228467423E-2</v>
      </c>
      <c r="BD120">
        <v>8.7247390169919364E-2</v>
      </c>
      <c r="BE120">
        <v>8.8269494266324688E-2</v>
      </c>
      <c r="BF120">
        <v>8.9316128114616061E-2</v>
      </c>
      <c r="BG120">
        <v>9.0384416921458238E-2</v>
      </c>
      <c r="BH120">
        <v>9.1471707602960986E-2</v>
      </c>
      <c r="BI120">
        <v>9.2575557818404236E-2</v>
      </c>
      <c r="BJ120">
        <v>9.3693724574605355E-2</v>
      </c>
      <c r="BK120">
        <v>9.4824153434714259E-2</v>
      </c>
      <c r="BL120">
        <v>9.5964965085049703E-2</v>
      </c>
      <c r="BM120">
        <v>9.7114444473978434E-2</v>
      </c>
      <c r="BN120">
        <v>9.827102783028524E-2</v>
      </c>
      <c r="BO120">
        <v>9.9433291801763371E-2</v>
      </c>
      <c r="BP120">
        <v>0.10059994253214391</v>
      </c>
      <c r="BQ120">
        <v>0.10176980474342755</v>
      </c>
      <c r="BR120">
        <v>0.102941812586528</v>
      </c>
      <c r="BS120">
        <v>0.10411499999403653</v>
      </c>
      <c r="BT120">
        <v>0.10528849256091234</v>
      </c>
      <c r="BU120">
        <v>0.10646149960091295</v>
      </c>
      <c r="BV120">
        <v>0.10763330681607471</v>
      </c>
      <c r="BW120">
        <v>0.10880326991385758</v>
      </c>
      <c r="BX120">
        <v>0.1099708076884395</v>
      </c>
      <c r="BY120">
        <v>0.11113539735456869</v>
      </c>
      <c r="BZ120">
        <v>0.11229656868965281</v>
      </c>
      <c r="CA120">
        <v>0.1134538999568217</v>
      </c>
      <c r="CB120">
        <v>0.11460701290506524</v>
      </c>
      <c r="CC120">
        <v>0.115755569203066</v>
      </c>
      <c r="CD120">
        <v>0.11689926677418046</v>
      </c>
      <c r="CE120">
        <v>0.11803783699003309</v>
      </c>
      <c r="CF120">
        <v>0.11917104066891657</v>
      </c>
      <c r="CG120">
        <v>0.12029866648229044</v>
      </c>
      <c r="CH120">
        <v>0.12142052750802741</v>
      </c>
      <c r="CI120">
        <v>0.12253646004686776</v>
      </c>
      <c r="CJ120">
        <v>0.12364632037285751</v>
      </c>
      <c r="CK120">
        <v>0.12474998385346937</v>
      </c>
      <c r="CL120">
        <v>0.12584734269883624</v>
      </c>
      <c r="CM120">
        <v>0.12693830471866968</v>
      </c>
      <c r="CN120">
        <v>0.12802279151813681</v>
      </c>
      <c r="CO120">
        <v>0.12910073785479667</v>
      </c>
      <c r="CP120">
        <v>0.13017208982379017</v>
      </c>
      <c r="CQ120">
        <v>0.13123680432189333</v>
      </c>
      <c r="CR120">
        <v>0.1322948477269357</v>
      </c>
      <c r="CS120">
        <v>0.13334619487825689</v>
      </c>
      <c r="CT120">
        <v>0.13439082859411552</v>
      </c>
      <c r="CU120">
        <v>0.13542873946506651</v>
      </c>
      <c r="CV120">
        <v>0.13645992351479569</v>
      </c>
      <c r="CW120" t="e">
        <v>#N/A</v>
      </c>
      <c r="CX120" t="e">
        <v>#N/A</v>
      </c>
      <c r="CY120" t="e">
        <v>#N/A</v>
      </c>
      <c r="CZ120" t="e">
        <v>#N/A</v>
      </c>
      <c r="DA120" t="e">
        <v>#N/A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  <c r="DH120" t="e">
        <v>#N/A</v>
      </c>
      <c r="DI120" t="e">
        <v>#N/A</v>
      </c>
      <c r="DJ120" t="e">
        <v>#N/A</v>
      </c>
      <c r="DK120" t="e">
        <v>#N/A</v>
      </c>
      <c r="DL120" t="e">
        <v>#N/A</v>
      </c>
      <c r="DM120" t="e">
        <v>#N/A</v>
      </c>
      <c r="DN120" t="e">
        <v>#N/A</v>
      </c>
      <c r="DO120" t="e">
        <v>#N/A</v>
      </c>
      <c r="DP120" t="e">
        <v>#N/A</v>
      </c>
      <c r="DQ120" t="e">
        <v>#N/A</v>
      </c>
      <c r="DR120" t="e">
        <v>#N/A</v>
      </c>
      <c r="DS120" t="e">
        <v>#N/A</v>
      </c>
      <c r="DT120" t="e">
        <v>#N/A</v>
      </c>
      <c r="DU120" t="e">
        <v>#N/A</v>
      </c>
      <c r="DV120" t="e">
        <v>#N/A</v>
      </c>
      <c r="DW120" t="e">
        <v>#N/A</v>
      </c>
      <c r="DX120" t="e">
        <v>#N/A</v>
      </c>
      <c r="DY120" t="e">
        <v>#N/A</v>
      </c>
      <c r="DZ120" t="e">
        <v>#N/A</v>
      </c>
      <c r="EA120" t="e">
        <v>#N/A</v>
      </c>
      <c r="EB120" t="e">
        <v>#N/A</v>
      </c>
      <c r="EC120" t="e">
        <v>#N/A</v>
      </c>
      <c r="ED120" t="e">
        <v>#N/A</v>
      </c>
      <c r="EE120" t="e">
        <v>#N/A</v>
      </c>
      <c r="EF120" t="e">
        <v>#N/A</v>
      </c>
      <c r="EG120" t="e">
        <v>#N/A</v>
      </c>
      <c r="EH120" t="e">
        <v>#N/A</v>
      </c>
      <c r="EI120" t="e">
        <v>#N/A</v>
      </c>
      <c r="EJ120" t="e">
        <v>#N/A</v>
      </c>
      <c r="EK120" t="e">
        <v>#N/A</v>
      </c>
      <c r="EL120" t="e">
        <v>#N/A</v>
      </c>
      <c r="EM120" t="e">
        <v>#N/A</v>
      </c>
      <c r="EN120" t="e">
        <v>#N/A</v>
      </c>
      <c r="EO120" t="e">
        <v>#N/A</v>
      </c>
      <c r="EP120" t="e">
        <v>#N/A</v>
      </c>
      <c r="EQ120" t="e">
        <v>#N/A</v>
      </c>
      <c r="ER120" t="e">
        <v>#N/A</v>
      </c>
      <c r="ES120" t="e">
        <v>#N/A</v>
      </c>
      <c r="ET120" t="e">
        <v>#N/A</v>
      </c>
      <c r="EU120" t="e">
        <v>#N/A</v>
      </c>
      <c r="EV120" t="e">
        <v>#N/A</v>
      </c>
      <c r="EW120" t="e">
        <v>#N/A</v>
      </c>
      <c r="EX120" t="e">
        <v>#N/A</v>
      </c>
      <c r="EY120" t="e">
        <v>#N/A</v>
      </c>
    </row>
    <row r="121" spans="1:155">
      <c r="A121">
        <v>0.13232651027700931</v>
      </c>
      <c r="B121">
        <v>0.13010833002647434</v>
      </c>
      <c r="C121">
        <v>0.12791109800306583</v>
      </c>
      <c r="D121">
        <v>0.12573556730595326</v>
      </c>
      <c r="E121">
        <v>0.12358257162107548</v>
      </c>
      <c r="F121">
        <v>0.1214530315631264</v>
      </c>
      <c r="G121">
        <v>0.11934796101678954</v>
      </c>
      <c r="H121">
        <v>0.11726847408140249</v>
      </c>
      <c r="I121">
        <v>0.11521579235531544</v>
      </c>
      <c r="J121">
        <v>0.11319125251536429</v>
      </c>
      <c r="K121">
        <v>0.111196313598142</v>
      </c>
      <c r="L121">
        <v>0.10923256512750777</v>
      </c>
      <c r="M121">
        <v>0.10730173524697077</v>
      </c>
      <c r="N121">
        <v>0.10540569756418218</v>
      </c>
      <c r="O121">
        <v>0.10354647960412339</v>
      </c>
      <c r="P121">
        <v>0.10172626882567955</v>
      </c>
      <c r="Q121">
        <v>9.994741871869621E-2</v>
      </c>
      <c r="R121">
        <v>9.8212453420597368E-2</v>
      </c>
      <c r="S121">
        <v>9.6524070301288609E-2</v>
      </c>
      <c r="T121">
        <v>9.4885140440846824E-2</v>
      </c>
      <c r="U121">
        <v>9.3298705624877493E-2</v>
      </c>
      <c r="V121">
        <v>9.1767971429505643E-2</v>
      </c>
      <c r="W121">
        <v>9.0296295710037722E-2</v>
      </c>
      <c r="X121">
        <v>8.8887170697267759E-2</v>
      </c>
      <c r="Y121">
        <v>8.7544198276217511E-2</v>
      </c>
      <c r="Z121">
        <v>8.6271057263387158E-2</v>
      </c>
      <c r="AA121">
        <v>8.507146142930426E-2</v>
      </c>
      <c r="AB121">
        <v>8.3949108424008628E-2</v>
      </c>
      <c r="AC121">
        <v>8.2907618634578142E-2</v>
      </c>
      <c r="AD121">
        <v>8.1950465483587781E-2</v>
      </c>
      <c r="AE121">
        <v>8.1080897024222109E-2</v>
      </c>
      <c r="AF121">
        <v>8.0301853059283348E-2</v>
      </c>
      <c r="AG121">
        <v>7.9615880508690298E-2</v>
      </c>
      <c r="AH121">
        <v>7.9025050208688066E-2</v>
      </c>
      <c r="AI121">
        <v>7.8530881874709191E-2</v>
      </c>
      <c r="AJ121">
        <v>7.8134281447726453E-2</v>
      </c>
      <c r="AK121">
        <v>7.7835491763627626E-2</v>
      </c>
      <c r="AL121">
        <v>7.7634078795313324E-2</v>
      </c>
      <c r="AM121">
        <v>7.7528927274305187E-2</v>
      </c>
      <c r="AN121">
        <v>7.7518286549242602E-2</v>
      </c>
      <c r="AO121">
        <v>7.7599787921004304E-2</v>
      </c>
      <c r="AP121">
        <v>7.7770490738281559E-2</v>
      </c>
      <c r="AQ121">
        <v>7.802698682364291E-2</v>
      </c>
      <c r="AR121">
        <v>7.8365457746964684E-2</v>
      </c>
      <c r="AS121">
        <v>7.8781729715018775E-2</v>
      </c>
      <c r="AT121">
        <v>7.9271408371686933E-2</v>
      </c>
      <c r="AU121">
        <v>7.9829913007293113E-2</v>
      </c>
      <c r="AV121">
        <v>8.0452584776293398E-2</v>
      </c>
      <c r="AW121">
        <v>8.1134760575743634E-2</v>
      </c>
      <c r="AX121">
        <v>8.1871826072234741E-2</v>
      </c>
      <c r="AY121">
        <v>8.2659272481199877E-2</v>
      </c>
      <c r="AZ121">
        <v>8.3492741232845891E-2</v>
      </c>
      <c r="BA121">
        <v>8.4368054492556369E-2</v>
      </c>
      <c r="BB121">
        <v>8.5281238959418304E-2</v>
      </c>
      <c r="BC121">
        <v>8.6228541864145913E-2</v>
      </c>
      <c r="BD121">
        <v>8.7206438687711788E-2</v>
      </c>
      <c r="BE121">
        <v>8.8211636530567392E-2</v>
      </c>
      <c r="BF121">
        <v>8.9241071968885741E-2</v>
      </c>
      <c r="BG121">
        <v>9.0291905495693131E-2</v>
      </c>
      <c r="BH121">
        <v>9.1361515048592107E-2</v>
      </c>
      <c r="BI121">
        <v>9.2447485315839753E-2</v>
      </c>
      <c r="BJ121">
        <v>9.3547596857339724E-2</v>
      </c>
      <c r="BK121">
        <v>9.4659815586049453E-2</v>
      </c>
      <c r="BL121">
        <v>9.5782279831496786E-2</v>
      </c>
      <c r="BM121">
        <v>9.6913289675393074E-2</v>
      </c>
      <c r="BN121">
        <v>9.8051294370897504E-2</v>
      </c>
      <c r="BO121">
        <v>9.9194881764275697E-2</v>
      </c>
      <c r="BP121">
        <v>0.10034276757489853</v>
      </c>
      <c r="BQ121">
        <v>0.10149378471064026</v>
      </c>
      <c r="BR121">
        <v>0.10264687439608984</v>
      </c>
      <c r="BS121">
        <v>0.10380107658237227</v>
      </c>
      <c r="BT121">
        <v>0.10495552208610816</v>
      </c>
      <c r="BU121">
        <v>0.10610942470469428</v>
      </c>
      <c r="BV121">
        <v>0.10726207401825695</v>
      </c>
      <c r="BW121">
        <v>0.10841282914045432</v>
      </c>
      <c r="BX121">
        <v>0.10956111180917584</v>
      </c>
      <c r="BY121">
        <v>0.11070640189216169</v>
      </c>
      <c r="BZ121">
        <v>0.11184823146446057</v>
      </c>
      <c r="CA121">
        <v>0.1129861808935809</v>
      </c>
      <c r="CB121">
        <v>0.11411987381530581</v>
      </c>
      <c r="CC121">
        <v>0.11524897362656916</v>
      </c>
      <c r="CD121">
        <v>0.1163731798384539</v>
      </c>
      <c r="CE121">
        <v>0.11749222532363165</v>
      </c>
      <c r="CF121">
        <v>0.11860587227056738</v>
      </c>
      <c r="CG121">
        <v>0.1197139106913815</v>
      </c>
      <c r="CH121">
        <v>0.12081615492231974</v>
      </c>
      <c r="CI121">
        <v>0.12191244248637723</v>
      </c>
      <c r="CJ121">
        <v>0.12300263080539341</v>
      </c>
      <c r="CK121">
        <v>0.12408659643087243</v>
      </c>
      <c r="CL121">
        <v>0.12516423265276161</v>
      </c>
      <c r="CM121">
        <v>0.12623544839062842</v>
      </c>
      <c r="CN121">
        <v>0.12730016633711319</v>
      </c>
      <c r="CO121">
        <v>0.12835832228472868</v>
      </c>
      <c r="CP121">
        <v>0.12940986339256158</v>
      </c>
      <c r="CQ121">
        <v>0.13045474758823364</v>
      </c>
      <c r="CR121">
        <v>0.13149294226234051</v>
      </c>
      <c r="CS121">
        <v>0.13252442326851466</v>
      </c>
      <c r="CT121">
        <v>0.13354917443578998</v>
      </c>
      <c r="CU121">
        <v>0.13456718733056902</v>
      </c>
      <c r="CV121">
        <v>0.13557845896186294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e">
        <v>#N/A</v>
      </c>
      <c r="EW121" t="e">
        <v>#N/A</v>
      </c>
      <c r="EX121" t="e">
        <v>#N/A</v>
      </c>
      <c r="EY121" t="e">
        <v>#N/A</v>
      </c>
    </row>
    <row r="122" spans="1:155">
      <c r="A122">
        <v>0.1318402781101799</v>
      </c>
      <c r="B122">
        <v>0.12964762989134787</v>
      </c>
      <c r="C122">
        <v>0.12747558824708402</v>
      </c>
      <c r="D122">
        <v>0.12532491110892324</v>
      </c>
      <c r="E122">
        <v>0.1231964365101519</v>
      </c>
      <c r="F122">
        <v>0.12109108879816792</v>
      </c>
      <c r="G122">
        <v>0.11900988482546335</v>
      </c>
      <c r="H122">
        <v>0.11695394078680724</v>
      </c>
      <c r="I122">
        <v>0.11492447920788557</v>
      </c>
      <c r="J122">
        <v>0.11292283644752149</v>
      </c>
      <c r="K122">
        <v>0.11095046957047017</v>
      </c>
      <c r="L122">
        <v>0.10900896430125069</v>
      </c>
      <c r="M122">
        <v>0.10710004282264034</v>
      </c>
      <c r="N122">
        <v>0.1052255702217583</v>
      </c>
      <c r="O122">
        <v>0.10338756254887177</v>
      </c>
      <c r="P122">
        <v>0.10158819249775297</v>
      </c>
      <c r="Q122">
        <v>9.9829794970033706E-2</v>
      </c>
      <c r="R122">
        <v>9.8114871323661604E-2</v>
      </c>
      <c r="S122">
        <v>9.6446091448957938E-2</v>
      </c>
      <c r="T122">
        <v>9.4826293897948014E-2</v>
      </c>
      <c r="U122">
        <v>9.3258482441426052E-2</v>
      </c>
      <c r="V122">
        <v>9.1745818965000059E-2</v>
      </c>
      <c r="W122">
        <v>9.0291611704715738E-2</v>
      </c>
      <c r="X122">
        <v>8.8899297427179849E-2</v>
      </c>
      <c r="Y122">
        <v>8.7572416872666148E-2</v>
      </c>
      <c r="Z122">
        <v>8.6314582479377469E-2</v>
      </c>
      <c r="AA122">
        <v>8.5129437179989539E-2</v>
      </c>
      <c r="AB122">
        <v>8.4020604311350014E-2</v>
      </c>
      <c r="AC122">
        <v>8.2991627928426084E-2</v>
      </c>
      <c r="AD122">
        <v>8.2045904661069965E-2</v>
      </c>
      <c r="AE122">
        <v>8.1186607322753818E-2</v>
      </c>
      <c r="AF122">
        <v>8.0416604224129967E-2</v>
      </c>
      <c r="AG122">
        <v>7.9738376701194269E-2</v>
      </c>
      <c r="AH122">
        <v>7.9153938268375301E-2</v>
      </c>
      <c r="AI122">
        <v>7.8664761745485284E-2</v>
      </c>
      <c r="AJ122">
        <v>7.8271718369418694E-2</v>
      </c>
      <c r="AK122">
        <v>7.7975029600317672E-2</v>
      </c>
      <c r="AL122">
        <v>7.7774255473763654E-2</v>
      </c>
      <c r="AM122">
        <v>7.7668288560189688E-2</v>
      </c>
      <c r="AN122">
        <v>7.7655402148035499E-2</v>
      </c>
      <c r="AO122">
        <v>7.7733263181302498E-2</v>
      </c>
      <c r="AP122">
        <v>7.7898980781953606E-2</v>
      </c>
      <c r="AQ122">
        <v>7.8149206754504846E-2</v>
      </c>
      <c r="AR122">
        <v>7.8480191577232294E-2</v>
      </c>
      <c r="AS122">
        <v>7.8887837105950709E-2</v>
      </c>
      <c r="AT122">
        <v>7.9367829021513597E-2</v>
      </c>
      <c r="AU122">
        <v>7.9915669495544961E-2</v>
      </c>
      <c r="AV122">
        <v>8.0526782605864627E-2</v>
      </c>
      <c r="AW122">
        <v>8.1196587585252389E-2</v>
      </c>
      <c r="AX122">
        <v>8.1920549392267172E-2</v>
      </c>
      <c r="AY122">
        <v>8.2694235024503959E-2</v>
      </c>
      <c r="AZ122">
        <v>8.3513357161175236E-2</v>
      </c>
      <c r="BA122">
        <v>8.4373804049486786E-2</v>
      </c>
      <c r="BB122">
        <v>8.5271663071402201E-2</v>
      </c>
      <c r="BC122">
        <v>8.6203236573045336E-2</v>
      </c>
      <c r="BD122">
        <v>8.7165049673290418E-2</v>
      </c>
      <c r="BE122">
        <v>8.8153853794261702E-2</v>
      </c>
      <c r="BF122">
        <v>8.916662485388141E-2</v>
      </c>
      <c r="BG122">
        <v>9.0200557892646055E-2</v>
      </c>
      <c r="BH122">
        <v>9.1253061108337585E-2</v>
      </c>
      <c r="BI122">
        <v>9.2321745558596457E-2</v>
      </c>
      <c r="BJ122">
        <v>9.3404414606876943E-2</v>
      </c>
      <c r="BK122">
        <v>9.4499053848015685E-2</v>
      </c>
      <c r="BL122">
        <v>9.5603818512327784E-2</v>
      </c>
      <c r="BM122">
        <v>9.6717023142924491E-2</v>
      </c>
      <c r="BN122">
        <v>9.7837129367646991E-2</v>
      </c>
      <c r="BO122">
        <v>9.896273552270865E-2</v>
      </c>
      <c r="BP122">
        <v>0.10009256626121209</v>
      </c>
      <c r="BQ122">
        <v>0.10122546211228213</v>
      </c>
      <c r="BR122">
        <v>0.10236037070407039</v>
      </c>
      <c r="BS122">
        <v>0.1034963374566374</v>
      </c>
      <c r="BT122">
        <v>0.10463249783572884</v>
      </c>
      <c r="BU122">
        <v>0.10576806954659486</v>
      </c>
      <c r="BV122">
        <v>0.10690234557372297</v>
      </c>
      <c r="BW122">
        <v>0.10803468786378768</v>
      </c>
      <c r="BX122">
        <v>0.10916452066600739</v>
      </c>
      <c r="BY122">
        <v>0.11029132596585162</v>
      </c>
      <c r="BZ122">
        <v>0.1114146377340165</v>
      </c>
      <c r="CA122">
        <v>0.11253403796862492</v>
      </c>
      <c r="CB122">
        <v>0.11364915176298374</v>
      </c>
      <c r="CC122">
        <v>0.11475964385281202</v>
      </c>
      <c r="CD122">
        <v>0.1158652149523039</v>
      </c>
      <c r="CE122">
        <v>0.1169655990106955</v>
      </c>
      <c r="CF122">
        <v>0.11806055927900333</v>
      </c>
      <c r="CG122">
        <v>0.11914988671326671</v>
      </c>
      <c r="CH122">
        <v>0.12023339660319568</v>
      </c>
      <c r="CI122">
        <v>0.12131092732205319</v>
      </c>
      <c r="CJ122">
        <v>0.12238233718717274</v>
      </c>
      <c r="CK122">
        <v>0.12344750357306516</v>
      </c>
      <c r="CL122">
        <v>0.12450632061775189</v>
      </c>
      <c r="CM122">
        <v>0.12555869803034814</v>
      </c>
      <c r="CN122">
        <v>0.12660455932977913</v>
      </c>
      <c r="CO122">
        <v>0.12764384109884797</v>
      </c>
      <c r="CP122">
        <v>0.12867649129957215</v>
      </c>
      <c r="CQ122">
        <v>0.12970246864521209</v>
      </c>
      <c r="CR122">
        <v>0.13072174133634787</v>
      </c>
      <c r="CS122">
        <v>0.13173428598880957</v>
      </c>
      <c r="CT122">
        <v>0.13274008724558278</v>
      </c>
      <c r="CU122">
        <v>0.13373913744346949</v>
      </c>
      <c r="CV122">
        <v>0.13473143438437046</v>
      </c>
      <c r="CW122" t="e">
        <v>#N/A</v>
      </c>
      <c r="CX122" t="e">
        <v>#N/A</v>
      </c>
      <c r="CY122" t="e">
        <v>#N/A</v>
      </c>
      <c r="CZ122" t="e">
        <v>#N/A</v>
      </c>
      <c r="DA122" t="e">
        <v>#N/A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 t="e">
        <v>#N/A</v>
      </c>
      <c r="DJ122" t="e">
        <v>#N/A</v>
      </c>
      <c r="DK122" t="e">
        <v>#N/A</v>
      </c>
      <c r="DL122" t="e">
        <v>#N/A</v>
      </c>
      <c r="DM122" t="e">
        <v>#N/A</v>
      </c>
      <c r="DN122" t="e">
        <v>#N/A</v>
      </c>
      <c r="DO122" t="e">
        <v>#N/A</v>
      </c>
      <c r="DP122" t="e">
        <v>#N/A</v>
      </c>
      <c r="DQ122" t="e">
        <v>#N/A</v>
      </c>
      <c r="DR122" t="e">
        <v>#N/A</v>
      </c>
      <c r="DS122" t="e">
        <v>#N/A</v>
      </c>
      <c r="DT122" t="e">
        <v>#N/A</v>
      </c>
      <c r="DU122" t="e">
        <v>#N/A</v>
      </c>
      <c r="DV122" t="e">
        <v>#N/A</v>
      </c>
      <c r="DW122" t="e">
        <v>#N/A</v>
      </c>
      <c r="DX122" t="e">
        <v>#N/A</v>
      </c>
      <c r="DY122" t="e">
        <v>#N/A</v>
      </c>
      <c r="DZ122" t="e">
        <v>#N/A</v>
      </c>
      <c r="EA122" t="e">
        <v>#N/A</v>
      </c>
      <c r="EB122" t="e">
        <v>#N/A</v>
      </c>
      <c r="EC122" t="e">
        <v>#N/A</v>
      </c>
      <c r="ED122" t="e">
        <v>#N/A</v>
      </c>
      <c r="EE122" t="e">
        <v>#N/A</v>
      </c>
      <c r="EF122" t="e">
        <v>#N/A</v>
      </c>
      <c r="EG122" t="e">
        <v>#N/A</v>
      </c>
      <c r="EH122" t="e">
        <v>#N/A</v>
      </c>
      <c r="EI122" t="e">
        <v>#N/A</v>
      </c>
      <c r="EJ122" t="e">
        <v>#N/A</v>
      </c>
      <c r="EK122" t="e">
        <v>#N/A</v>
      </c>
      <c r="EL122" t="e">
        <v>#N/A</v>
      </c>
      <c r="EM122" t="e">
        <v>#N/A</v>
      </c>
      <c r="EN122" t="e">
        <v>#N/A</v>
      </c>
      <c r="EO122" t="e">
        <v>#N/A</v>
      </c>
      <c r="EP122" t="e">
        <v>#N/A</v>
      </c>
      <c r="EQ122" t="e">
        <v>#N/A</v>
      </c>
      <c r="ER122" t="e">
        <v>#N/A</v>
      </c>
      <c r="ES122" t="e">
        <v>#N/A</v>
      </c>
      <c r="ET122" t="e">
        <v>#N/A</v>
      </c>
      <c r="EU122" t="e">
        <v>#N/A</v>
      </c>
      <c r="EV122" t="e">
        <v>#N/A</v>
      </c>
      <c r="EW122" t="e">
        <v>#N/A</v>
      </c>
      <c r="EX122" t="e">
        <v>#N/A</v>
      </c>
      <c r="EY122" t="e">
        <v>#N/A</v>
      </c>
    </row>
    <row r="123" spans="1:155">
      <c r="A123">
        <v>0.1313674702906826</v>
      </c>
      <c r="B123">
        <v>0.12919930354467643</v>
      </c>
      <c r="C123">
        <v>0.12705143044141831</v>
      </c>
      <c r="D123">
        <v>0.12492461383540078</v>
      </c>
      <c r="E123">
        <v>0.12281969618954541</v>
      </c>
      <c r="F123">
        <v>0.12073760568800852</v>
      </c>
      <c r="G123">
        <v>0.11867936227733024</v>
      </c>
      <c r="H123">
        <v>0.11664608432956476</v>
      </c>
      <c r="I123">
        <v>0.11463899547561134</v>
      </c>
      <c r="J123">
        <v>0.1126594318268784</v>
      </c>
      <c r="K123">
        <v>0.11070884870038071</v>
      </c>
      <c r="L123">
        <v>0.10878882816828321</v>
      </c>
      <c r="M123">
        <v>0.10690108658960082</v>
      </c>
      <c r="N123">
        <v>0.10504748073046721</v>
      </c>
      <c r="O123">
        <v>0.10323001539317765</v>
      </c>
      <c r="P123">
        <v>0.10145084866896031</v>
      </c>
      <c r="Q123">
        <v>9.9712297094402699E-2</v>
      </c>
      <c r="R123">
        <v>9.8016839445561929E-2</v>
      </c>
      <c r="S123">
        <v>9.6367118348419503E-2</v>
      </c>
      <c r="T123">
        <v>9.4765939975553881E-2</v>
      </c>
      <c r="U123">
        <v>9.3216270282636293E-2</v>
      </c>
      <c r="V123">
        <v>9.1721227578908715E-2</v>
      </c>
      <c r="W123">
        <v>9.0284070591964166E-2</v>
      </c>
      <c r="X123">
        <v>8.8908180623669758E-2</v>
      </c>
      <c r="Y123">
        <v>8.7597037250864276E-2</v>
      </c>
      <c r="Z123">
        <v>8.6354186436599478E-2</v>
      </c>
      <c r="AA123">
        <v>8.5183200054868818E-2</v>
      </c>
      <c r="AB123">
        <v>8.4087626882858368E-2</v>
      </c>
      <c r="AC123">
        <v>8.3070934222107345E-2</v>
      </c>
      <c r="AD123">
        <v>8.2136441534616189E-2</v>
      </c>
      <c r="AE123">
        <v>8.1287245909529598E-2</v>
      </c>
      <c r="AF123">
        <v>8.0526143628111696E-2</v>
      </c>
      <c r="AG123">
        <v>7.9855549954493649E-2</v>
      </c>
      <c r="AH123">
        <v>7.9277420685547301E-2</v>
      </c>
      <c r="AI123">
        <v>7.8793181299847928E-2</v>
      </c>
      <c r="AJ123">
        <v>7.8403667972122518E-2</v>
      </c>
      <c r="AK123">
        <v>7.8109080914471732E-2</v>
      </c>
      <c r="AL123">
        <v>7.790897366942473E-2</v>
      </c>
      <c r="AM123">
        <v>7.7802247177778616E-2</v>
      </c>
      <c r="AN123">
        <v>7.7787197736728569E-2</v>
      </c>
      <c r="AO123">
        <v>7.7861528693049506E-2</v>
      </c>
      <c r="AP123">
        <v>7.8022398656948655E-2</v>
      </c>
      <c r="AQ123">
        <v>7.8266519304714552E-2</v>
      </c>
      <c r="AR123">
        <v>7.8590209878205655E-2</v>
      </c>
      <c r="AS123">
        <v>7.8989447676871355E-2</v>
      </c>
      <c r="AT123">
        <v>7.9459998482744501E-2</v>
      </c>
      <c r="AU123">
        <v>7.9997446899885485E-2</v>
      </c>
      <c r="AV123">
        <v>8.0597299955370058E-2</v>
      </c>
      <c r="AW123">
        <v>8.1255058746362907E-2</v>
      </c>
      <c r="AX123">
        <v>8.1966267220733233E-2</v>
      </c>
      <c r="AY123">
        <v>8.2726567880506183E-2</v>
      </c>
      <c r="AZ123">
        <v>8.3531744081928108E-2</v>
      </c>
      <c r="BA123">
        <v>8.437774970653443E-2</v>
      </c>
      <c r="BB123">
        <v>8.5260732220977145E-2</v>
      </c>
      <c r="BC123">
        <v>8.6177048537547651E-2</v>
      </c>
      <c r="BD123">
        <v>8.7123272829072854E-2</v>
      </c>
      <c r="BE123">
        <v>8.8096200081173498E-2</v>
      </c>
      <c r="BF123">
        <v>8.9092844895590287E-2</v>
      </c>
      <c r="BG123">
        <v>9.0110436146910319E-2</v>
      </c>
      <c r="BH123">
        <v>9.1146411658341933E-2</v>
      </c>
      <c r="BI123">
        <v>9.2198408097774784E-2</v>
      </c>
      <c r="BJ123">
        <v>9.3264250946986052E-2</v>
      </c>
      <c r="BK123">
        <v>9.4341944805112737E-2</v>
      </c>
      <c r="BL123">
        <v>9.5429661117404918E-2</v>
      </c>
      <c r="BM123">
        <v>9.6525728233599353E-2</v>
      </c>
      <c r="BN123">
        <v>9.7628619447831605E-2</v>
      </c>
      <c r="BO123">
        <v>9.8736943057536941E-2</v>
      </c>
      <c r="BP123">
        <v>9.9849431965607374E-2</v>
      </c>
      <c r="BQ123">
        <v>0.10096493373443283</v>
      </c>
      <c r="BR123">
        <v>0.10208240182509287</v>
      </c>
      <c r="BS123">
        <v>0.10320088657736431</v>
      </c>
      <c r="BT123">
        <v>0.10431952754551123</v>
      </c>
      <c r="BU123">
        <v>0.10543754584357397</v>
      </c>
      <c r="BV123">
        <v>0.10655423732835054</v>
      </c>
      <c r="BW123">
        <v>0.10766896631840522</v>
      </c>
      <c r="BX123">
        <v>0.10878115908109211</v>
      </c>
      <c r="BY123">
        <v>0.10989029928005112</v>
      </c>
      <c r="BZ123">
        <v>0.11099592231954539</v>
      </c>
      <c r="CA123">
        <v>0.11209761143408266</v>
      </c>
      <c r="CB123">
        <v>0.11319499275250254</v>
      </c>
      <c r="CC123">
        <v>0.11428773196644268</v>
      </c>
      <c r="CD123">
        <v>0.11537553057702228</v>
      </c>
      <c r="CE123">
        <v>0.11645812328840614</v>
      </c>
      <c r="CF123">
        <v>0.11753527401759729</v>
      </c>
      <c r="CG123">
        <v>0.11860677436137433</v>
      </c>
      <c r="CH123">
        <v>0.11967244020930981</v>
      </c>
      <c r="CI123">
        <v>0.12073211049503325</v>
      </c>
      <c r="CJ123">
        <v>0.12178564410691975</v>
      </c>
      <c r="CK123">
        <v>0.12283291894327669</v>
      </c>
      <c r="CL123">
        <v>0.12387382969077577</v>
      </c>
      <c r="CM123">
        <v>0.124908286618215</v>
      </c>
      <c r="CN123">
        <v>0.12593621376886419</v>
      </c>
      <c r="CO123">
        <v>0.12695754827666905</v>
      </c>
      <c r="CP123">
        <v>0.12797223866744872</v>
      </c>
      <c r="CQ123">
        <v>0.12898024418323667</v>
      </c>
      <c r="CR123">
        <v>0.12998153361826045</v>
      </c>
      <c r="CS123">
        <v>0.13097608414367803</v>
      </c>
      <c r="CT123">
        <v>0.13196388098098347</v>
      </c>
      <c r="CU123">
        <v>0.13294491704316819</v>
      </c>
      <c r="CV123">
        <v>0.13391919072131525</v>
      </c>
      <c r="CW123" t="e">
        <v>#N/A</v>
      </c>
      <c r="CX123" t="e">
        <v>#N/A</v>
      </c>
      <c r="CY123" t="e">
        <v>#N/A</v>
      </c>
      <c r="CZ123" t="e">
        <v>#N/A</v>
      </c>
      <c r="DA123" t="e">
        <v>#N/A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 t="e">
        <v>#N/A</v>
      </c>
      <c r="DJ123" t="e">
        <v>#N/A</v>
      </c>
      <c r="DK123" t="e">
        <v>#N/A</v>
      </c>
      <c r="DL123" t="e">
        <v>#N/A</v>
      </c>
      <c r="DM123" t="e">
        <v>#N/A</v>
      </c>
      <c r="DN123" t="e">
        <v>#N/A</v>
      </c>
      <c r="DO123" t="e">
        <v>#N/A</v>
      </c>
      <c r="DP123" t="e">
        <v>#N/A</v>
      </c>
      <c r="DQ123" t="e">
        <v>#N/A</v>
      </c>
      <c r="DR123" t="e">
        <v>#N/A</v>
      </c>
      <c r="DS123" t="e">
        <v>#N/A</v>
      </c>
      <c r="DT123" t="e">
        <v>#N/A</v>
      </c>
      <c r="DU123" t="e">
        <v>#N/A</v>
      </c>
      <c r="DV123" t="e">
        <v>#N/A</v>
      </c>
      <c r="DW123" t="e">
        <v>#N/A</v>
      </c>
      <c r="DX123" t="e">
        <v>#N/A</v>
      </c>
      <c r="DY123" t="e">
        <v>#N/A</v>
      </c>
      <c r="DZ123" t="e">
        <v>#N/A</v>
      </c>
      <c r="EA123" t="e">
        <v>#N/A</v>
      </c>
      <c r="EB123" t="e">
        <v>#N/A</v>
      </c>
      <c r="EC123" t="e">
        <v>#N/A</v>
      </c>
      <c r="ED123" t="e">
        <v>#N/A</v>
      </c>
      <c r="EE123" t="e">
        <v>#N/A</v>
      </c>
      <c r="EF123" t="e">
        <v>#N/A</v>
      </c>
      <c r="EG123" t="e">
        <v>#N/A</v>
      </c>
      <c r="EH123" t="e">
        <v>#N/A</v>
      </c>
      <c r="EI123" t="e">
        <v>#N/A</v>
      </c>
      <c r="EJ123" t="e">
        <v>#N/A</v>
      </c>
      <c r="EK123" t="e">
        <v>#N/A</v>
      </c>
      <c r="EL123" t="e">
        <v>#N/A</v>
      </c>
      <c r="EM123" t="e">
        <v>#N/A</v>
      </c>
      <c r="EN123" t="e">
        <v>#N/A</v>
      </c>
      <c r="EO123" t="e">
        <v>#N/A</v>
      </c>
      <c r="EP123" t="e">
        <v>#N/A</v>
      </c>
      <c r="EQ123" t="e">
        <v>#N/A</v>
      </c>
      <c r="ER123" t="e">
        <v>#N/A</v>
      </c>
      <c r="ES123" t="e">
        <v>#N/A</v>
      </c>
      <c r="ET123" t="e">
        <v>#N/A</v>
      </c>
      <c r="EU123" t="e">
        <v>#N/A</v>
      </c>
      <c r="EV123" t="e">
        <v>#N/A</v>
      </c>
      <c r="EW123" t="e">
        <v>#N/A</v>
      </c>
      <c r="EX123" t="e">
        <v>#N/A</v>
      </c>
      <c r="EY123" t="e">
        <v>#N/A</v>
      </c>
    </row>
    <row r="124" spans="1:155">
      <c r="A124">
        <v>0.13090824102211521</v>
      </c>
      <c r="B124">
        <v>0.12876350190712979</v>
      </c>
      <c r="C124">
        <v>0.12663877244537647</v>
      </c>
      <c r="D124">
        <v>0.12453482045228724</v>
      </c>
      <c r="E124">
        <v>0.12245249284299368</v>
      </c>
      <c r="F124">
        <v>0.12039272172248176</v>
      </c>
      <c r="G124">
        <v>0.11835653017328829</v>
      </c>
      <c r="H124">
        <v>0.11634503882556749</v>
      </c>
      <c r="I124">
        <v>0.1143594724971797</v>
      </c>
      <c r="J124">
        <v>0.11240116716614451</v>
      </c>
      <c r="K124">
        <v>0.11047157645653852</v>
      </c>
      <c r="L124">
        <v>0.10857227894760643</v>
      </c>
      <c r="M124">
        <v>0.10670498530537252</v>
      </c>
      <c r="N124">
        <v>0.10487154411887471</v>
      </c>
      <c r="O124">
        <v>0.10307394908228734</v>
      </c>
      <c r="P124">
        <v>0.10131434388023723</v>
      </c>
      <c r="Q124">
        <v>9.9595026880373527E-2</v>
      </c>
      <c r="R124">
        <v>9.7918454438287367E-2</v>
      </c>
      <c r="S124">
        <v>9.6287242110238411E-2</v>
      </c>
      <c r="T124">
        <v>9.470416392742935E-2</v>
      </c>
      <c r="U124">
        <v>9.3172148183345155E-2</v>
      </c>
      <c r="V124">
        <v>9.1694269768591755E-2</v>
      </c>
      <c r="W124">
        <v>9.0273738023763761E-2</v>
      </c>
      <c r="X124">
        <v>8.8913878892430229E-2</v>
      </c>
      <c r="Y124">
        <v>8.7618110828921181E-2</v>
      </c>
      <c r="Z124">
        <v>8.6389913251969916E-2</v>
      </c>
      <c r="AA124">
        <v>8.5232786898014154E-2</v>
      </c>
      <c r="AB124">
        <v>8.4150205793323996E-2</v>
      </c>
      <c r="AC124">
        <v>8.3145560233523694E-2</v>
      </c>
      <c r="AD124">
        <v>8.2222092170592495E-2</v>
      </c>
      <c r="AE124">
        <v>8.1382822641109423E-2</v>
      </c>
      <c r="AF124">
        <v>8.0630475444971067E-2</v>
      </c>
      <c r="AG124">
        <v>7.9967399402874881E-2</v>
      </c>
      <c r="AH124">
        <v>7.9395492186070019E-2</v>
      </c>
      <c r="AI124">
        <v>7.8916131619936603E-2</v>
      </c>
      <c r="AJ124">
        <v>7.8530118612889638E-2</v>
      </c>
      <c r="AK124">
        <v>7.8237631775772087E-2</v>
      </c>
      <c r="AL124">
        <v>7.8038218391484088E-2</v>
      </c>
      <c r="AM124">
        <v>7.7930787354626205E-2</v>
      </c>
      <c r="AN124">
        <v>7.7913658444737868E-2</v>
      </c>
      <c r="AO124">
        <v>7.7984570754648874E-2</v>
      </c>
      <c r="AP124">
        <v>7.8140732528533041E-2</v>
      </c>
      <c r="AQ124">
        <v>7.8378915130363852E-2</v>
      </c>
      <c r="AR124">
        <v>7.8695506591717312E-2</v>
      </c>
      <c r="AS124">
        <v>7.9086558658298722E-2</v>
      </c>
      <c r="AT124">
        <v>7.9547918016069988E-2</v>
      </c>
      <c r="AU124">
        <v>8.0075250758978769E-2</v>
      </c>
      <c r="AV124">
        <v>8.0664146737319281E-2</v>
      </c>
      <c r="AW124">
        <v>8.1310188638457001E-2</v>
      </c>
      <c r="AX124">
        <v>8.2008998959745338E-2</v>
      </c>
      <c r="AY124">
        <v>8.2756295131019522E-2</v>
      </c>
      <c r="AZ124">
        <v>8.3547930863657652E-2</v>
      </c>
      <c r="BA124">
        <v>8.4379925010847248E-2</v>
      </c>
      <c r="BB124">
        <v>8.5248484577573808E-2</v>
      </c>
      <c r="BC124">
        <v>8.6150020421930776E-2</v>
      </c>
      <c r="BD124">
        <v>8.7081154997424359E-2</v>
      </c>
      <c r="BE124">
        <v>8.8038726335391157E-2</v>
      </c>
      <c r="BF124">
        <v>8.9019786933124803E-2</v>
      </c>
      <c r="BG124">
        <v>9.0021598872662756E-2</v>
      </c>
      <c r="BH124">
        <v>9.1041628867071345E-2</v>
      </c>
      <c r="BI124">
        <v>9.207753851569106E-2</v>
      </c>
      <c r="BJ124">
        <v>9.3127174775830782E-2</v>
      </c>
      <c r="BK124">
        <v>9.4188560489211259E-2</v>
      </c>
      <c r="BL124">
        <v>9.5259882742923629E-2</v>
      </c>
      <c r="BM124">
        <v>9.6339483028276746E-2</v>
      </c>
      <c r="BN124">
        <v>9.7425845717319576E-2</v>
      </c>
      <c r="BO124">
        <v>9.8517588370716364E-2</v>
      </c>
      <c r="BP124">
        <v>9.9613451657544247E-2</v>
      </c>
      <c r="BQ124">
        <v>0.10071228954275131</v>
      </c>
      <c r="BR124">
        <v>0.10181306080385573</v>
      </c>
      <c r="BS124">
        <v>0.10291482014954813</v>
      </c>
      <c r="BT124">
        <v>0.10401671071184285</v>
      </c>
      <c r="BU124">
        <v>0.10511795652387987</v>
      </c>
      <c r="BV124">
        <v>0.10621785580429555</v>
      </c>
      <c r="BW124">
        <v>0.10731577481309898</v>
      </c>
      <c r="BX124">
        <v>0.10841114136047755</v>
      </c>
      <c r="BY124">
        <v>0.10950344037667294</v>
      </c>
      <c r="BZ124">
        <v>0.11059220828000997</v>
      </c>
      <c r="CA124">
        <v>0.1116770291032487</v>
      </c>
      <c r="CB124">
        <v>0.11275752966101522</v>
      </c>
      <c r="CC124">
        <v>0.11383337616734415</v>
      </c>
      <c r="CD124">
        <v>0.11490427059604197</v>
      </c>
      <c r="CE124">
        <v>0.11596994803778642</v>
      </c>
      <c r="CF124">
        <v>0.11703017272983912</v>
      </c>
      <c r="CG124">
        <v>0.11808473656800844</v>
      </c>
      <c r="CH124">
        <v>0.11913345574075367</v>
      </c>
      <c r="CI124">
        <v>0.12017616942627221</v>
      </c>
      <c r="CJ124">
        <v>0.12121273676112604</v>
      </c>
      <c r="CK124">
        <v>0.12224303592318808</v>
      </c>
      <c r="CL124">
        <v>0.1232669618609022</v>
      </c>
      <c r="CM124">
        <v>0.12428442510734809</v>
      </c>
      <c r="CN124">
        <v>0.12529534998812328</v>
      </c>
      <c r="CO124">
        <v>0.12629967394381345</v>
      </c>
      <c r="CP124">
        <v>0.12729734580806765</v>
      </c>
      <c r="CQ124">
        <v>0.1282883251352713</v>
      </c>
      <c r="CR124">
        <v>0.12927258106414263</v>
      </c>
      <c r="CS124">
        <v>0.13025009111511909</v>
      </c>
      <c r="CT124">
        <v>0.13122084088358571</v>
      </c>
      <c r="CU124">
        <v>0.13218482363847303</v>
      </c>
      <c r="CV124">
        <v>0.13314203819576745</v>
      </c>
      <c r="CW124" t="e">
        <v>#N/A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e">
        <v>#N/A</v>
      </c>
      <c r="EW124" t="e">
        <v>#N/A</v>
      </c>
      <c r="EX124" t="e">
        <v>#N/A</v>
      </c>
      <c r="EY124" t="e">
        <v>#N/A</v>
      </c>
    </row>
    <row r="125" spans="1:155">
      <c r="A125">
        <v>0.13046273140458792</v>
      </c>
      <c r="B125">
        <v>0.12834036349703951</v>
      </c>
      <c r="C125">
        <v>0.12623775036116922</v>
      </c>
      <c r="D125">
        <v>0.12415566476343577</v>
      </c>
      <c r="E125">
        <v>0.12209495811365549</v>
      </c>
      <c r="F125">
        <v>0.12005656638466125</v>
      </c>
      <c r="G125">
        <v>0.11804151584323792</v>
      </c>
      <c r="H125">
        <v>0.11605092941433563</v>
      </c>
      <c r="I125">
        <v>0.11408603310615946</v>
      </c>
      <c r="J125">
        <v>0.1121481628412848</v>
      </c>
      <c r="K125">
        <v>0.11023877062485181</v>
      </c>
      <c r="L125">
        <v>0.10835943157903231</v>
      </c>
      <c r="M125">
        <v>0.10651185081719171</v>
      </c>
      <c r="N125">
        <v>0.10469786881884219</v>
      </c>
      <c r="O125">
        <v>0.10291946834863705</v>
      </c>
      <c r="P125">
        <v>0.10117877879841443</v>
      </c>
      <c r="Q125">
        <v>9.9478080518693446E-2</v>
      </c>
      <c r="R125">
        <v>9.7819807667977182E-2</v>
      </c>
      <c r="S125">
        <v>9.6206548921189655E-2</v>
      </c>
      <c r="T125">
        <v>9.4641046332768514E-2</v>
      </c>
      <c r="U125">
        <v>9.3126190747487556E-2</v>
      </c>
      <c r="V125">
        <v>9.1665013829843545E-2</v>
      </c>
      <c r="W125">
        <v>9.0260675724854758E-2</v>
      </c>
      <c r="X125">
        <v>8.8916447142419128E-2</v>
      </c>
      <c r="Y125">
        <v>8.763568549761877E-2</v>
      </c>
      <c r="Z125">
        <v>8.6421803718814943E-2</v>
      </c>
      <c r="AA125">
        <v>8.5278231405497257E-2</v>
      </c>
      <c r="AB125">
        <v>8.4208367730445988E-2</v>
      </c>
      <c r="AC125">
        <v>8.3215525844868687E-2</v>
      </c>
      <c r="AD125">
        <v>8.2302869983505583E-2</v>
      </c>
      <c r="AE125">
        <v>8.1473344785559454E-2</v>
      </c>
      <c r="AF125">
        <v>8.0729601373279836E-2</v>
      </c>
      <c r="AG125">
        <v>8.0073921762371547E-2</v>
      </c>
      <c r="AH125">
        <v>7.950814518634311E-2</v>
      </c>
      <c r="AI125">
        <v>7.9033601609744625E-2</v>
      </c>
      <c r="AJ125">
        <v>7.8651056400141722E-2</v>
      </c>
      <c r="AK125">
        <v>7.8360666553377506E-2</v>
      </c>
      <c r="AL125">
        <v>7.8161972724670972E-2</v>
      </c>
      <c r="AM125">
        <v>7.8053892138758393E-2</v>
      </c>
      <c r="AN125">
        <v>7.8034767459334645E-2</v>
      </c>
      <c r="AO125">
        <v>7.8102373756560942E-2</v>
      </c>
      <c r="AP125">
        <v>7.8253968667502935E-2</v>
      </c>
      <c r="AQ125">
        <v>7.8486383004589322E-2</v>
      </c>
      <c r="AR125">
        <v>7.8796073088965385E-2</v>
      </c>
      <c r="AS125">
        <v>7.9179165726885409E-2</v>
      </c>
      <c r="AT125">
        <v>7.9631586674884403E-2</v>
      </c>
      <c r="AU125">
        <v>8.0149084514142835E-2</v>
      </c>
      <c r="AV125">
        <v>8.0727330974402614E-2</v>
      </c>
      <c r="AW125">
        <v>8.1361989880209568E-2</v>
      </c>
      <c r="AX125">
        <v>8.2048761893157393E-2</v>
      </c>
      <c r="AY125">
        <v>8.2783438851671165E-2</v>
      </c>
      <c r="AZ125">
        <v>8.3561944228715365E-2</v>
      </c>
      <c r="BA125">
        <v>8.4380361277466384E-2</v>
      </c>
      <c r="BB125">
        <v>8.5234955902723966E-2</v>
      </c>
      <c r="BC125">
        <v>8.6122192197943023E-2</v>
      </c>
      <c r="BD125">
        <v>8.7038740344244733E-2</v>
      </c>
      <c r="BE125">
        <v>8.7981480628856884E-2</v>
      </c>
      <c r="BF125">
        <v>8.8947502790533525E-2</v>
      </c>
      <c r="BG125">
        <v>8.9934101424195237E-2</v>
      </c>
      <c r="BH125">
        <v>9.0938771434787347E-2</v>
      </c>
      <c r="BI125">
        <v>9.1959198676777737E-2</v>
      </c>
      <c r="BJ125">
        <v>9.29932509109683E-2</v>
      </c>
      <c r="BK125">
        <v>9.4038968651459762E-2</v>
      </c>
      <c r="BL125">
        <v>9.5094553907597648E-2</v>
      </c>
      <c r="BM125">
        <v>9.6158360706092003E-2</v>
      </c>
      <c r="BN125">
        <v>9.7228883920324416E-2</v>
      </c>
      <c r="BO125">
        <v>9.8304749828387758E-2</v>
      </c>
      <c r="BP125">
        <v>9.9384706251769955E-2</v>
      </c>
      <c r="BQ125">
        <v>0.10046761304011617</v>
      </c>
      <c r="BR125">
        <v>0.10155243375536507</v>
      </c>
      <c r="BS125">
        <v>0.10263822699343744</v>
      </c>
      <c r="BT125">
        <v>0.1037241389345423</v>
      </c>
      <c r="BU125">
        <v>0.10480939610017044</v>
      </c>
      <c r="BV125">
        <v>0.10589329859656857</v>
      </c>
      <c r="BW125">
        <v>0.10697521418147009</v>
      </c>
      <c r="BX125">
        <v>0.1080545717808233</v>
      </c>
      <c r="BY125">
        <v>0.10913085715138227</v>
      </c>
      <c r="BZ125">
        <v>0.11020360735242148</v>
      </c>
      <c r="CA125">
        <v>0.11127240683561733</v>
      </c>
      <c r="CB125">
        <v>0.11233688269379871</v>
      </c>
      <c r="CC125">
        <v>0.11339670134079971</v>
      </c>
      <c r="CD125">
        <v>0.11445156484291356</v>
      </c>
      <c r="CE125">
        <v>0.11550120832370572</v>
      </c>
      <c r="CF125">
        <v>0.116545396044465</v>
      </c>
      <c r="CG125">
        <v>0.11758391987425541</v>
      </c>
      <c r="CH125">
        <v>0.11861659596229976</v>
      </c>
      <c r="CI125">
        <v>0.1196432634577773</v>
      </c>
      <c r="CJ125">
        <v>0.12066378145779927</v>
      </c>
      <c r="CK125">
        <v>0.12167802813510828</v>
      </c>
      <c r="CL125">
        <v>0.12268589841831999</v>
      </c>
      <c r="CM125">
        <v>0.12368730284671201</v>
      </c>
      <c r="CN125">
        <v>0.12468216579562839</v>
      </c>
      <c r="CO125">
        <v>0.12567042473185214</v>
      </c>
      <c r="CP125">
        <v>0.12665202856787358</v>
      </c>
      <c r="CQ125">
        <v>0.12762693695703073</v>
      </c>
      <c r="CR125">
        <v>0.12859511915927896</v>
      </c>
      <c r="CS125">
        <v>0.12955655280834144</v>
      </c>
      <c r="CT125">
        <v>0.13051122368144913</v>
      </c>
      <c r="CU125">
        <v>0.13145912521002298</v>
      </c>
      <c r="CV125">
        <v>0.13240025640366518</v>
      </c>
      <c r="CW125" t="e">
        <v>#N/A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e">
        <v>#N/A</v>
      </c>
      <c r="EW125" t="e">
        <v>#N/A</v>
      </c>
      <c r="EX125" t="e">
        <v>#N/A</v>
      </c>
      <c r="EY125" t="e">
        <v>#N/A</v>
      </c>
    </row>
    <row r="126" spans="1:155">
      <c r="A126">
        <v>0.13003107012718901</v>
      </c>
      <c r="B126">
        <v>0.12793001507139373</v>
      </c>
      <c r="C126">
        <v>0.1258484891692935</v>
      </c>
      <c r="D126">
        <v>0.12378727006769695</v>
      </c>
      <c r="E126">
        <v>0.12174721361933971</v>
      </c>
      <c r="F126">
        <v>0.119729259679952</v>
      </c>
      <c r="G126">
        <v>0.11773443763522992</v>
      </c>
      <c r="H126">
        <v>0.11576387268842581</v>
      </c>
      <c r="I126">
        <v>0.113818792057252</v>
      </c>
      <c r="J126">
        <v>0.11190053159136185</v>
      </c>
      <c r="K126">
        <v>0.1100105417026806</v>
      </c>
      <c r="L126">
        <v>0.10815039411398258</v>
      </c>
      <c r="M126">
        <v>0.10632178841009829</v>
      </c>
      <c r="N126">
        <v>0.1045265570783402</v>
      </c>
      <c r="O126">
        <v>0.10276667201417257</v>
      </c>
      <c r="P126">
        <v>0.10104424846513849</v>
      </c>
      <c r="Q126">
        <v>9.9361548931855434E-2</v>
      </c>
      <c r="R126">
        <v>9.7720985509183497E-2</v>
      </c>
      <c r="S126">
        <v>9.612512017958251E-2</v>
      </c>
      <c r="T126">
        <v>9.4576663238213635E-2</v>
      </c>
      <c r="U126">
        <v>9.3078468315815274E-2</v>
      </c>
      <c r="V126">
        <v>9.1633524049933163E-2</v>
      </c>
      <c r="W126">
        <v>9.0244941607405205E-2</v>
      </c>
      <c r="X126">
        <v>8.8915936650094896E-2</v>
      </c>
      <c r="Y126">
        <v>8.7649805722316662E-2</v>
      </c>
      <c r="Z126">
        <v>8.6449895428312024E-2</v>
      </c>
      <c r="AA126">
        <v>8.5319564230576558E-2</v>
      </c>
      <c r="AB126">
        <v>8.4262136511947625E-2</v>
      </c>
      <c r="AC126">
        <v>8.32808482074988E-2</v>
      </c>
      <c r="AD126">
        <v>8.237878572024003E-2</v>
      </c>
      <c r="AE126">
        <v>8.1558817172882075E-2</v>
      </c>
      <c r="AF126">
        <v>8.0823520748901673E-2</v>
      </c>
      <c r="AG126">
        <v>8.0175111447019401E-2</v>
      </c>
      <c r="AH126">
        <v>7.9615369930641167E-2</v>
      </c>
      <c r="AI126">
        <v>7.9145577963746772E-2</v>
      </c>
      <c r="AJ126">
        <v>7.8766465316887441E-2</v>
      </c>
      <c r="AK126">
        <v>7.8478167242391872E-2</v>
      </c>
      <c r="AL126">
        <v>7.8280217676065328E-2</v>
      </c>
      <c r="AM126">
        <v>7.8171542348655407E-2</v>
      </c>
      <c r="AN126">
        <v>7.8150506079571427E-2</v>
      </c>
      <c r="AO126">
        <v>7.8214920231060081E-2</v>
      </c>
      <c r="AP126">
        <v>7.8362091521166063E-2</v>
      </c>
      <c r="AQ126">
        <v>7.8588909899927631E-2</v>
      </c>
      <c r="AR126">
        <v>7.8891899524638584E-2</v>
      </c>
      <c r="AS126">
        <v>7.9267262078694764E-2</v>
      </c>
      <c r="AT126">
        <v>7.971100225467119E-2</v>
      </c>
      <c r="AU126">
        <v>8.021894997088673E-2</v>
      </c>
      <c r="AV126">
        <v>8.078685881653512E-2</v>
      </c>
      <c r="AW126">
        <v>8.1410473173364792E-2</v>
      </c>
      <c r="AX126">
        <v>8.2085571330592105E-2</v>
      </c>
      <c r="AY126">
        <v>8.2808019015071732E-2</v>
      </c>
      <c r="AZ126">
        <v>8.3573808720771026E-2</v>
      </c>
      <c r="BA126">
        <v>8.4379087529106195E-2</v>
      </c>
      <c r="BB126">
        <v>8.5220179516317926E-2</v>
      </c>
      <c r="BC126">
        <v>8.6093601409238135E-2</v>
      </c>
      <c r="BD126">
        <v>8.6996070358266453E-2</v>
      </c>
      <c r="BE126">
        <v>8.7924508201058793E-2</v>
      </c>
      <c r="BF126">
        <v>8.8876041261214553E-2</v>
      </c>
      <c r="BG126">
        <v>8.984799592050971E-2</v>
      </c>
      <c r="BH126">
        <v>9.0837894605999031E-2</v>
      </c>
      <c r="BI126">
        <v>9.1843446811363361E-2</v>
      </c>
      <c r="BJ126">
        <v>9.2862540370639735E-2</v>
      </c>
      <c r="BK126">
        <v>9.389323287729899E-2</v>
      </c>
      <c r="BL126">
        <v>9.493374066148548E-2</v>
      </c>
      <c r="BM126">
        <v>9.59824297089589E-2</v>
      </c>
      <c r="BN126">
        <v>9.7037804796083746E-2</v>
      </c>
      <c r="BO126">
        <v>9.8098500358211854E-2</v>
      </c>
      <c r="BP126">
        <v>9.9163270860917793E-2</v>
      </c>
      <c r="BQ126">
        <v>0.10023098153923414</v>
      </c>
      <c r="BR126">
        <v>0.10130060022262885</v>
      </c>
      <c r="BS126">
        <v>0.10237118888180946</v>
      </c>
      <c r="BT126">
        <v>0.10344189634095023</v>
      </c>
      <c r="BU126">
        <v>0.10451195110925811</v>
      </c>
      <c r="BV126">
        <v>0.10558065478444541</v>
      </c>
      <c r="BW126">
        <v>0.10664737617311354</v>
      </c>
      <c r="BX126">
        <v>0.10771154492022908</v>
      </c>
      <c r="BY126">
        <v>0.10877264725782815</v>
      </c>
      <c r="BZ126">
        <v>0.10983022043858451</v>
      </c>
      <c r="CA126">
        <v>0.11088384898037211</v>
      </c>
      <c r="CB126">
        <v>0.11193315991154659</v>
      </c>
      <c r="CC126">
        <v>0.11297781948905508</v>
      </c>
      <c r="CD126">
        <v>0.11401752953009829</v>
      </c>
      <c r="CE126">
        <v>0.11505202488448783</v>
      </c>
      <c r="CF126">
        <v>0.1160810694945669</v>
      </c>
      <c r="CG126">
        <v>0.11710445489198996</v>
      </c>
      <c r="CH126">
        <v>0.11812199692299809</v>
      </c>
      <c r="CI126">
        <v>0.119133534381224</v>
      </c>
      <c r="CJ126">
        <v>0.12013892606814013</v>
      </c>
      <c r="CK126">
        <v>0.12113804986341038</v>
      </c>
      <c r="CL126">
        <v>0.12213080041497759</v>
      </c>
      <c r="CM126">
        <v>0.12311708801820992</v>
      </c>
      <c r="CN126">
        <v>0.12409683684250329</v>
      </c>
      <c r="CO126">
        <v>0.12506998415085993</v>
      </c>
      <c r="CP126">
        <v>0.12603647870247905</v>
      </c>
      <c r="CQ126">
        <v>0.12699628000718616</v>
      </c>
      <c r="CR126">
        <v>0.12794935723477327</v>
      </c>
      <c r="CS126">
        <v>0.12889568792778638</v>
      </c>
      <c r="CT126">
        <v>0.12983525782360858</v>
      </c>
      <c r="CU126">
        <v>0.1307680603299104</v>
      </c>
      <c r="CV126">
        <v>0.13169409445422967</v>
      </c>
      <c r="CW126" t="e">
        <v>#N/A</v>
      </c>
      <c r="CX126" t="e">
        <v>#N/A</v>
      </c>
      <c r="CY126" t="e">
        <v>#N/A</v>
      </c>
      <c r="CZ126" t="e">
        <v>#N/A</v>
      </c>
      <c r="DA126" t="e">
        <v>#N/A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  <c r="DH126" t="e">
        <v>#N/A</v>
      </c>
      <c r="DI126" t="e">
        <v>#N/A</v>
      </c>
      <c r="DJ126" t="e">
        <v>#N/A</v>
      </c>
      <c r="DK126" t="e">
        <v>#N/A</v>
      </c>
      <c r="DL126" t="e">
        <v>#N/A</v>
      </c>
      <c r="DM126" t="e">
        <v>#N/A</v>
      </c>
      <c r="DN126" t="e">
        <v>#N/A</v>
      </c>
      <c r="DO126" t="e">
        <v>#N/A</v>
      </c>
      <c r="DP126" t="e">
        <v>#N/A</v>
      </c>
      <c r="DQ126" t="e">
        <v>#N/A</v>
      </c>
      <c r="DR126" t="e">
        <v>#N/A</v>
      </c>
      <c r="DS126" t="e">
        <v>#N/A</v>
      </c>
      <c r="DT126" t="e">
        <v>#N/A</v>
      </c>
      <c r="DU126" t="e">
        <v>#N/A</v>
      </c>
      <c r="DV126" t="e">
        <v>#N/A</v>
      </c>
      <c r="DW126" t="e">
        <v>#N/A</v>
      </c>
      <c r="DX126" t="e">
        <v>#N/A</v>
      </c>
      <c r="DY126" t="e">
        <v>#N/A</v>
      </c>
      <c r="DZ126" t="e">
        <v>#N/A</v>
      </c>
      <c r="EA126" t="e">
        <v>#N/A</v>
      </c>
      <c r="EB126" t="e">
        <v>#N/A</v>
      </c>
      <c r="EC126" t="e">
        <v>#N/A</v>
      </c>
      <c r="ED126" t="e">
        <v>#N/A</v>
      </c>
      <c r="EE126" t="e">
        <v>#N/A</v>
      </c>
      <c r="EF126" t="e">
        <v>#N/A</v>
      </c>
      <c r="EG126" t="e">
        <v>#N/A</v>
      </c>
      <c r="EH126" t="e">
        <v>#N/A</v>
      </c>
      <c r="EI126" t="e">
        <v>#N/A</v>
      </c>
      <c r="EJ126" t="e">
        <v>#N/A</v>
      </c>
      <c r="EK126" t="e">
        <v>#N/A</v>
      </c>
      <c r="EL126" t="e">
        <v>#N/A</v>
      </c>
      <c r="EM126" t="e">
        <v>#N/A</v>
      </c>
      <c r="EN126" t="e">
        <v>#N/A</v>
      </c>
      <c r="EO126" t="e">
        <v>#N/A</v>
      </c>
      <c r="EP126" t="e">
        <v>#N/A</v>
      </c>
      <c r="EQ126" t="e">
        <v>#N/A</v>
      </c>
      <c r="ER126" t="e">
        <v>#N/A</v>
      </c>
      <c r="ES126" t="e">
        <v>#N/A</v>
      </c>
      <c r="ET126" t="e">
        <v>#N/A</v>
      </c>
      <c r="EU126" t="e">
        <v>#N/A</v>
      </c>
      <c r="EV126" t="e">
        <v>#N/A</v>
      </c>
      <c r="EW126" t="e">
        <v>#N/A</v>
      </c>
      <c r="EX126" t="e">
        <v>#N/A</v>
      </c>
      <c r="EY126" t="e">
        <v>#N/A</v>
      </c>
    </row>
    <row r="127" spans="1:155">
      <c r="A127">
        <v>0.12961337414705518</v>
      </c>
      <c r="B127">
        <v>0.12753257230701509</v>
      </c>
      <c r="C127">
        <v>0.12547110332357614</v>
      </c>
      <c r="D127">
        <v>0.1234297496901212</v>
      </c>
      <c r="E127">
        <v>0.12140937159519637</v>
      </c>
      <c r="F127">
        <v>0.11941091268451552</v>
      </c>
      <c r="G127">
        <v>0.11743540542216366</v>
      </c>
      <c r="H127">
        <v>0.11548397721794773</v>
      </c>
      <c r="I127">
        <v>0.11355785645433664</v>
      </c>
      <c r="J127">
        <v>0.11165837888151614</v>
      </c>
      <c r="K127">
        <v>0.10978699329322737</v>
      </c>
      <c r="L127">
        <v>0.10794526802149515</v>
      </c>
      <c r="M127">
        <v>0.10613489714043171</v>
      </c>
      <c r="N127">
        <v>0.10435770519361721</v>
      </c>
      <c r="O127">
        <v>0.1026156532786017</v>
      </c>
      <c r="P127">
        <v>0.10091084261782594</v>
      </c>
      <c r="Q127">
        <v>9.9245517941028524E-2</v>
      </c>
      <c r="R127">
        <v>9.762206948619305E-2</v>
      </c>
      <c r="S127">
        <v>9.6043032721830693E-2</v>
      </c>
      <c r="T127">
        <v>9.4511086405209804E-2</v>
      </c>
      <c r="U127">
        <v>9.3029047151234182E-2</v>
      </c>
      <c r="V127">
        <v>9.1599860848783354E-2</v>
      </c>
      <c r="W127">
        <v>9.0226589925931133E-2</v>
      </c>
      <c r="X127">
        <v>8.891239525608817E-2</v>
      </c>
      <c r="Y127">
        <v>8.7660512746749769E-2</v>
      </c>
      <c r="Z127">
        <v>8.6474222848489615E-2</v>
      </c>
      <c r="AA127">
        <v>8.5356813093057565E-2</v>
      </c>
      <c r="AB127">
        <v>8.4311533141167849E-2</v>
      </c>
      <c r="AC127">
        <v>8.3341541799853897E-2</v>
      </c>
      <c r="AD127">
        <v>8.2449847613202495E-2</v>
      </c>
      <c r="AE127">
        <v>8.1639242146694907E-2</v>
      </c>
      <c r="AF127">
        <v>8.0912230554029657E-2</v>
      </c>
      <c r="AG127">
        <v>8.0270960664478336E-2</v>
      </c>
      <c r="AH127">
        <v>7.9717154410873736E-2</v>
      </c>
      <c r="AI127">
        <v>7.9252045320511652E-2</v>
      </c>
      <c r="AJ127">
        <v>7.8876327407314789E-2</v>
      </c>
      <c r="AK127">
        <v>7.8590113995063451E-2</v>
      </c>
      <c r="AL127">
        <v>7.8392932540648594E-2</v>
      </c>
      <c r="AM127">
        <v>7.828371652054214E-2</v>
      </c>
      <c r="AN127">
        <v>7.8260853752883192E-2</v>
      </c>
      <c r="AO127">
        <v>7.8322190893399007E-2</v>
      </c>
      <c r="AP127">
        <v>7.8465083737460847E-2</v>
      </c>
      <c r="AQ127">
        <v>7.8686481007355369E-2</v>
      </c>
      <c r="AR127">
        <v>7.8982974530212136E-2</v>
      </c>
      <c r="AS127">
        <v>7.9350839574190576E-2</v>
      </c>
      <c r="AT127">
        <v>7.9786160255249219E-2</v>
      </c>
      <c r="AU127">
        <v>8.0284846914160102E-2</v>
      </c>
      <c r="AV127">
        <v>8.0842734481229792E-2</v>
      </c>
      <c r="AW127">
        <v>8.1455647358798067E-2</v>
      </c>
      <c r="AX127">
        <v>8.2119440726142634E-2</v>
      </c>
      <c r="AY127">
        <v>8.283005363362915E-2</v>
      </c>
      <c r="AZ127">
        <v>8.3583546858067598E-2</v>
      </c>
      <c r="BA127">
        <v>8.437613065225584E-2</v>
      </c>
      <c r="BB127">
        <v>8.5204186593140177E-2</v>
      </c>
      <c r="BC127">
        <v>8.6064283245013418E-2</v>
      </c>
      <c r="BD127">
        <v>8.6953184056578564E-2</v>
      </c>
      <c r="BE127">
        <v>8.7867851702021507E-2</v>
      </c>
      <c r="BF127">
        <v>8.8805448369183845E-2</v>
      </c>
      <c r="BG127">
        <v>8.9763331540402155E-2</v>
      </c>
      <c r="BH127">
        <v>9.0739050523908377E-2</v>
      </c>
      <c r="BI127">
        <v>9.1730337713160998E-2</v>
      </c>
      <c r="BJ127">
        <v>9.2735100502859685E-2</v>
      </c>
      <c r="BK127">
        <v>9.3751412877532636E-2</v>
      </c>
      <c r="BL127">
        <v>9.4777504928057407E-2</v>
      </c>
      <c r="BM127">
        <v>9.5811754003680125E-2</v>
      </c>
      <c r="BN127">
        <v>9.685267427446459E-2</v>
      </c>
      <c r="BO127">
        <v>9.7898907803215307E-2</v>
      </c>
      <c r="BP127">
        <v>9.8949215172352112E-2</v>
      </c>
      <c r="BQ127">
        <v>0.10000246650882269</v>
      </c>
      <c r="BR127">
        <v>0.10105763343899447</v>
      </c>
      <c r="BS127">
        <v>0.10211378090925705</v>
      </c>
      <c r="BT127">
        <v>0.10317005988554213</v>
      </c>
      <c r="BU127">
        <v>0.10422570046125848</v>
      </c>
      <c r="BV127">
        <v>0.10528000531573153</v>
      </c>
      <c r="BW127">
        <v>0.10633234389531983</v>
      </c>
      <c r="BX127">
        <v>0.1073821462128704</v>
      </c>
      <c r="BY127">
        <v>0.10842889853080132</v>
      </c>
      <c r="BZ127">
        <v>0.10947213800201433</v>
      </c>
      <c r="CA127">
        <v>0.1105114488469485</v>
      </c>
      <c r="CB127">
        <v>0.11154645765450187</v>
      </c>
      <c r="CC127">
        <v>0.11257683021101006</v>
      </c>
      <c r="CD127">
        <v>0.11360226777219012</v>
      </c>
      <c r="CE127">
        <v>0.11462250457821259</v>
      </c>
      <c r="CF127">
        <v>0.11563730396343337</v>
      </c>
      <c r="CG127">
        <v>0.11664645682718952</v>
      </c>
      <c r="CH127">
        <v>0.11764977840662694</v>
      </c>
      <c r="CI127">
        <v>0.1186471068833483</v>
      </c>
      <c r="CJ127">
        <v>0.11963830047922751</v>
      </c>
      <c r="CK127">
        <v>0.12062323650661443</v>
      </c>
      <c r="CL127">
        <v>0.12160180910372551</v>
      </c>
      <c r="CM127">
        <v>0.12257392805588836</v>
      </c>
      <c r="CN127">
        <v>0.12353951708230235</v>
      </c>
      <c r="CO127">
        <v>0.12449851301057978</v>
      </c>
      <c r="CP127">
        <v>0.12545086421759777</v>
      </c>
      <c r="CQ127">
        <v>0.12639652985744304</v>
      </c>
      <c r="CR127">
        <v>0.12733547878049409</v>
      </c>
      <c r="CS127">
        <v>0.12826768823947138</v>
      </c>
      <c r="CT127">
        <v>0.12919314373058713</v>
      </c>
      <c r="CU127">
        <v>0.13011183841600524</v>
      </c>
      <c r="CV127">
        <v>0.13102377114981309</v>
      </c>
      <c r="CW127" t="e">
        <v>#N/A</v>
      </c>
      <c r="CX127" t="e">
        <v>#N/A</v>
      </c>
      <c r="CY127" t="e">
        <v>#N/A</v>
      </c>
      <c r="CZ127" t="e">
        <v>#N/A</v>
      </c>
      <c r="DA127" t="e">
        <v>#N/A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  <c r="DH127" t="e">
        <v>#N/A</v>
      </c>
      <c r="DI127" t="e">
        <v>#N/A</v>
      </c>
      <c r="DJ127" t="e">
        <v>#N/A</v>
      </c>
      <c r="DK127" t="e">
        <v>#N/A</v>
      </c>
      <c r="DL127" t="e">
        <v>#N/A</v>
      </c>
      <c r="DM127" t="e">
        <v>#N/A</v>
      </c>
      <c r="DN127" t="e">
        <v>#N/A</v>
      </c>
      <c r="DO127" t="e">
        <v>#N/A</v>
      </c>
      <c r="DP127" t="e">
        <v>#N/A</v>
      </c>
      <c r="DQ127" t="e">
        <v>#N/A</v>
      </c>
      <c r="DR127" t="e">
        <v>#N/A</v>
      </c>
      <c r="DS127" t="e">
        <v>#N/A</v>
      </c>
      <c r="DT127" t="e">
        <v>#N/A</v>
      </c>
      <c r="DU127" t="e">
        <v>#N/A</v>
      </c>
      <c r="DV127" t="e">
        <v>#N/A</v>
      </c>
      <c r="DW127" t="e">
        <v>#N/A</v>
      </c>
      <c r="DX127" t="e">
        <v>#N/A</v>
      </c>
      <c r="DY127" t="e">
        <v>#N/A</v>
      </c>
      <c r="DZ127" t="e">
        <v>#N/A</v>
      </c>
      <c r="EA127" t="e">
        <v>#N/A</v>
      </c>
      <c r="EB127" t="e">
        <v>#N/A</v>
      </c>
      <c r="EC127" t="e">
        <v>#N/A</v>
      </c>
      <c r="ED127" t="e">
        <v>#N/A</v>
      </c>
      <c r="EE127" t="e">
        <v>#N/A</v>
      </c>
      <c r="EF127" t="e">
        <v>#N/A</v>
      </c>
      <c r="EG127" t="e">
        <v>#N/A</v>
      </c>
      <c r="EH127" t="e">
        <v>#N/A</v>
      </c>
      <c r="EI127" t="e">
        <v>#N/A</v>
      </c>
      <c r="EJ127" t="e">
        <v>#N/A</v>
      </c>
      <c r="EK127" t="e">
        <v>#N/A</v>
      </c>
      <c r="EL127" t="e">
        <v>#N/A</v>
      </c>
      <c r="EM127" t="e">
        <v>#N/A</v>
      </c>
      <c r="EN127" t="e">
        <v>#N/A</v>
      </c>
      <c r="EO127" t="e">
        <v>#N/A</v>
      </c>
      <c r="EP127" t="e">
        <v>#N/A</v>
      </c>
      <c r="EQ127" t="e">
        <v>#N/A</v>
      </c>
      <c r="ER127" t="e">
        <v>#N/A</v>
      </c>
      <c r="ES127" t="e">
        <v>#N/A</v>
      </c>
      <c r="ET127" t="e">
        <v>#N/A</v>
      </c>
      <c r="EU127" t="e">
        <v>#N/A</v>
      </c>
      <c r="EV127" t="e">
        <v>#N/A</v>
      </c>
      <c r="EW127" t="e">
        <v>#N/A</v>
      </c>
      <c r="EX127" t="e">
        <v>#N/A</v>
      </c>
      <c r="EY127" t="e">
        <v>#N/A</v>
      </c>
    </row>
    <row r="128" spans="1:155">
      <c r="A128">
        <v>0.12920974933164098</v>
      </c>
      <c r="B128">
        <v>0.12714814034594796</v>
      </c>
      <c r="C128">
        <v>0.12510569736101973</v>
      </c>
      <c r="D128">
        <v>0.12308320754616167</v>
      </c>
      <c r="E128">
        <v>0.12108153532949796</v>
      </c>
      <c r="F128">
        <v>0.11910162801462248</v>
      </c>
      <c r="G128">
        <v>0.11714452105034319</v>
      </c>
      <c r="H128">
        <v>0.11521134394889977</v>
      </c>
      <c r="I128">
        <v>0.11330332618394226</v>
      </c>
      <c r="J128">
        <v>0.11142180331125434</v>
      </c>
      <c r="K128">
        <v>0.10956822247475931</v>
      </c>
      <c r="L128">
        <v>0.1077441485716501</v>
      </c>
      <c r="M128">
        <v>0.10595127016812066</v>
      </c>
      <c r="N128">
        <v>0.10419140386659738</v>
      </c>
      <c r="O128">
        <v>0.10246650001097403</v>
      </c>
      <c r="P128">
        <v>0.10077864587142318</v>
      </c>
      <c r="Q128">
        <v>9.9130068560392914E-2</v>
      </c>
      <c r="R128">
        <v>9.7523136563369167E-2</v>
      </c>
      <c r="S128">
        <v>9.5960359031971088E-2</v>
      </c>
      <c r="T128">
        <v>9.4444383425814363E-2</v>
      </c>
      <c r="U128">
        <v>9.2977989584783149E-2</v>
      </c>
      <c r="V128">
        <v>9.1564080919660729E-2</v>
      </c>
      <c r="W128">
        <v>9.0205671404243848E-2</v>
      </c>
      <c r="X128">
        <v>8.8905867462219609E-2</v>
      </c>
      <c r="Y128">
        <v>8.7667844622355814E-2</v>
      </c>
      <c r="Z128">
        <v>8.6494817476046273E-2</v>
      </c>
      <c r="AA128">
        <v>8.5390002873779167E-2</v>
      </c>
      <c r="AB128">
        <v>8.4356575953009563E-2</v>
      </c>
      <c r="AC128">
        <v>8.3397618550056979E-2</v>
      </c>
      <c r="AD128">
        <v>8.2516061474981195E-2</v>
      </c>
      <c r="AE128">
        <v>8.1714619748093312E-2</v>
      </c>
      <c r="AF128">
        <v>8.0995725501033913E-2</v>
      </c>
      <c r="AG128">
        <v>8.0361459442354191E-2</v>
      </c>
      <c r="AH128">
        <v>7.9813484630827158E-2</v>
      </c>
      <c r="AI128">
        <v>7.9352986336667347E-2</v>
      </c>
      <c r="AJ128">
        <v>7.8980622746371812E-2</v>
      </c>
      <c r="AK128">
        <v>7.8696485174845246E-2</v>
      </c>
      <c r="AL128">
        <v>7.8500094430312112E-2</v>
      </c>
      <c r="AM128">
        <v>7.8390392067891834E-2</v>
      </c>
      <c r="AN128">
        <v>7.8365788150436752E-2</v>
      </c>
      <c r="AO128">
        <v>7.8424164700235041E-2</v>
      </c>
      <c r="AP128">
        <v>7.8562926223046808E-2</v>
      </c>
      <c r="AQ128">
        <v>7.8779079792710718E-2</v>
      </c>
      <c r="AR128">
        <v>7.9069284067389681E-2</v>
      </c>
      <c r="AS128">
        <v>7.9429888542284929E-2</v>
      </c>
      <c r="AT128">
        <v>7.9857054715364389E-2</v>
      </c>
      <c r="AU128">
        <v>8.0346773567738283E-2</v>
      </c>
      <c r="AV128">
        <v>8.0894960568561131E-2</v>
      </c>
      <c r="AW128">
        <v>8.1497519457292514E-2</v>
      </c>
      <c r="AX128">
        <v>8.2150381667339401E-2</v>
      </c>
      <c r="AY128">
        <v>8.2849558755989747E-2</v>
      </c>
      <c r="AZ128">
        <v>8.3591179137506091E-2</v>
      </c>
      <c r="BA128">
        <v>8.4371515487456791E-2</v>
      </c>
      <c r="BB128">
        <v>8.5187006086065817E-2</v>
      </c>
      <c r="BC128">
        <v>8.6034270609999922E-2</v>
      </c>
      <c r="BD128">
        <v>8.6910118036778797E-2</v>
      </c>
      <c r="BE128">
        <v>8.7811551187656642E-2</v>
      </c>
      <c r="BF128">
        <v>8.8735767410242611E-2</v>
      </c>
      <c r="BG128">
        <v>8.9680154582236979E-2</v>
      </c>
      <c r="BH128">
        <v>9.0642288174607177E-2</v>
      </c>
      <c r="BI128">
        <v>9.16199229622017E-2</v>
      </c>
      <c r="BJ128">
        <v>9.2610985188557177E-2</v>
      </c>
      <c r="BK128">
        <v>9.3613564646029351E-2</v>
      </c>
      <c r="BL128">
        <v>9.4625904619020373E-2</v>
      </c>
      <c r="BM128">
        <v>9.5646393339474126E-2</v>
      </c>
      <c r="BN128">
        <v>9.6673553759886191E-2</v>
      </c>
      <c r="BO128">
        <v>9.7706035117929205E-2</v>
      </c>
      <c r="BP128">
        <v>9.8742603612933244E-2</v>
      </c>
      <c r="BQ128">
        <v>9.9782133822707259E-2</v>
      </c>
      <c r="BR128">
        <v>0.10082360073883009</v>
      </c>
      <c r="BS128">
        <v>0.10186607178261937</v>
      </c>
      <c r="BT128">
        <v>0.10290869971104004</v>
      </c>
      <c r="BU128">
        <v>0.10395071579174044</v>
      </c>
      <c r="BV128">
        <v>0.10499142336451876</v>
      </c>
      <c r="BW128">
        <v>0.10603019218526347</v>
      </c>
      <c r="BX128">
        <v>0.10706645222492334</v>
      </c>
      <c r="BY128">
        <v>0.1080996894547277</v>
      </c>
      <c r="BZ128">
        <v>0.10912944056404571</v>
      </c>
      <c r="CA128">
        <v>0.11015528912522278</v>
      </c>
      <c r="CB128">
        <v>0.11117686101000772</v>
      </c>
      <c r="CC128">
        <v>0.11219382118025584</v>
      </c>
      <c r="CD128">
        <v>0.11320587002548134</v>
      </c>
      <c r="CE128">
        <v>0.11421274088561602</v>
      </c>
      <c r="CF128">
        <v>0.11521419618982659</v>
      </c>
      <c r="CG128">
        <v>0.11621002592445405</v>
      </c>
      <c r="CH128">
        <v>0.11720004443663137</v>
      </c>
      <c r="CI128">
        <v>0.11818408902461854</v>
      </c>
      <c r="CJ128">
        <v>0.11916201707580706</v>
      </c>
      <c r="CK128">
        <v>0.12013370507994532</v>
      </c>
      <c r="CL128">
        <v>0.12109904640085963</v>
      </c>
      <c r="CM128">
        <v>0.12205795009118409</v>
      </c>
      <c r="CN128">
        <v>0.12301033917239704</v>
      </c>
      <c r="CO128">
        <v>0.12395614981423309</v>
      </c>
      <c r="CP128">
        <v>0.12489532979373159</v>
      </c>
      <c r="CQ128">
        <v>0.12582783767028735</v>
      </c>
      <c r="CR128">
        <v>0.12675364178641704</v>
      </c>
      <c r="CS128">
        <v>0.1276727188937519</v>
      </c>
      <c r="CT128">
        <v>0.12858505404209811</v>
      </c>
      <c r="CU128">
        <v>0.12949063998393967</v>
      </c>
      <c r="CV128">
        <v>0.13038947518281868</v>
      </c>
      <c r="CW128" t="e">
        <v>#N/A</v>
      </c>
      <c r="CX128" t="e">
        <v>#N/A</v>
      </c>
      <c r="CY128" t="e">
        <v>#N/A</v>
      </c>
      <c r="CZ128" t="e">
        <v>#N/A</v>
      </c>
      <c r="DA128" t="e">
        <v>#N/A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 t="e">
        <v>#N/A</v>
      </c>
      <c r="DJ128" t="e">
        <v>#N/A</v>
      </c>
      <c r="DK128" t="e">
        <v>#N/A</v>
      </c>
      <c r="DL128" t="e">
        <v>#N/A</v>
      </c>
      <c r="DM128" t="e">
        <v>#N/A</v>
      </c>
      <c r="DN128" t="e">
        <v>#N/A</v>
      </c>
      <c r="DO128" t="e">
        <v>#N/A</v>
      </c>
      <c r="DP128" t="e">
        <v>#N/A</v>
      </c>
      <c r="DQ128" t="e">
        <v>#N/A</v>
      </c>
      <c r="DR128" t="e">
        <v>#N/A</v>
      </c>
      <c r="DS128" t="e">
        <v>#N/A</v>
      </c>
      <c r="DT128" t="e">
        <v>#N/A</v>
      </c>
      <c r="DU128" t="e">
        <v>#N/A</v>
      </c>
      <c r="DV128" t="e">
        <v>#N/A</v>
      </c>
      <c r="DW128" t="e">
        <v>#N/A</v>
      </c>
      <c r="DX128" t="e">
        <v>#N/A</v>
      </c>
      <c r="DY128" t="e">
        <v>#N/A</v>
      </c>
      <c r="DZ128" t="e">
        <v>#N/A</v>
      </c>
      <c r="EA128" t="e">
        <v>#N/A</v>
      </c>
      <c r="EB128" t="e">
        <v>#N/A</v>
      </c>
      <c r="EC128" t="e">
        <v>#N/A</v>
      </c>
      <c r="ED128" t="e">
        <v>#N/A</v>
      </c>
      <c r="EE128" t="e">
        <v>#N/A</v>
      </c>
      <c r="EF128" t="e">
        <v>#N/A</v>
      </c>
      <c r="EG128" t="e">
        <v>#N/A</v>
      </c>
      <c r="EH128" t="e">
        <v>#N/A</v>
      </c>
      <c r="EI128" t="e">
        <v>#N/A</v>
      </c>
      <c r="EJ128" t="e">
        <v>#N/A</v>
      </c>
      <c r="EK128" t="e">
        <v>#N/A</v>
      </c>
      <c r="EL128" t="e">
        <v>#N/A</v>
      </c>
      <c r="EM128" t="e">
        <v>#N/A</v>
      </c>
      <c r="EN128" t="e">
        <v>#N/A</v>
      </c>
      <c r="EO128" t="e">
        <v>#N/A</v>
      </c>
      <c r="EP128" t="e">
        <v>#N/A</v>
      </c>
      <c r="EQ128" t="e">
        <v>#N/A</v>
      </c>
      <c r="ER128" t="e">
        <v>#N/A</v>
      </c>
      <c r="ES128" t="e">
        <v>#N/A</v>
      </c>
      <c r="ET128" t="e">
        <v>#N/A</v>
      </c>
      <c r="EU128" t="e">
        <v>#N/A</v>
      </c>
      <c r="EV128" t="e">
        <v>#N/A</v>
      </c>
      <c r="EW128" t="e">
        <v>#N/A</v>
      </c>
      <c r="EX128" t="e">
        <v>#N/A</v>
      </c>
      <c r="EY128" t="e">
        <v>#N/A</v>
      </c>
    </row>
    <row r="129" spans="1:155">
      <c r="A129">
        <v>0.12882029104961767</v>
      </c>
      <c r="B129">
        <v>0.12677681445962832</v>
      </c>
      <c r="C129">
        <v>0.12475236644621637</v>
      </c>
      <c r="D129">
        <v>0.12274773869165899</v>
      </c>
      <c r="E129">
        <v>0.12076379970644971</v>
      </c>
      <c r="F129">
        <v>0.11880150033031778</v>
      </c>
      <c r="G129">
        <v>0.11686187880352038</v>
      </c>
      <c r="H129">
        <v>0.11494606666012588</v>
      </c>
      <c r="I129">
        <v>0.11305529428826831</v>
      </c>
      <c r="J129">
        <v>0.11119089698523242</v>
      </c>
      <c r="K129">
        <v>0.10935432014062219</v>
      </c>
      <c r="L129">
        <v>0.10754712515180108</v>
      </c>
      <c r="M129">
        <v>0.10577099502518271</v>
      </c>
      <c r="N129">
        <v>0.10402773842217514</v>
      </c>
      <c r="O129">
        <v>0.10231929497412903</v>
      </c>
      <c r="P129">
        <v>0.10064773801950837</v>
      </c>
      <c r="Q129">
        <v>9.9015277171721816E-2</v>
      </c>
      <c r="R129">
        <v>9.7424259300319282E-2</v>
      </c>
      <c r="S129">
        <v>9.5877167444198427E-2</v>
      </c>
      <c r="T129">
        <v>9.4376617937585297E-2</v>
      </c>
      <c r="U129">
        <v>9.2925354179668712E-2</v>
      </c>
      <c r="V129">
        <v>9.1526237375398931E-2</v>
      </c>
      <c r="W129">
        <v>9.0182233418505411E-2</v>
      </c>
      <c r="X129">
        <v>8.8896394553558425E-2</v>
      </c>
      <c r="Y129">
        <v>8.7671836368545683E-2</v>
      </c>
      <c r="Z129">
        <v>8.6511707915098712E-2</v>
      </c>
      <c r="AA129">
        <v>8.5419155693504889E-2</v>
      </c>
      <c r="AB129">
        <v>8.4397280658597529E-2</v>
      </c>
      <c r="AC129">
        <v>8.3449087887832674E-2</v>
      </c>
      <c r="AD129">
        <v>8.2577430673595575E-2</v>
      </c>
      <c r="AE129">
        <v>8.1784947701022931E-2</v>
      </c>
      <c r="AF129">
        <v>8.1073998168140413E-2</v>
      </c>
      <c r="AG129">
        <v>8.0446595652655245E-2</v>
      </c>
      <c r="AH129">
        <v>7.9904344485808992E-2</v>
      </c>
      <c r="AI129">
        <v>7.9448381601776016E-2</v>
      </c>
      <c r="AJ129">
        <v>7.9079329384645777E-2</v>
      </c>
      <c r="AK129">
        <v>7.8797257184429467E-2</v>
      </c>
      <c r="AL129">
        <v>7.8601678950342674E-2</v>
      </c>
      <c r="AM129">
        <v>7.8491544219982431E-2</v>
      </c>
      <c r="AN129">
        <v>7.8465285179117689E-2</v>
      </c>
      <c r="AO129">
        <v>7.8520818889631264E-2</v>
      </c>
      <c r="AP129">
        <v>7.8655598202754598E-2</v>
      </c>
      <c r="AQ129">
        <v>7.8866688047199277E-2</v>
      </c>
      <c r="AR129">
        <v>7.9150813618868443E-2</v>
      </c>
      <c r="AS129">
        <v>7.9504397091269663E-2</v>
      </c>
      <c r="AT129">
        <v>7.9923677884539565E-2</v>
      </c>
      <c r="AU129">
        <v>8.0404726386305914E-2</v>
      </c>
      <c r="AV129">
        <v>8.0943537886222466E-2</v>
      </c>
      <c r="AW129">
        <v>8.1536094737485146E-2</v>
      </c>
      <c r="AX129">
        <v>8.2178403886136328E-2</v>
      </c>
      <c r="AY129">
        <v>8.2866548606233673E-2</v>
      </c>
      <c r="AZ129">
        <v>8.3596724216248891E-2</v>
      </c>
      <c r="BA129">
        <v>8.4365264847008514E-2</v>
      </c>
      <c r="BB129">
        <v>8.5168664831971941E-2</v>
      </c>
      <c r="BC129">
        <v>8.6003594159542743E-2</v>
      </c>
      <c r="BD129">
        <v>8.6866906585307505E-2</v>
      </c>
      <c r="BE129">
        <v>8.7755644300247057E-2</v>
      </c>
      <c r="BF129">
        <v>8.8667039080311955E-2</v>
      </c>
      <c r="BG129">
        <v>8.959850854232991E-2</v>
      </c>
      <c r="BH129">
        <v>9.0547653728636476E-2</v>
      </c>
      <c r="BI129">
        <v>9.151225101562302E-2</v>
      </c>
      <c r="BJ129">
        <v>9.2490244963718188E-2</v>
      </c>
      <c r="BK129">
        <v>9.3479740610862699E-2</v>
      </c>
      <c r="BL129">
        <v>9.4478993918067189E-2</v>
      </c>
      <c r="BM129">
        <v>9.548640338052683E-2</v>
      </c>
      <c r="BN129">
        <v>9.6500500323492652E-2</v>
      </c>
      <c r="BO129">
        <v>9.7519940632558616E-2</v>
      </c>
      <c r="BP129">
        <v>9.8543495717209176E-2</v>
      </c>
      <c r="BQ129">
        <v>9.9570044104902541E-2</v>
      </c>
      <c r="BR129">
        <v>0.10059856374861076</v>
      </c>
      <c r="BS129">
        <v>0.10162812418224849</v>
      </c>
      <c r="BT129">
        <v>0.1026578795166106</v>
      </c>
      <c r="BU129">
        <v>0.10368706181045836</v>
      </c>
      <c r="BV129">
        <v>0.10471497474739322</v>
      </c>
      <c r="BW129">
        <v>0.10574098797635548</v>
      </c>
      <c r="BX129">
        <v>0.1067645311099723</v>
      </c>
      <c r="BY129">
        <v>0.10778508950877244</v>
      </c>
      <c r="BZ129">
        <v>0.10880219904301031</v>
      </c>
      <c r="CA129">
        <v>0.10981544234310445</v>
      </c>
      <c r="CB129">
        <v>0.11082444423011474</v>
      </c>
      <c r="CC129">
        <v>0.11182886856236675</v>
      </c>
      <c r="CD129">
        <v>0.11282841455568653</v>
      </c>
      <c r="CE129">
        <v>0.11382281435805441</v>
      </c>
      <c r="CF129">
        <v>0.11481182922423543</v>
      </c>
      <c r="CG129">
        <v>0.11579524794831389</v>
      </c>
      <c r="CH129">
        <v>0.11677288373473312</v>
      </c>
      <c r="CI129">
        <v>0.11774457272078988</v>
      </c>
      <c r="CJ129">
        <v>0.11871017120208176</v>
      </c>
      <c r="CK129">
        <v>0.11966955462710205</v>
      </c>
      <c r="CL129">
        <v>0.12062261533040768</v>
      </c>
      <c r="CM129">
        <v>0.12156926138759769</v>
      </c>
      <c r="CN129">
        <v>0.12250941490396929</v>
      </c>
      <c r="CO129">
        <v>0.12344301117332247</v>
      </c>
      <c r="CP129">
        <v>0.12436999713993314</v>
      </c>
      <c r="CQ129">
        <v>0.12529033057862032</v>
      </c>
      <c r="CR129">
        <v>0.12620397910531608</v>
      </c>
      <c r="CS129">
        <v>0.12711091876360631</v>
      </c>
      <c r="CT129">
        <v>0.12801113397515362</v>
      </c>
      <c r="CU129">
        <v>0.12890461687872537</v>
      </c>
      <c r="CV129">
        <v>0.12979136537862523</v>
      </c>
      <c r="CW129" t="e">
        <v>#N/A</v>
      </c>
      <c r="CX129" t="e">
        <v>#N/A</v>
      </c>
      <c r="CY129" t="e">
        <v>#N/A</v>
      </c>
      <c r="CZ129" t="e">
        <v>#N/A</v>
      </c>
      <c r="DA129" t="e">
        <v>#N/A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 t="e">
        <v>#N/A</v>
      </c>
      <c r="DJ129" t="e">
        <v>#N/A</v>
      </c>
      <c r="DK129" t="e">
        <v>#N/A</v>
      </c>
      <c r="DL129" t="e">
        <v>#N/A</v>
      </c>
      <c r="DM129" t="e">
        <v>#N/A</v>
      </c>
      <c r="DN129" t="e">
        <v>#N/A</v>
      </c>
      <c r="DO129" t="e">
        <v>#N/A</v>
      </c>
      <c r="DP129" t="e">
        <v>#N/A</v>
      </c>
      <c r="DQ129" t="e">
        <v>#N/A</v>
      </c>
      <c r="DR129" t="e">
        <v>#N/A</v>
      </c>
      <c r="DS129" t="e">
        <v>#N/A</v>
      </c>
      <c r="DT129" t="e">
        <v>#N/A</v>
      </c>
      <c r="DU129" t="e">
        <v>#N/A</v>
      </c>
      <c r="DV129" t="e">
        <v>#N/A</v>
      </c>
      <c r="DW129" t="e">
        <v>#N/A</v>
      </c>
      <c r="DX129" t="e">
        <v>#N/A</v>
      </c>
      <c r="DY129" t="e">
        <v>#N/A</v>
      </c>
      <c r="DZ129" t="e">
        <v>#N/A</v>
      </c>
      <c r="EA129" t="e">
        <v>#N/A</v>
      </c>
      <c r="EB129" t="e">
        <v>#N/A</v>
      </c>
      <c r="EC129" t="e">
        <v>#N/A</v>
      </c>
      <c r="ED129" t="e">
        <v>#N/A</v>
      </c>
      <c r="EE129" t="e">
        <v>#N/A</v>
      </c>
      <c r="EF129" t="e">
        <v>#N/A</v>
      </c>
      <c r="EG129" t="e">
        <v>#N/A</v>
      </c>
      <c r="EH129" t="e">
        <v>#N/A</v>
      </c>
      <c r="EI129" t="e">
        <v>#N/A</v>
      </c>
      <c r="EJ129" t="e">
        <v>#N/A</v>
      </c>
      <c r="EK129" t="e">
        <v>#N/A</v>
      </c>
      <c r="EL129" t="e">
        <v>#N/A</v>
      </c>
      <c r="EM129" t="e">
        <v>#N/A</v>
      </c>
      <c r="EN129" t="e">
        <v>#N/A</v>
      </c>
      <c r="EO129" t="e">
        <v>#N/A</v>
      </c>
      <c r="EP129" t="e">
        <v>#N/A</v>
      </c>
      <c r="EQ129" t="e">
        <v>#N/A</v>
      </c>
      <c r="ER129" t="e">
        <v>#N/A</v>
      </c>
      <c r="ES129" t="e">
        <v>#N/A</v>
      </c>
      <c r="ET129" t="e">
        <v>#N/A</v>
      </c>
      <c r="EU129" t="e">
        <v>#N/A</v>
      </c>
      <c r="EV129" t="e">
        <v>#N/A</v>
      </c>
      <c r="EW129" t="e">
        <v>#N/A</v>
      </c>
      <c r="EX129" t="e">
        <v>#N/A</v>
      </c>
      <c r="EY129" t="e">
        <v>#N/A</v>
      </c>
    </row>
    <row r="130" spans="1:155">
      <c r="A130">
        <v>0.12844508479010511</v>
      </c>
      <c r="B130">
        <v>0.12641868055621047</v>
      </c>
      <c r="C130">
        <v>0.1244111968876575</v>
      </c>
      <c r="D130">
        <v>0.12242342980910928</v>
      </c>
      <c r="E130">
        <v>0.12045625171339616</v>
      </c>
      <c r="F130">
        <v>0.1185106167583944</v>
      </c>
      <c r="G130">
        <v>0.11658756585381806</v>
      </c>
      <c r="H130">
        <v>0.11468823232303142</v>
      </c>
      <c r="I130">
        <v>0.11281384737172523</v>
      </c>
      <c r="J130">
        <v>0.11096574587290638</v>
      </c>
      <c r="K130">
        <v>0.1091453713320208</v>
      </c>
      <c r="L130">
        <v>0.10735428156365728</v>
      </c>
      <c r="M130">
        <v>0.10559415395112928</v>
      </c>
      <c r="N130">
        <v>0.10386678915974459</v>
      </c>
      <c r="O130">
        <v>0.1021741160843746</v>
      </c>
      <c r="P130">
        <v>0.10051819423637824</v>
      </c>
      <c r="Q130">
        <v>9.8901215752602703E-2</v>
      </c>
      <c r="R130">
        <v>9.7325506054738303E-2</v>
      </c>
      <c r="S130">
        <v>9.5793522259351838E-2</v>
      </c>
      <c r="T130">
        <v>9.4307849795894169E-2</v>
      </c>
      <c r="U130">
        <v>9.2871195899127221E-2</v>
      </c>
      <c r="V130">
        <v>9.1486379939836979E-2</v>
      </c>
      <c r="W130">
        <v>9.0156320037943716E-2</v>
      </c>
      <c r="X130">
        <v>8.8884014757458232E-2</v>
      </c>
      <c r="Y130">
        <v>8.7672520067736834E-2</v>
      </c>
      <c r="Z130">
        <v>8.652491997576113E-2</v>
      </c>
      <c r="AA130">
        <v>8.544429103891725E-2</v>
      </c>
      <c r="AB130">
        <v>8.4433660425313292E-2</v>
      </c>
      <c r="AC130">
        <v>8.3495956836913632E-2</v>
      </c>
      <c r="AD130">
        <v>8.2633956360643787E-2</v>
      </c>
      <c r="AE130">
        <v>8.1850221551835758E-2</v>
      </c>
      <c r="AF130">
        <v>8.1147038954540937E-2</v>
      </c>
      <c r="AG130">
        <v>8.0526355213961676E-2</v>
      </c>
      <c r="AH130">
        <v>7.9989715951019946E-2</v>
      </c>
      <c r="AI130">
        <v>7.953820989652724E-2</v>
      </c>
      <c r="AJ130">
        <v>7.9172423551641127E-2</v>
      </c>
      <c r="AK130">
        <v>7.8892404450639386E-2</v>
      </c>
      <c r="AL130">
        <v>7.8697659724647068E-2</v>
      </c>
      <c r="AM130">
        <v>7.8587146369641675E-2</v>
      </c>
      <c r="AN130">
        <v>7.8559319051652962E-2</v>
      </c>
      <c r="AO130">
        <v>7.8612129018404905E-2</v>
      </c>
      <c r="AP130">
        <v>7.8743077237449291E-2</v>
      </c>
      <c r="AQ130">
        <v>7.8949285923984952E-2</v>
      </c>
      <c r="AR130">
        <v>7.9227546444143898E-2</v>
      </c>
      <c r="AS130">
        <v>7.9574352316035477E-2</v>
      </c>
      <c r="AT130">
        <v>7.998602056883683E-2</v>
      </c>
      <c r="AU130">
        <v>8.0458700256328647E-2</v>
      </c>
      <c r="AV130">
        <v>8.0988465649372871E-2</v>
      </c>
      <c r="AW130">
        <v>8.1571376826082939E-2</v>
      </c>
      <c r="AX130">
        <v>8.220351548905129E-2</v>
      </c>
      <c r="AY130">
        <v>8.2881035653033869E-2</v>
      </c>
      <c r="AZ130">
        <v>8.3600198765657885E-2</v>
      </c>
      <c r="BA130">
        <v>8.4357399642143588E-2</v>
      </c>
      <c r="BB130">
        <v>8.5149187716198019E-2</v>
      </c>
      <c r="BC130">
        <v>8.5972282516886225E-2</v>
      </c>
      <c r="BD130">
        <v>8.6823581772636355E-2</v>
      </c>
      <c r="BE130">
        <v>8.7700166319219758E-2</v>
      </c>
      <c r="BF130">
        <v>8.8599301647266815E-2</v>
      </c>
      <c r="BG130">
        <v>8.9518434407441255E-2</v>
      </c>
      <c r="BH130">
        <v>9.0455190482288089E-2</v>
      </c>
      <c r="BI130">
        <v>9.1407367346190371E-2</v>
      </c>
      <c r="BJ130">
        <v>9.237292723912327E-2</v>
      </c>
      <c r="BK130">
        <v>9.3349989906126987E-2</v>
      </c>
      <c r="BL130">
        <v>9.4336823386010599E-2</v>
      </c>
      <c r="BM130">
        <v>9.533183601415908E-2</v>
      </c>
      <c r="BN130">
        <v>9.6333566956998115E-2</v>
      </c>
      <c r="BO130">
        <v>9.7340678339970427E-2</v>
      </c>
      <c r="BP130">
        <v>9.8351946290043304E-2</v>
      </c>
      <c r="BQ130">
        <v>9.936625294288487E-2</v>
      </c>
      <c r="BR130">
        <v>0.10038257876476606</v>
      </c>
      <c r="BS130">
        <v>0.10139999502027845</v>
      </c>
      <c r="BT130">
        <v>0.10241765681734195</v>
      </c>
      <c r="BU130">
        <v>0.10343479666386748</v>
      </c>
      <c r="BV130">
        <v>0.10445071820300514</v>
      </c>
      <c r="BW130">
        <v>0.10546479068790444</v>
      </c>
      <c r="BX130">
        <v>0.10647644301832959</v>
      </c>
      <c r="BY130">
        <v>0.10748515960471933</v>
      </c>
      <c r="BZ130">
        <v>0.10849047523441825</v>
      </c>
      <c r="CA130">
        <v>0.10949197128275612</v>
      </c>
      <c r="CB130">
        <v>0.11048927120555008</v>
      </c>
      <c r="CC130">
        <v>0.11148203747981233</v>
      </c>
      <c r="CD130">
        <v>0.1124699678692964</v>
      </c>
      <c r="CE130">
        <v>0.11345279307305299</v>
      </c>
      <c r="CF130">
        <v>0.11443027288764597</v>
      </c>
      <c r="CG130">
        <v>0.11540219465905138</v>
      </c>
      <c r="CH130">
        <v>0.11636837017562049</v>
      </c>
      <c r="CI130">
        <v>0.11732863418783791</v>
      </c>
      <c r="CJ130">
        <v>0.11828284166397354</v>
      </c>
      <c r="CK130">
        <v>0.11923086673179374</v>
      </c>
      <c r="CL130">
        <v>0.12017260049784038</v>
      </c>
      <c r="CM130">
        <v>0.12110794982784871</v>
      </c>
      <c r="CN130">
        <v>0.1220368356849806</v>
      </c>
      <c r="CO130">
        <v>0.12295919226701434</v>
      </c>
      <c r="CP130">
        <v>0.1238749654892506</v>
      </c>
      <c r="CQ130">
        <v>0.12478411211514197</v>
      </c>
      <c r="CR130">
        <v>0.12568659884347011</v>
      </c>
      <c r="CS130">
        <v>0.12658240081926486</v>
      </c>
      <c r="CT130">
        <v>0.12747150164998738</v>
      </c>
      <c r="CU130">
        <v>0.12835389264554736</v>
      </c>
      <c r="CV130">
        <v>0.12922957099953628</v>
      </c>
      <c r="CW130" t="e">
        <v>#N/A</v>
      </c>
      <c r="CX130" t="e">
        <v>#N/A</v>
      </c>
      <c r="CY130" t="e">
        <v>#N/A</v>
      </c>
      <c r="CZ130" t="e">
        <v>#N/A</v>
      </c>
      <c r="DA130" t="e">
        <v>#N/A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e">
        <v>#N/A</v>
      </c>
      <c r="DI130" t="e">
        <v>#N/A</v>
      </c>
      <c r="DJ130" t="e">
        <v>#N/A</v>
      </c>
      <c r="DK130" t="e">
        <v>#N/A</v>
      </c>
      <c r="DL130" t="e">
        <v>#N/A</v>
      </c>
      <c r="DM130" t="e">
        <v>#N/A</v>
      </c>
      <c r="DN130" t="e">
        <v>#N/A</v>
      </c>
      <c r="DO130" t="e">
        <v>#N/A</v>
      </c>
      <c r="DP130" t="e">
        <v>#N/A</v>
      </c>
      <c r="DQ130" t="e">
        <v>#N/A</v>
      </c>
      <c r="DR130" t="e">
        <v>#N/A</v>
      </c>
      <c r="DS130" t="e">
        <v>#N/A</v>
      </c>
      <c r="DT130" t="e">
        <v>#N/A</v>
      </c>
      <c r="DU130" t="e">
        <v>#N/A</v>
      </c>
      <c r="DV130" t="e">
        <v>#N/A</v>
      </c>
      <c r="DW130" t="e">
        <v>#N/A</v>
      </c>
      <c r="DX130" t="e">
        <v>#N/A</v>
      </c>
      <c r="DY130" t="e">
        <v>#N/A</v>
      </c>
      <c r="DZ130" t="e">
        <v>#N/A</v>
      </c>
      <c r="EA130" t="e">
        <v>#N/A</v>
      </c>
      <c r="EB130" t="e">
        <v>#N/A</v>
      </c>
      <c r="EC130" t="e">
        <v>#N/A</v>
      </c>
      <c r="ED130" t="e">
        <v>#N/A</v>
      </c>
      <c r="EE130" t="e">
        <v>#N/A</v>
      </c>
      <c r="EF130" t="e">
        <v>#N/A</v>
      </c>
      <c r="EG130" t="e">
        <v>#N/A</v>
      </c>
      <c r="EH130" t="e">
        <v>#N/A</v>
      </c>
      <c r="EI130" t="e">
        <v>#N/A</v>
      </c>
      <c r="EJ130" t="e">
        <v>#N/A</v>
      </c>
      <c r="EK130" t="e">
        <v>#N/A</v>
      </c>
      <c r="EL130" t="e">
        <v>#N/A</v>
      </c>
      <c r="EM130" t="e">
        <v>#N/A</v>
      </c>
      <c r="EN130" t="e">
        <v>#N/A</v>
      </c>
      <c r="EO130" t="e">
        <v>#N/A</v>
      </c>
      <c r="EP130" t="e">
        <v>#N/A</v>
      </c>
      <c r="EQ130" t="e">
        <v>#N/A</v>
      </c>
      <c r="ER130" t="e">
        <v>#N/A</v>
      </c>
      <c r="ES130" t="e">
        <v>#N/A</v>
      </c>
      <c r="ET130" t="e">
        <v>#N/A</v>
      </c>
      <c r="EU130" t="e">
        <v>#N/A</v>
      </c>
      <c r="EV130" t="e">
        <v>#N/A</v>
      </c>
      <c r="EW130" t="e">
        <v>#N/A</v>
      </c>
      <c r="EX130" t="e">
        <v>#N/A</v>
      </c>
      <c r="EY130" t="e">
        <v>#N/A</v>
      </c>
    </row>
    <row r="131" spans="1:155">
      <c r="A131">
        <v>0.12808420670495754</v>
      </c>
      <c r="B131">
        <v>0.12607381573379201</v>
      </c>
      <c r="C131">
        <v>0.12408226671117123</v>
      </c>
      <c r="D131">
        <v>0.1221103597263415</v>
      </c>
      <c r="E131">
        <v>0.12015897085907515</v>
      </c>
      <c r="F131">
        <v>0.1182290573774889</v>
      </c>
      <c r="G131">
        <v>0.11632166263169856</v>
      </c>
      <c r="H131">
        <v>0.11443792155822845</v>
      </c>
      <c r="I131">
        <v>0.11257906596630184</v>
      </c>
      <c r="J131">
        <v>0.11074643015176115</v>
      </c>
      <c r="K131">
        <v>0.10894145559058641</v>
      </c>
      <c r="L131">
        <v>0.10716569635442516</v>
      </c>
      <c r="M131">
        <v>0.10542082413041981</v>
      </c>
      <c r="N131">
        <v>0.10370863153080394</v>
      </c>
      <c r="O131">
        <v>0.1020310367093617</v>
      </c>
      <c r="P131">
        <v>0.10039008530841567</v>
      </c>
      <c r="Q131">
        <v>9.8787952126374409E-2</v>
      </c>
      <c r="R131">
        <v>9.7226941243864551E-2</v>
      </c>
      <c r="S131">
        <v>9.5709483982164473E-2</v>
      </c>
      <c r="T131">
        <v>9.4238135220890112E-2</v>
      </c>
      <c r="U131">
        <v>9.2815566259261517E-2</v>
      </c>
      <c r="V131">
        <v>9.1444554991175889E-2</v>
      </c>
      <c r="W131">
        <v>9.0127972236595896E-2</v>
      </c>
      <c r="X131">
        <v>8.886876325744722E-2</v>
      </c>
      <c r="Y131">
        <v>8.7669924962862134E-2</v>
      </c>
      <c r="Z131">
        <v>8.6534476773454189E-2</v>
      </c>
      <c r="AA131">
        <v>8.5465425854056018E-2</v>
      </c>
      <c r="AB131">
        <v>8.4465726000122643E-2</v>
      </c>
      <c r="AC131">
        <v>8.3538230060976826E-2</v>
      </c>
      <c r="AD131">
        <v>8.2685637363112158E-2</v>
      </c>
      <c r="AE131">
        <v>8.1910434695452422E-2</v>
      </c>
      <c r="AF131">
        <v>8.1214836258210757E-2</v>
      </c>
      <c r="AG131">
        <v>8.060072196927047E-2</v>
      </c>
      <c r="AH131">
        <v>8.0069579017015183E-2</v>
      </c>
      <c r="AI131">
        <v>7.9622448009546834E-2</v>
      </c>
      <c r="AJ131">
        <v>7.9259879728131297E-2</v>
      </c>
      <c r="AK131">
        <v>7.8981899857345481E-2</v>
      </c>
      <c r="AL131">
        <v>7.8788008704067602E-2</v>
      </c>
      <c r="AM131">
        <v>7.8677170932304155E-2</v>
      </c>
      <c r="AN131">
        <v>7.8647862332311844E-2</v>
      </c>
      <c r="AO131">
        <v>7.8698069024292452E-2</v>
      </c>
      <c r="AP131">
        <v>7.8825339277076911E-2</v>
      </c>
      <c r="AQ131">
        <v>7.902685197466093E-2</v>
      </c>
      <c r="AR131">
        <v>7.9299463499376985E-2</v>
      </c>
      <c r="AS131">
        <v>7.9639739239219035E-2</v>
      </c>
      <c r="AT131">
        <v>8.0044071686745155E-2</v>
      </c>
      <c r="AU131">
        <v>8.0508688336559386E-2</v>
      </c>
      <c r="AV131">
        <v>8.1029741321309343E-2</v>
      </c>
      <c r="AW131">
        <v>8.1603367657186121E-2</v>
      </c>
      <c r="AX131">
        <v>8.2225722709384066E-2</v>
      </c>
      <c r="AY131">
        <v>8.2893030591870934E-2</v>
      </c>
      <c r="AZ131">
        <v>8.3601617794560018E-2</v>
      </c>
      <c r="BA131">
        <v>8.4347938882626566E-2</v>
      </c>
      <c r="BB131">
        <v>8.5128597613610538E-2</v>
      </c>
      <c r="BC131">
        <v>8.5940362214403224E-2</v>
      </c>
      <c r="BD131">
        <v>8.6780173554242807E-2</v>
      </c>
      <c r="BE131">
        <v>8.764515033311164E-2</v>
      </c>
      <c r="BF131">
        <v>8.8532590987950827E-2</v>
      </c>
      <c r="BG131">
        <v>8.9439970572368535E-2</v>
      </c>
      <c r="BH131">
        <v>9.0364939158663796E-2</v>
      </c>
      <c r="BI131">
        <v>9.1305314678459495E-2</v>
      </c>
      <c r="BJ131">
        <v>9.2259076470425749E-2</v>
      </c>
      <c r="BK131">
        <v>9.3224358443519145E-2</v>
      </c>
      <c r="BL131">
        <v>9.4199440217303587E-2</v>
      </c>
      <c r="BM131">
        <v>9.5182739466076957E-2</v>
      </c>
      <c r="BN131">
        <v>9.6172802786905792E-2</v>
      </c>
      <c r="BO131">
        <v>9.716829805374512E-2</v>
      </c>
      <c r="BP131">
        <v>9.816800574398446E-2</v>
      </c>
      <c r="BQ131">
        <v>9.9170811175308002E-2</v>
      </c>
      <c r="BR131">
        <v>0.10017569697077319</v>
      </c>
      <c r="BS131">
        <v>0.10118173577053181</v>
      </c>
      <c r="BT131">
        <v>0.10218808332069244</v>
      </c>
      <c r="BU131">
        <v>0.10319397224007654</v>
      </c>
      <c r="BV131">
        <v>0.10419870581066809</v>
      </c>
      <c r="BW131">
        <v>0.10520165255377303</v>
      </c>
      <c r="BX131">
        <v>0.10620224038046244</v>
      </c>
      <c r="BY131">
        <v>0.10719995246666884</v>
      </c>
      <c r="BZ131">
        <v>0.10819432217435382</v>
      </c>
      <c r="CA131">
        <v>0.10918492935186458</v>
      </c>
      <c r="CB131">
        <v>0.11017139583323027</v>
      </c>
      <c r="CC131">
        <v>0.11115338243606815</v>
      </c>
      <c r="CD131">
        <v>0.11213058520240435</v>
      </c>
      <c r="CE131">
        <v>0.1131027331094152</v>
      </c>
      <c r="CF131">
        <v>0.11406958424557018</v>
      </c>
      <c r="CG131">
        <v>0.11503092426256614</v>
      </c>
      <c r="CH131">
        <v>0.11598656329378557</v>
      </c>
      <c r="CI131">
        <v>0.11693633446644626</v>
      </c>
      <c r="CJ131">
        <v>0.11788009115541803</v>
      </c>
      <c r="CK131">
        <v>0.11881770598405679</v>
      </c>
      <c r="CL131">
        <v>0.11974906856606161</v>
      </c>
      <c r="CM131">
        <v>0.12067408436207774</v>
      </c>
      <c r="CN131">
        <v>0.12159267297573363</v>
      </c>
      <c r="CO131">
        <v>0.12250476729444891</v>
      </c>
      <c r="CP131">
        <v>0.12341031198517012</v>
      </c>
      <c r="CQ131">
        <v>0.12430926263483208</v>
      </c>
      <c r="CR131">
        <v>0.12520158480033183</v>
      </c>
      <c r="CS131">
        <v>0.12608725254912884</v>
      </c>
      <c r="CT131">
        <v>0.12696624846768984</v>
      </c>
      <c r="CU131">
        <v>0.12783856289031736</v>
      </c>
      <c r="CV131">
        <v>0.12870419209401399</v>
      </c>
      <c r="CW131" t="e">
        <v>#N/A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e">
        <v>#N/A</v>
      </c>
      <c r="EW131" t="e">
        <v>#N/A</v>
      </c>
      <c r="EX131" t="e">
        <v>#N/A</v>
      </c>
      <c r="EY131" t="e">
        <v>#N/A</v>
      </c>
    </row>
    <row r="132" spans="1:155">
      <c r="A132">
        <v>0.12773772415900289</v>
      </c>
      <c r="B132">
        <v>0.12574228882241692</v>
      </c>
      <c r="C132">
        <v>0.12376564607180764</v>
      </c>
      <c r="D132">
        <v>0.12180859985547099</v>
      </c>
      <c r="E132">
        <v>0.11987202965088929</v>
      </c>
      <c r="F132">
        <v>0.11795689560981035</v>
      </c>
      <c r="G132">
        <v>0.11606424326601171</v>
      </c>
      <c r="H132">
        <v>0.11419520895736604</v>
      </c>
      <c r="I132">
        <v>0.11235102487677659</v>
      </c>
      <c r="J132">
        <v>0.1105330245342072</v>
      </c>
      <c r="K132">
        <v>0.10874264719922831</v>
      </c>
      <c r="L132">
        <v>0.1069814430777406</v>
      </c>
      <c r="M132">
        <v>0.10525107800373056</v>
      </c>
      <c r="N132">
        <v>0.10355333645754843</v>
      </c>
      <c r="O132">
        <v>0.10189012580361667</v>
      </c>
      <c r="P132">
        <v>0.10026347784959538</v>
      </c>
      <c r="Q132">
        <v>9.8675550085946667E-2</v>
      </c>
      <c r="R132">
        <v>9.7128625378195915E-2</v>
      </c>
      <c r="S132">
        <v>9.5625109498042801E-2</v>
      </c>
      <c r="T132">
        <v>9.4167526925614961E-2</v>
      </c>
      <c r="U132">
        <v>9.275851342755409E-2</v>
      </c>
      <c r="V132">
        <v>9.1400805789511319E-2</v>
      </c>
      <c r="W132">
        <v>9.0097227936703078E-2</v>
      </c>
      <c r="X132">
        <v>8.8850672419647142E-2</v>
      </c>
      <c r="Y132">
        <v>8.7664077577150307E-2</v>
      </c>
      <c r="Z132">
        <v>8.6540398834875382E-2</v>
      </c>
      <c r="AA132">
        <v>8.5482574517925111E-2</v>
      </c>
      <c r="AB132">
        <v>8.4493485758204895E-2</v>
      </c>
      <c r="AC132">
        <v>8.3575910023280298E-2</v>
      </c>
      <c r="AD132">
        <v>8.2732470367689714E-2</v>
      </c>
      <c r="AE132">
        <v>8.19655784253423E-2</v>
      </c>
      <c r="AF132">
        <v>8.1277376395262432E-2</v>
      </c>
      <c r="AG132">
        <v>8.0669677865138345E-2</v>
      </c>
      <c r="AH132">
        <v>8.0143911826692713E-2</v>
      </c>
      <c r="AI132">
        <v>7.9701071008423593E-2</v>
      </c>
      <c r="AJ132">
        <v>7.9341670738815609E-2</v>
      </c>
      <c r="AK132">
        <v>7.9065714569116069E-2</v>
      </c>
      <c r="AL132">
        <v>7.8872696212045346E-2</v>
      </c>
      <c r="AM132">
        <v>7.8761587560965518E-2</v>
      </c>
      <c r="AN132">
        <v>7.8730885954242977E-2</v>
      </c>
      <c r="AO132">
        <v>7.8778611246994493E-2</v>
      </c>
      <c r="AP132">
        <v>7.890235871004371E-2</v>
      </c>
      <c r="AQ132">
        <v>7.9099363203182699E-2</v>
      </c>
      <c r="AR132">
        <v>7.9366545513580675E-2</v>
      </c>
      <c r="AS132">
        <v>7.9700541650265341E-2</v>
      </c>
      <c r="AT132">
        <v>8.0097819064719591E-2</v>
      </c>
      <c r="AU132">
        <v>8.0554682282818979E-2</v>
      </c>
      <c r="AV132">
        <v>8.106736079269948E-2</v>
      </c>
      <c r="AW132">
        <v>8.1632067507505221E-2</v>
      </c>
      <c r="AX132">
        <v>8.2245030378119477E-2</v>
      </c>
      <c r="AY132">
        <v>8.2902542459202866E-2</v>
      </c>
      <c r="AZ132">
        <v>8.3600994435496054E-2</v>
      </c>
      <c r="BA132">
        <v>8.4336899814028685E-2</v>
      </c>
      <c r="BB132">
        <v>8.510691560851355E-2</v>
      </c>
      <c r="BC132">
        <v>8.590785785089812E-2</v>
      </c>
      <c r="BD132">
        <v>8.6736709800898287E-2</v>
      </c>
      <c r="BE132">
        <v>8.7590627203529545E-2</v>
      </c>
      <c r="BF132">
        <v>8.8466940743665942E-2</v>
      </c>
      <c r="BG132">
        <v>8.9363153099771775E-2</v>
      </c>
      <c r="BH132">
        <v>9.0276937943717481E-2</v>
      </c>
      <c r="BI132">
        <v>9.1206133023296984E-2</v>
      </c>
      <c r="BJ132">
        <v>9.21487342292929E-2</v>
      </c>
      <c r="BK132">
        <v>9.3102889112291712E-2</v>
      </c>
      <c r="BL132">
        <v>9.4066888373533941E-2</v>
      </c>
      <c r="BM132">
        <v>9.5039158554800274E-2</v>
      </c>
      <c r="BN132">
        <v>9.6018253250296101E-2</v>
      </c>
      <c r="BO132">
        <v>9.7002845661951914E-2</v>
      </c>
      <c r="BP132">
        <v>9.7991720256858511E-2</v>
      </c>
      <c r="BQ132">
        <v>9.8983765134358831E-2</v>
      </c>
      <c r="BR132">
        <v>9.9977964737706301E-2</v>
      </c>
      <c r="BS132">
        <v>0.10097339271380361</v>
      </c>
      <c r="BT132">
        <v>0.10196920516108078</v>
      </c>
      <c r="BU132">
        <v>0.10296463445523137</v>
      </c>
      <c r="BV132">
        <v>0.10395898324074171</v>
      </c>
      <c r="BW132">
        <v>0.10495161900362189</v>
      </c>
      <c r="BX132">
        <v>0.10594196835965269</v>
      </c>
      <c r="BY132">
        <v>0.1069295129677541</v>
      </c>
      <c r="BZ132">
        <v>0.10791378451748493</v>
      </c>
      <c r="CA132">
        <v>0.10889436103529988</v>
      </c>
      <c r="CB132">
        <v>0.10987086248999602</v>
      </c>
      <c r="CC132">
        <v>0.11084294774615805</v>
      </c>
      <c r="CD132">
        <v>0.1118103109092233</v>
      </c>
      <c r="CE132">
        <v>0.11277267896610232</v>
      </c>
      <c r="CF132">
        <v>0.11372980805489637</v>
      </c>
      <c r="CG132">
        <v>0.11468148189692835</v>
      </c>
      <c r="CH132">
        <v>0.11562750874882446</v>
      </c>
      <c r="CI132">
        <v>0.11656771985112951</v>
      </c>
      <c r="CJ132">
        <v>0.11750196679776016</v>
      </c>
      <c r="CK132">
        <v>0.11843012045590029</v>
      </c>
      <c r="CL132">
        <v>0.11935206876303034</v>
      </c>
      <c r="CM132">
        <v>0.12026771552407112</v>
      </c>
      <c r="CN132">
        <v>0.12117697880107731</v>
      </c>
      <c r="CO132">
        <v>0.12207978995740747</v>
      </c>
      <c r="CP132">
        <v>0.12297609223368607</v>
      </c>
      <c r="CQ132">
        <v>0.12386583980298917</v>
      </c>
      <c r="CR132">
        <v>0.12474899693126756</v>
      </c>
      <c r="CS132">
        <v>0.12562553640169422</v>
      </c>
      <c r="CT132">
        <v>0.12649543959876297</v>
      </c>
      <c r="CU132">
        <v>0.12735869570485689</v>
      </c>
      <c r="CV132">
        <v>0.12821529989686861</v>
      </c>
      <c r="CW132" t="e">
        <v>#N/A</v>
      </c>
      <c r="CX132" t="e">
        <v>#N/A</v>
      </c>
      <c r="CY132" t="e">
        <v>#N/A</v>
      </c>
      <c r="CZ132" t="e">
        <v>#N/A</v>
      </c>
      <c r="DA132" t="e">
        <v>#N/A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e">
        <v>#N/A</v>
      </c>
      <c r="DI132" t="e">
        <v>#N/A</v>
      </c>
      <c r="DJ132" t="e">
        <v>#N/A</v>
      </c>
      <c r="DK132" t="e">
        <v>#N/A</v>
      </c>
      <c r="DL132" t="e">
        <v>#N/A</v>
      </c>
      <c r="DM132" t="e">
        <v>#N/A</v>
      </c>
      <c r="DN132" t="e">
        <v>#N/A</v>
      </c>
      <c r="DO132" t="e">
        <v>#N/A</v>
      </c>
      <c r="DP132" t="e">
        <v>#N/A</v>
      </c>
      <c r="DQ132" t="e">
        <v>#N/A</v>
      </c>
      <c r="DR132" t="e">
        <v>#N/A</v>
      </c>
      <c r="DS132" t="e">
        <v>#N/A</v>
      </c>
      <c r="DT132" t="e">
        <v>#N/A</v>
      </c>
      <c r="DU132" t="e">
        <v>#N/A</v>
      </c>
      <c r="DV132" t="e">
        <v>#N/A</v>
      </c>
      <c r="DW132" t="e">
        <v>#N/A</v>
      </c>
      <c r="DX132" t="e">
        <v>#N/A</v>
      </c>
      <c r="DY132" t="e">
        <v>#N/A</v>
      </c>
      <c r="DZ132" t="e">
        <v>#N/A</v>
      </c>
      <c r="EA132" t="e">
        <v>#N/A</v>
      </c>
      <c r="EB132" t="e">
        <v>#N/A</v>
      </c>
      <c r="EC132" t="e">
        <v>#N/A</v>
      </c>
      <c r="ED132" t="e">
        <v>#N/A</v>
      </c>
      <c r="EE132" t="e">
        <v>#N/A</v>
      </c>
      <c r="EF132" t="e">
        <v>#N/A</v>
      </c>
      <c r="EG132" t="e">
        <v>#N/A</v>
      </c>
      <c r="EH132" t="e">
        <v>#N/A</v>
      </c>
      <c r="EI132" t="e">
        <v>#N/A</v>
      </c>
      <c r="EJ132" t="e">
        <v>#N/A</v>
      </c>
      <c r="EK132" t="e">
        <v>#N/A</v>
      </c>
      <c r="EL132" t="e">
        <v>#N/A</v>
      </c>
      <c r="EM132" t="e">
        <v>#N/A</v>
      </c>
      <c r="EN132" t="e">
        <v>#N/A</v>
      </c>
      <c r="EO132" t="e">
        <v>#N/A</v>
      </c>
      <c r="EP132" t="e">
        <v>#N/A</v>
      </c>
      <c r="EQ132" t="e">
        <v>#N/A</v>
      </c>
      <c r="ER132" t="e">
        <v>#N/A</v>
      </c>
      <c r="ES132" t="e">
        <v>#N/A</v>
      </c>
      <c r="ET132" t="e">
        <v>#N/A</v>
      </c>
      <c r="EU132" t="e">
        <v>#N/A</v>
      </c>
      <c r="EV132" t="e">
        <v>#N/A</v>
      </c>
      <c r="EW132" t="e">
        <v>#N/A</v>
      </c>
      <c r="EX132" t="e">
        <v>#N/A</v>
      </c>
      <c r="EY132" t="e">
        <v>#N/A</v>
      </c>
    </row>
    <row r="133" spans="1:155">
      <c r="A133">
        <v>0.12740569628240958</v>
      </c>
      <c r="B133">
        <v>0.12542416084854216</v>
      </c>
      <c r="C133">
        <v>0.1234613977951534</v>
      </c>
      <c r="D133">
        <v>0.12151821464500191</v>
      </c>
      <c r="E133">
        <v>0.11959549399044275</v>
      </c>
      <c r="F133">
        <v>0.11769419860545834</v>
      </c>
      <c r="G133">
        <v>0.11581537593530555</v>
      </c>
      <c r="H133">
        <v>0.11396016345420698</v>
      </c>
      <c r="I133">
        <v>0.11212979350999663</v>
      </c>
      <c r="J133">
        <v>0.11032559859471529</v>
      </c>
      <c r="K133">
        <v>0.10854901556745244</v>
      </c>
      <c r="L133">
        <v>0.10680159058009062</v>
      </c>
      <c r="M133">
        <v>0.10508498348997551</v>
      </c>
      <c r="N133">
        <v>0.10340097052873286</v>
      </c>
      <c r="O133">
        <v>0.10175144821955788</v>
      </c>
      <c r="P133">
        <v>0.1001384345039537</v>
      </c>
      <c r="Q133">
        <v>9.8564069647818303E-2</v>
      </c>
      <c r="R133">
        <v>9.7030615407959597E-2</v>
      </c>
      <c r="S133">
        <v>9.5540452174893847E-2</v>
      </c>
      <c r="T133">
        <v>9.4096074315247497E-2</v>
      </c>
      <c r="U133">
        <v>9.2700082399069739E-2</v>
      </c>
      <c r="V133">
        <v>9.1355172515963548E-2</v>
      </c>
      <c r="W133">
        <v>9.0064122220832502E-2</v>
      </c>
      <c r="X133">
        <v>8.8829771822260165E-2</v>
      </c>
      <c r="Y133">
        <v>8.7655001778418146E-2</v>
      </c>
      <c r="Z133">
        <v>8.6542704158313583E-2</v>
      </c>
      <c r="AA133">
        <v>8.5495749109357436E-2</v>
      </c>
      <c r="AB133">
        <v>8.4516945756563211E-2</v>
      </c>
      <c r="AC133">
        <v>8.3608996901350291E-2</v>
      </c>
      <c r="AD133">
        <v>8.2774450018894399E-2</v>
      </c>
      <c r="AE133">
        <v>8.2015642052875454E-2</v>
      </c>
      <c r="AF133">
        <v>8.1334643797369044E-2</v>
      </c>
      <c r="AG133">
        <v>8.0733202949273775E-2</v>
      </c>
      <c r="AH133">
        <v>8.0212690678940934E-2</v>
      </c>
      <c r="AI133">
        <v>7.9774052194967623E-2</v>
      </c>
      <c r="AJ133">
        <v>7.9417767277571355E-2</v>
      </c>
      <c r="AK133">
        <v>7.914381801224997E-2</v>
      </c>
      <c r="AL133">
        <v>7.8951690673354169E-2</v>
      </c>
      <c r="AM133">
        <v>7.8840365222691569E-2</v>
      </c>
      <c r="AN133">
        <v>7.8808359290651039E-2</v>
      </c>
      <c r="AO133">
        <v>7.8853726482475781E-2</v>
      </c>
      <c r="AP133">
        <v>7.8974108395465786E-2</v>
      </c>
      <c r="AQ133">
        <v>7.9166795111038663E-2</v>
      </c>
      <c r="AR133">
        <v>7.9428770516659461E-2</v>
      </c>
      <c r="AS133">
        <v>7.9756741226055236E-2</v>
      </c>
      <c r="AT133">
        <v>8.0147248426046327E-2</v>
      </c>
      <c r="AU133">
        <v>8.0596672343168141E-2</v>
      </c>
      <c r="AV133">
        <v>8.1101318727921229E-2</v>
      </c>
      <c r="AW133">
        <v>8.1657475160309745E-2</v>
      </c>
      <c r="AX133">
        <v>8.2261441511108341E-2</v>
      </c>
      <c r="AY133">
        <v>8.2909578611280135E-2</v>
      </c>
      <c r="AZ133">
        <v>8.3598340311868094E-2</v>
      </c>
      <c r="BA133">
        <v>8.4324297940378865E-2</v>
      </c>
      <c r="BB133">
        <v>8.5084160931722094E-2</v>
      </c>
      <c r="BC133">
        <v>8.5874792212074169E-2</v>
      </c>
      <c r="BD133">
        <v>8.6693216510327048E-2</v>
      </c>
      <c r="BE133">
        <v>8.7536625844701538E-2</v>
      </c>
      <c r="BF133">
        <v>8.8402382406282815E-2</v>
      </c>
      <c r="BG133">
        <v>8.9288015779381946E-2</v>
      </c>
      <c r="BH133">
        <v>9.0191222616516062E-2</v>
      </c>
      <c r="BI133">
        <v>9.1109859870203924E-2</v>
      </c>
      <c r="BJ133">
        <v>9.2041939434620759E-2</v>
      </c>
      <c r="BK133">
        <v>9.2985621959124187E-2</v>
      </c>
      <c r="BL133">
        <v>9.3939208770341703E-2</v>
      </c>
      <c r="BM133">
        <v>9.4901134853979413E-2</v>
      </c>
      <c r="BN133">
        <v>9.586996031266036E-2</v>
      </c>
      <c r="BO133">
        <v>9.6844363381415638E-2</v>
      </c>
      <c r="BP133">
        <v>9.7823132048063866E-2</v>
      </c>
      <c r="BQ133">
        <v>9.8805156899808344E-2</v>
      </c>
      <c r="BR133">
        <v>9.9789423850363407E-2</v>
      </c>
      <c r="BS133">
        <v>0.10077500725814444</v>
      </c>
      <c r="BT133">
        <v>0.10176106321432353</v>
      </c>
      <c r="BU133">
        <v>0.10274682361412256</v>
      </c>
      <c r="BV133">
        <v>0.10373159012562606</v>
      </c>
      <c r="BW133">
        <v>0.10471472895583418</v>
      </c>
      <c r="BX133">
        <v>0.10569566513669663</v>
      </c>
      <c r="BY133">
        <v>0.10667387854190263</v>
      </c>
      <c r="BZ133">
        <v>0.10764889893025457</v>
      </c>
      <c r="CA133">
        <v>0.10862030226536179</v>
      </c>
      <c r="CB133">
        <v>0.10958770637519083</v>
      </c>
      <c r="CC133">
        <v>0.11055076796422603</v>
      </c>
      <c r="CD133">
        <v>0.1115091789123767</v>
      </c>
      <c r="CE133">
        <v>0.11246266402729979</v>
      </c>
      <c r="CF133">
        <v>0.11341097723367613</v>
      </c>
      <c r="CG133">
        <v>0.11435390010839931</v>
      </c>
      <c r="CH133">
        <v>0.11529123878700806</v>
      </c>
      <c r="CI133">
        <v>0.11622282242525524</v>
      </c>
      <c r="CJ133">
        <v>0.11714850060348661</v>
      </c>
      <c r="CK133">
        <v>0.1180681422374162</v>
      </c>
      <c r="CL133">
        <v>0.11898163335571248</v>
      </c>
      <c r="CM133">
        <v>0.11988887593747731</v>
      </c>
      <c r="CN133">
        <v>0.12078978626146414</v>
      </c>
      <c r="CO133">
        <v>0.12168429400066209</v>
      </c>
      <c r="CP133">
        <v>0.12257234075018049</v>
      </c>
      <c r="CQ133">
        <v>0.12345387911359189</v>
      </c>
      <c r="CR133">
        <v>0.12432887183842953</v>
      </c>
      <c r="CS133">
        <v>0.12519729027245927</v>
      </c>
      <c r="CT133">
        <v>0.1260591144240738</v>
      </c>
      <c r="CU133">
        <v>0.12691433212231482</v>
      </c>
      <c r="CV133">
        <v>0.12776293730835203</v>
      </c>
      <c r="CW133" t="e">
        <v>#N/A</v>
      </c>
      <c r="CX133" t="e">
        <v>#N/A</v>
      </c>
      <c r="CY133" t="e">
        <v>#N/A</v>
      </c>
      <c r="CZ133" t="e">
        <v>#N/A</v>
      </c>
      <c r="DA133" t="e">
        <v>#N/A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e">
        <v>#N/A</v>
      </c>
      <c r="DI133" t="e">
        <v>#N/A</v>
      </c>
      <c r="DJ133" t="e">
        <v>#N/A</v>
      </c>
      <c r="DK133" t="e">
        <v>#N/A</v>
      </c>
      <c r="DL133" t="e">
        <v>#N/A</v>
      </c>
      <c r="DM133" t="e">
        <v>#N/A</v>
      </c>
      <c r="DN133" t="e">
        <v>#N/A</v>
      </c>
      <c r="DO133" t="e">
        <v>#N/A</v>
      </c>
      <c r="DP133" t="e">
        <v>#N/A</v>
      </c>
      <c r="DQ133" t="e">
        <v>#N/A</v>
      </c>
      <c r="DR133" t="e">
        <v>#N/A</v>
      </c>
      <c r="DS133" t="e">
        <v>#N/A</v>
      </c>
      <c r="DT133" t="e">
        <v>#N/A</v>
      </c>
      <c r="DU133" t="e">
        <v>#N/A</v>
      </c>
      <c r="DV133" t="e">
        <v>#N/A</v>
      </c>
      <c r="DW133" t="e">
        <v>#N/A</v>
      </c>
      <c r="DX133" t="e">
        <v>#N/A</v>
      </c>
      <c r="DY133" t="e">
        <v>#N/A</v>
      </c>
      <c r="DZ133" t="e">
        <v>#N/A</v>
      </c>
      <c r="EA133" t="e">
        <v>#N/A</v>
      </c>
      <c r="EB133" t="e">
        <v>#N/A</v>
      </c>
      <c r="EC133" t="e">
        <v>#N/A</v>
      </c>
      <c r="ED133" t="e">
        <v>#N/A</v>
      </c>
      <c r="EE133" t="e">
        <v>#N/A</v>
      </c>
      <c r="EF133" t="e">
        <v>#N/A</v>
      </c>
      <c r="EG133" t="e">
        <v>#N/A</v>
      </c>
      <c r="EH133" t="e">
        <v>#N/A</v>
      </c>
      <c r="EI133" t="e">
        <v>#N/A</v>
      </c>
      <c r="EJ133" t="e">
        <v>#N/A</v>
      </c>
      <c r="EK133" t="e">
        <v>#N/A</v>
      </c>
      <c r="EL133" t="e">
        <v>#N/A</v>
      </c>
      <c r="EM133" t="e">
        <v>#N/A</v>
      </c>
      <c r="EN133" t="e">
        <v>#N/A</v>
      </c>
      <c r="EO133" t="e">
        <v>#N/A</v>
      </c>
      <c r="EP133" t="e">
        <v>#N/A</v>
      </c>
      <c r="EQ133" t="e">
        <v>#N/A</v>
      </c>
      <c r="ER133" t="e">
        <v>#N/A</v>
      </c>
      <c r="ES133" t="e">
        <v>#N/A</v>
      </c>
      <c r="ET133" t="e">
        <v>#N/A</v>
      </c>
      <c r="EU133" t="e">
        <v>#N/A</v>
      </c>
      <c r="EV133" t="e">
        <v>#N/A</v>
      </c>
      <c r="EW133" t="e">
        <v>#N/A</v>
      </c>
      <c r="EX133" t="e">
        <v>#N/A</v>
      </c>
      <c r="EY133" t="e">
        <v>#N/A</v>
      </c>
    </row>
    <row r="134" spans="1:155">
      <c r="A134">
        <v>0.12708817443411283</v>
      </c>
      <c r="B134">
        <v>0.1251194855385305</v>
      </c>
      <c r="C134">
        <v>0.12316957781807407</v>
      </c>
      <c r="D134">
        <v>0.12123926203665404</v>
      </c>
      <c r="E134">
        <v>0.11932942363594128</v>
      </c>
      <c r="F134">
        <v>0.11744102766859796</v>
      </c>
      <c r="G134">
        <v>0.11557512324549904</v>
      </c>
      <c r="H134">
        <v>0.11373284867754545</v>
      </c>
      <c r="I134">
        <v>0.11191543619898359</v>
      </c>
      <c r="J134">
        <v>0.11012421704584671</v>
      </c>
      <c r="K134">
        <v>0.10836062543452579</v>
      </c>
      <c r="L134">
        <v>0.10662620327104125</v>
      </c>
      <c r="M134">
        <v>0.10492260424703329</v>
      </c>
      <c r="N134">
        <v>0.10325159624795067</v>
      </c>
      <c r="O134">
        <v>0.10161506485548441</v>
      </c>
      <c r="P134">
        <v>0.1000150141734332</v>
      </c>
      <c r="Q134">
        <v>9.8453567211624196E-2</v>
      </c>
      <c r="R134">
        <v>9.6932964775856681E-2</v>
      </c>
      <c r="S134">
        <v>9.5455562062593424E-2</v>
      </c>
      <c r="T134">
        <v>9.402382361695126E-2</v>
      </c>
      <c r="U134">
        <v>9.2640315127431899E-2</v>
      </c>
      <c r="V134">
        <v>9.130769245410178E-2</v>
      </c>
      <c r="W134">
        <v>9.0028687312705954E-2</v>
      </c>
      <c r="X134">
        <v>8.8806088397431579E-2</v>
      </c>
      <c r="Y134">
        <v>8.7642718897514918E-2</v>
      </c>
      <c r="Z134">
        <v>8.6541408299534578E-2</v>
      </c>
      <c r="AA134">
        <v>8.5504959348003104E-2</v>
      </c>
      <c r="AB134">
        <v>8.4536109866303902E-2</v>
      </c>
      <c r="AC134">
        <v>8.3637488843018498E-2</v>
      </c>
      <c r="AD134">
        <v>8.281156884284907E-2</v>
      </c>
      <c r="AE134">
        <v>8.2060612881590084E-2</v>
      </c>
      <c r="AF134">
        <v>8.1386620934347828E-2</v>
      </c>
      <c r="AG134">
        <v>8.0791275441869384E-2</v>
      </c>
      <c r="AH134">
        <v>8.0275890211208706E-2</v>
      </c>
      <c r="AI134">
        <v>7.9841363089824119E-2</v>
      </c>
      <c r="AJ134">
        <v>7.9488138933165878E-2</v>
      </c>
      <c r="AK134">
        <v>7.9216177854583653E-2</v>
      </c>
      <c r="AL134">
        <v>7.9024959447897447E-2</v>
      </c>
      <c r="AM134">
        <v>7.8913470612080608E-2</v>
      </c>
      <c r="AN134">
        <v>7.8880250184648587E-2</v>
      </c>
      <c r="AO134">
        <v>7.8923384028485283E-2</v>
      </c>
      <c r="AP134">
        <v>7.9040559705119043E-2</v>
      </c>
      <c r="AQ134">
        <v>7.9229121710598246E-2</v>
      </c>
      <c r="AR134">
        <v>7.9486116395468528E-2</v>
      </c>
      <c r="AS134">
        <v>7.9808319414477941E-2</v>
      </c>
      <c r="AT134">
        <v>8.0192344523779699E-2</v>
      </c>
      <c r="AU134">
        <v>8.0634647143604576E-2</v>
      </c>
      <c r="AV134">
        <v>8.1131607782116547E-2</v>
      </c>
      <c r="AW134">
        <v>8.1679587894592315E-2</v>
      </c>
      <c r="AX134">
        <v>8.2274957730307546E-2</v>
      </c>
      <c r="AY134">
        <v>8.291414493041481E-2</v>
      </c>
      <c r="AZ134">
        <v>8.3593665352981142E-2</v>
      </c>
      <c r="BA134">
        <v>8.4310147156558476E-2</v>
      </c>
      <c r="BB134">
        <v>8.5060351150514815E-2</v>
      </c>
      <c r="BC134">
        <v>8.584118622645194E-2</v>
      </c>
      <c r="BD134">
        <v>8.6649717752818239E-2</v>
      </c>
      <c r="BE134">
        <v>8.7483173162602373E-2</v>
      </c>
      <c r="BF134">
        <v>8.8338945384512396E-2</v>
      </c>
      <c r="BG134">
        <v>8.9214590257980342E-2</v>
      </c>
      <c r="BH134">
        <v>9.010782670072201E-2</v>
      </c>
      <c r="BI134">
        <v>9.1016530302473531E-2</v>
      </c>
      <c r="BJ134">
        <v>9.1938728430405681E-2</v>
      </c>
      <c r="BK134">
        <v>9.2872594321637775E-2</v>
      </c>
      <c r="BL134">
        <v>9.3816439461839568E-2</v>
      </c>
      <c r="BM134">
        <v>9.4768706822190366E-2</v>
      </c>
      <c r="BN134">
        <v>9.5727962680952669E-2</v>
      </c>
      <c r="BO134">
        <v>9.6692889852102157E-2</v>
      </c>
      <c r="BP134">
        <v>9.7662279559772719E-2</v>
      </c>
      <c r="BQ134">
        <v>9.8635024513015424E-2</v>
      </c>
      <c r="BR134">
        <v>9.9610111796544762E-2</v>
      </c>
      <c r="BS134">
        <v>0.10058661614383616</v>
      </c>
      <c r="BT134">
        <v>0.1015636933943781</v>
      </c>
      <c r="BU134">
        <v>0.10254057464901635</v>
      </c>
      <c r="BV134">
        <v>0.10351656035233953</v>
      </c>
      <c r="BW134">
        <v>0.10449101515708237</v>
      </c>
      <c r="BX134">
        <v>0.10546336226751171</v>
      </c>
      <c r="BY134">
        <v>0.1064330795088017</v>
      </c>
      <c r="BZ134">
        <v>0.10739969447106626</v>
      </c>
      <c r="CA134">
        <v>0.10836278081437925</v>
      </c>
      <c r="CB134">
        <v>0.1093219539858255</v>
      </c>
      <c r="CC134">
        <v>0.11027686828672073</v>
      </c>
      <c r="CD134">
        <v>0.11122721317490231</v>
      </c>
      <c r="CE134">
        <v>0.11217271100811656</v>
      </c>
      <c r="CF134">
        <v>0.11311311331769731</v>
      </c>
      <c r="CG134">
        <v>0.11404819928325362</v>
      </c>
      <c r="CH134">
        <v>0.11497777273044903</v>
      </c>
      <c r="CI134">
        <v>0.11590166051131902</v>
      </c>
      <c r="CJ134">
        <v>0.11681970999170171</v>
      </c>
      <c r="CK134">
        <v>0.11773178790794078</v>
      </c>
      <c r="CL134">
        <v>0.11863777819866814</v>
      </c>
      <c r="CM134">
        <v>0.11953758080369201</v>
      </c>
      <c r="CN134">
        <v>0.12043111005077617</v>
      </c>
      <c r="CO134">
        <v>0.12131829370654827</v>
      </c>
      <c r="CP134">
        <v>0.12219907154026756</v>
      </c>
      <c r="CQ134">
        <v>0.12307339439425589</v>
      </c>
      <c r="CR134">
        <v>0.12394122335184066</v>
      </c>
      <c r="CS134">
        <v>0.12480252809245959</v>
      </c>
      <c r="CT134">
        <v>0.12565728710711455</v>
      </c>
      <c r="CU134">
        <v>0.12650548671477063</v>
      </c>
      <c r="CV134">
        <v>0.12734711941709453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e">
        <v>#N/A</v>
      </c>
      <c r="EW134" t="e">
        <v>#N/A</v>
      </c>
      <c r="EX134" t="e">
        <v>#N/A</v>
      </c>
      <c r="EY134" t="e">
        <v>#N/A</v>
      </c>
    </row>
    <row r="135" spans="1:155">
      <c r="A135">
        <v>0.12678520270214175</v>
      </c>
      <c r="B135">
        <v>0.12482830977458642</v>
      </c>
      <c r="C135">
        <v>0.12289023558189223</v>
      </c>
      <c r="D135">
        <v>0.12097179384464968</v>
      </c>
      <c r="E135">
        <v>0.11907387250729069</v>
      </c>
      <c r="F135">
        <v>0.11719743859873977</v>
      </c>
      <c r="G135">
        <v>0.11534354256214163</v>
      </c>
      <c r="H135">
        <v>0.11351332325989184</v>
      </c>
      <c r="I135">
        <v>0.11170801252933539</v>
      </c>
      <c r="J135">
        <v>0.10992894005587314</v>
      </c>
      <c r="K135">
        <v>0.10817753719185477</v>
      </c>
      <c r="L135">
        <v>0.10645534135986752</v>
      </c>
      <c r="M135">
        <v>0.10476399992504734</v>
      </c>
      <c r="N135">
        <v>0.10310527224990992</v>
      </c>
      <c r="O135">
        <v>0.10148103292159438</v>
      </c>
      <c r="P135">
        <v>9.9893272125151131E-2</v>
      </c>
      <c r="Q135">
        <v>9.8344095716262056E-2</v>
      </c>
      <c r="R135">
        <v>9.6835723633723475E-2</v>
      </c>
      <c r="S135">
        <v>9.5370486046701342E-2</v>
      </c>
      <c r="T135">
        <v>9.3950817985592128E-2</v>
      </c>
      <c r="U135">
        <v>9.2579250641872002E-2</v>
      </c>
      <c r="V135">
        <v>9.125840010606423E-2</v>
      </c>
      <c r="W135">
        <v>8.9990952813677805E-2</v>
      </c>
      <c r="X135">
        <v>8.8779646488072336E-2</v>
      </c>
      <c r="Y135">
        <v>8.7627247842772427E-2</v>
      </c>
      <c r="Z135">
        <v>8.6536524481042404E-2</v>
      </c>
      <c r="AA135">
        <v>8.5510212662234603E-2</v>
      </c>
      <c r="AB135">
        <v>8.4550979808032167E-2</v>
      </c>
      <c r="AC135">
        <v>8.3661381837405069E-2</v>
      </c>
      <c r="AD135">
        <v>8.2843817407368209E-2</v>
      </c>
      <c r="AE135">
        <v>8.2100476341929018E-2</v>
      </c>
      <c r="AF135">
        <v>8.1433288562916331E-2</v>
      </c>
      <c r="AG135">
        <v>8.0843871824577238E-2</v>
      </c>
      <c r="AH135">
        <v>8.0333483134973044E-2</v>
      </c>
      <c r="AI135">
        <v>7.9902973621608253E-2</v>
      </c>
      <c r="AJ135">
        <v>7.9552753057651707E-2</v>
      </c>
      <c r="AK135">
        <v>7.9282760242491063E-2</v>
      </c>
      <c r="AL135">
        <v>7.909246803049165E-2</v>
      </c>
      <c r="AM135">
        <v>7.8980870132437861E-2</v>
      </c>
      <c r="AN135">
        <v>7.8946524984186875E-2</v>
      </c>
      <c r="AO135">
        <v>7.8987551702262612E-2</v>
      </c>
      <c r="AP135">
        <v>7.9101682568663803E-2</v>
      </c>
      <c r="AQ135">
        <v>7.9286315600413076E-2</v>
      </c>
      <c r="AR135">
        <v>7.9538558535614479E-2</v>
      </c>
      <c r="AS135">
        <v>7.9855255139956935E-2</v>
      </c>
      <c r="AT135">
        <v>8.0233090541562746E-2</v>
      </c>
      <c r="AU135">
        <v>8.0668593884515929E-2</v>
      </c>
      <c r="AV135">
        <v>8.1158219697930897E-2</v>
      </c>
      <c r="AW135">
        <v>8.1698401646859833E-2</v>
      </c>
      <c r="AX135">
        <v>8.2285579150050803E-2</v>
      </c>
      <c r="AY135">
        <v>8.291624570552944E-2</v>
      </c>
      <c r="AZ135">
        <v>8.3586977915207333E-2</v>
      </c>
      <c r="BA135">
        <v>8.4294459656727563E-2</v>
      </c>
      <c r="BB135">
        <v>8.5035502101449875E-2</v>
      </c>
      <c r="BC135">
        <v>8.5807059157019139E-2</v>
      </c>
      <c r="BD135">
        <v>8.6606235809078544E-2</v>
      </c>
      <c r="BE135">
        <v>8.7430294229933134E-2</v>
      </c>
      <c r="BF135">
        <v>8.8276657178855439E-2</v>
      </c>
      <c r="BG135">
        <v>8.9142906105809078E-2</v>
      </c>
      <c r="BH135">
        <v>9.0026781529750244E-2</v>
      </c>
      <c r="BI135">
        <v>9.092617713864129E-2</v>
      </c>
      <c r="BJ135">
        <v>9.1839135161979391E-2</v>
      </c>
      <c r="BK135">
        <v>9.2763840967631406E-2</v>
      </c>
      <c r="BL135">
        <v>9.3698615759288131E-2</v>
      </c>
      <c r="BM135">
        <v>9.464191006445824E-2</v>
      </c>
      <c r="BN135">
        <v>9.5592295946363634E-2</v>
      </c>
      <c r="BO135">
        <v>9.6548460445039869E-2</v>
      </c>
      <c r="BP135">
        <v>9.7509197701203754E-2</v>
      </c>
      <c r="BQ135">
        <v>9.8473402217294462E-2</v>
      </c>
      <c r="BR135">
        <v>9.9440061937257421E-2</v>
      </c>
      <c r="BS135">
        <v>0.10040825173627844</v>
      </c>
      <c r="BT135">
        <v>0.10137712688554451</v>
      </c>
      <c r="BU135">
        <v>0.10234591744061212</v>
      </c>
      <c r="BV135">
        <v>0.10331392237607004</v>
      </c>
      <c r="BW135">
        <v>0.10428050452442268</v>
      </c>
      <c r="BX135">
        <v>0.10524508502394339</v>
      </c>
      <c r="BY135">
        <v>0.10620713944371074</v>
      </c>
      <c r="BZ135">
        <v>0.10716619294264482</v>
      </c>
      <c r="CA135">
        <v>0.10812181666001956</v>
      </c>
      <c r="CB135">
        <v>0.10907362344354607</v>
      </c>
      <c r="CC135">
        <v>0.11002126497754239</v>
      </c>
      <c r="CD135">
        <v>0.11096442804389965</v>
      </c>
      <c r="CE135">
        <v>0.11190283237839919</v>
      </c>
      <c r="CF135">
        <v>0.11283622688449553</v>
      </c>
      <c r="CG135">
        <v>0.11376438815343395</v>
      </c>
      <c r="CH135">
        <v>0.1146871174763283</v>
      </c>
      <c r="CI135">
        <v>0.11560423920503955</v>
      </c>
      <c r="CJ135">
        <v>0.11651559828123087</v>
      </c>
      <c r="CK135">
        <v>0.11742105908644232</v>
      </c>
      <c r="CL135">
        <v>0.11832050325684904</v>
      </c>
      <c r="CM135">
        <v>0.11921382851716537</v>
      </c>
      <c r="CN135">
        <v>0.12010094703147231</v>
      </c>
      <c r="CO135">
        <v>0.1209817844896518</v>
      </c>
      <c r="CP135">
        <v>0.12185627866601483</v>
      </c>
      <c r="CQ135">
        <v>0.12272437844476747</v>
      </c>
      <c r="CR135">
        <v>0.12358604305650828</v>
      </c>
      <c r="CS135">
        <v>0.12444124038628299</v>
      </c>
      <c r="CT135">
        <v>0.12528994719481926</v>
      </c>
      <c r="CU135">
        <v>0.12613214812846743</v>
      </c>
      <c r="CV135">
        <v>0.12696783411046883</v>
      </c>
      <c r="CW135" t="e">
        <v>#N/A</v>
      </c>
      <c r="CX135" t="e">
        <v>#N/A</v>
      </c>
      <c r="CY135" t="e">
        <v>#N/A</v>
      </c>
      <c r="CZ135" t="e">
        <v>#N/A</v>
      </c>
      <c r="DA135" t="e">
        <v>#N/A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 t="e">
        <v>#N/A</v>
      </c>
      <c r="DJ135" t="e">
        <v>#N/A</v>
      </c>
      <c r="DK135" t="e">
        <v>#N/A</v>
      </c>
      <c r="DL135" t="e">
        <v>#N/A</v>
      </c>
      <c r="DM135" t="e">
        <v>#N/A</v>
      </c>
      <c r="DN135" t="e">
        <v>#N/A</v>
      </c>
      <c r="DO135" t="e">
        <v>#N/A</v>
      </c>
      <c r="DP135" t="e">
        <v>#N/A</v>
      </c>
      <c r="DQ135" t="e">
        <v>#N/A</v>
      </c>
      <c r="DR135" t="e">
        <v>#N/A</v>
      </c>
      <c r="DS135" t="e">
        <v>#N/A</v>
      </c>
      <c r="DT135" t="e">
        <v>#N/A</v>
      </c>
      <c r="DU135" t="e">
        <v>#N/A</v>
      </c>
      <c r="DV135" t="e">
        <v>#N/A</v>
      </c>
      <c r="DW135" t="e">
        <v>#N/A</v>
      </c>
      <c r="DX135" t="e">
        <v>#N/A</v>
      </c>
      <c r="DY135" t="e">
        <v>#N/A</v>
      </c>
      <c r="DZ135" t="e">
        <v>#N/A</v>
      </c>
      <c r="EA135" t="e">
        <v>#N/A</v>
      </c>
      <c r="EB135" t="e">
        <v>#N/A</v>
      </c>
      <c r="EC135" t="e">
        <v>#N/A</v>
      </c>
      <c r="ED135" t="e">
        <v>#N/A</v>
      </c>
      <c r="EE135" t="e">
        <v>#N/A</v>
      </c>
      <c r="EF135" t="e">
        <v>#N/A</v>
      </c>
      <c r="EG135" t="e">
        <v>#N/A</v>
      </c>
      <c r="EH135" t="e">
        <v>#N/A</v>
      </c>
      <c r="EI135" t="e">
        <v>#N/A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 t="e">
        <v>#N/A</v>
      </c>
      <c r="EU135" t="e">
        <v>#N/A</v>
      </c>
      <c r="EV135" t="e">
        <v>#N/A</v>
      </c>
      <c r="EW135" t="e">
        <v>#N/A</v>
      </c>
      <c r="EX135" t="e">
        <v>#N/A</v>
      </c>
      <c r="EY135" t="e">
        <v>#N/A</v>
      </c>
    </row>
    <row r="136" spans="1:155">
      <c r="A136">
        <v>0.12649681837848081</v>
      </c>
      <c r="B136">
        <v>0.1245506740178538</v>
      </c>
      <c r="C136">
        <v>0.12262341451675252</v>
      </c>
      <c r="D136">
        <v>0.12071585618209368</v>
      </c>
      <c r="E136">
        <v>0.11882888912864317</v>
      </c>
      <c r="F136">
        <v>0.11696348203939255</v>
      </c>
      <c r="G136">
        <v>0.1151206863566802</v>
      </c>
      <c r="H136">
        <v>0.11330164116167768</v>
      </c>
      <c r="I136">
        <v>0.11150757759478284</v>
      </c>
      <c r="J136">
        <v>0.10973982351093128</v>
      </c>
      <c r="K136">
        <v>0.10799980710911058</v>
      </c>
      <c r="L136">
        <v>0.10628906111381314</v>
      </c>
      <c r="M136">
        <v>0.10460922634064593</v>
      </c>
      <c r="N136">
        <v>0.10296205351429717</v>
      </c>
      <c r="O136">
        <v>0.1013494060745346</v>
      </c>
      <c r="P136">
        <v>9.9773260286401821E-2</v>
      </c>
      <c r="Q136">
        <v>9.8235704851895478E-2</v>
      </c>
      <c r="R136">
        <v>9.6738938953413442E-2</v>
      </c>
      <c r="S136">
        <v>9.5285267966388948E-2</v>
      </c>
      <c r="T136">
        <v>9.3877097659167255E-2</v>
      </c>
      <c r="U136">
        <v>9.2516925140862433E-2</v>
      </c>
      <c r="V136">
        <v>9.1207327238478866E-2</v>
      </c>
      <c r="W136">
        <v>8.9950945685836031E-2</v>
      </c>
      <c r="X136">
        <v>8.8750467988035847E-2</v>
      </c>
      <c r="Y136">
        <v>8.7608605104163864E-2</v>
      </c>
      <c r="Z136">
        <v>8.6528063691635695E-2</v>
      </c>
      <c r="AA136">
        <v>8.5511514375975622E-2</v>
      </c>
      <c r="AB136">
        <v>8.4561555168217672E-2</v>
      </c>
      <c r="AC136">
        <v>8.3680669999997126E-2</v>
      </c>
      <c r="AD136">
        <v>8.2871184369553083E-2</v>
      </c>
      <c r="AE136">
        <v>8.2135215974001807E-2</v>
      </c>
      <c r="AF136">
        <v>8.1474625528925912E-2</v>
      </c>
      <c r="AG136">
        <v>8.0890966794575608E-2</v>
      </c>
      <c r="AH136">
        <v>8.0385440704731415E-2</v>
      </c>
      <c r="AI136">
        <v>7.9958851902950281E-2</v>
      </c>
      <c r="AJ136">
        <v>7.9611575922756722E-2</v>
      </c>
      <c r="AK136">
        <v>7.9343530038056428E-2</v>
      </c>
      <c r="AL136">
        <v>7.9154180302103333E-2</v>
      </c>
      <c r="AM136">
        <v>7.9042526767957769E-2</v>
      </c>
      <c r="AN136">
        <v>7.9007148590711451E-2</v>
      </c>
      <c r="AO136">
        <v>7.9046195906423283E-2</v>
      </c>
      <c r="AP136">
        <v>7.91574454961914E-2</v>
      </c>
      <c r="AQ136">
        <v>7.9338347966378689E-2</v>
      </c>
      <c r="AR136">
        <v>7.9586071900092425E-2</v>
      </c>
      <c r="AS136">
        <v>7.9897526316760809E-2</v>
      </c>
      <c r="AT136">
        <v>8.0269468208587699E-2</v>
      </c>
      <c r="AU136">
        <v>8.0698498689326673E-2</v>
      </c>
      <c r="AV136">
        <v>8.1181144558379145E-2</v>
      </c>
      <c r="AW136">
        <v>8.1713910650172417E-2</v>
      </c>
      <c r="AX136">
        <v>8.2293304493740824E-2</v>
      </c>
      <c r="AY136">
        <v>8.2915883816005218E-2</v>
      </c>
      <c r="AZ136">
        <v>8.3578284868712174E-2</v>
      </c>
      <c r="BA136">
        <v>8.4277246118019455E-2</v>
      </c>
      <c r="BB136">
        <v>8.5009628076076219E-2</v>
      </c>
      <c r="BC136">
        <v>8.577242854129967E-2</v>
      </c>
      <c r="BD136">
        <v>8.6562791323510219E-2</v>
      </c>
      <c r="BE136">
        <v>8.7378012273160055E-2</v>
      </c>
      <c r="BF136">
        <v>8.8215543392358015E-2</v>
      </c>
      <c r="BG136">
        <v>8.9072990923646636E-2</v>
      </c>
      <c r="BH136">
        <v>8.9948116429923397E-2</v>
      </c>
      <c r="BI136">
        <v>9.0838830993161188E-2</v>
      </c>
      <c r="BJ136">
        <v>9.1743191273390493E-2</v>
      </c>
      <c r="BK136">
        <v>9.2659394250468069E-2</v>
      </c>
      <c r="BL136">
        <v>9.3585770376325816E-2</v>
      </c>
      <c r="BM136">
        <v>9.4520777406145187E-2</v>
      </c>
      <c r="BN136">
        <v>9.5462992763155202E-2</v>
      </c>
      <c r="BO136">
        <v>9.641110739287706E-2</v>
      </c>
      <c r="BP136">
        <v>9.7363918017883896E-2</v>
      </c>
      <c r="BQ136">
        <v>9.832032065498908E-2</v>
      </c>
      <c r="BR136">
        <v>9.9279303830724405E-2</v>
      </c>
      <c r="BS136">
        <v>0.10023994226864638</v>
      </c>
      <c r="BT136">
        <v>0.10120139042418712</v>
      </c>
      <c r="BU136">
        <v>0.10216287707609037</v>
      </c>
      <c r="BV136">
        <v>0.10312369946543395</v>
      </c>
      <c r="BW136">
        <v>0.10408321839773065</v>
      </c>
      <c r="BX136">
        <v>0.10504085271854079</v>
      </c>
      <c r="BY136">
        <v>0.10599607548827739</v>
      </c>
      <c r="BZ136">
        <v>0.1069484092502638</v>
      </c>
      <c r="CA136">
        <v>0.10789742238316721</v>
      </c>
      <c r="CB136">
        <v>0.10884272492781065</v>
      </c>
      <c r="CC136">
        <v>0.1097839657430843</v>
      </c>
      <c r="CD136">
        <v>0.11072082875778184</v>
      </c>
      <c r="CE136">
        <v>0.1116530308342427</v>
      </c>
      <c r="CF136">
        <v>0.11258031806468079</v>
      </c>
      <c r="CG136">
        <v>0.11350246425741514</v>
      </c>
      <c r="CH136">
        <v>0.11441926796638947</v>
      </c>
      <c r="CI136">
        <v>0.11533055085343792</v>
      </c>
      <c r="CJ136">
        <v>0.11623615523612026</v>
      </c>
      <c r="CK136">
        <v>0.11713594295777333</v>
      </c>
      <c r="CL136">
        <v>0.11802979317054982</v>
      </c>
      <c r="CM136">
        <v>0.11891760116510845</v>
      </c>
      <c r="CN136">
        <v>0.11979927680673637</v>
      </c>
      <c r="CO136">
        <v>0.12067474349450633</v>
      </c>
      <c r="CP136">
        <v>0.12154393684490652</v>
      </c>
      <c r="CQ136">
        <v>0.12240680360834896</v>
      </c>
      <c r="CR136">
        <v>0.12326330099062129</v>
      </c>
      <c r="CS136">
        <v>0.12411339491111388</v>
      </c>
      <c r="CT136">
        <v>0.12495706023984605</v>
      </c>
      <c r="CU136">
        <v>0.12579427978586241</v>
      </c>
      <c r="CV136">
        <v>0.12662504273901592</v>
      </c>
      <c r="CW136" t="e">
        <v>#N/A</v>
      </c>
      <c r="CX136" t="e">
        <v>#N/A</v>
      </c>
      <c r="CY136" t="e">
        <v>#N/A</v>
      </c>
      <c r="CZ136" t="e">
        <v>#N/A</v>
      </c>
      <c r="DA136" t="e">
        <v>#N/A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 t="e">
        <v>#N/A</v>
      </c>
      <c r="DJ136" t="e">
        <v>#N/A</v>
      </c>
      <c r="DK136" t="e">
        <v>#N/A</v>
      </c>
      <c r="DL136" t="e">
        <v>#N/A</v>
      </c>
      <c r="DM136" t="e">
        <v>#N/A</v>
      </c>
      <c r="DN136" t="e">
        <v>#N/A</v>
      </c>
      <c r="DO136" t="e">
        <v>#N/A</v>
      </c>
      <c r="DP136" t="e">
        <v>#N/A</v>
      </c>
      <c r="DQ136" t="e">
        <v>#N/A</v>
      </c>
      <c r="DR136" t="e">
        <v>#N/A</v>
      </c>
      <c r="DS136" t="e">
        <v>#N/A</v>
      </c>
      <c r="DT136" t="e">
        <v>#N/A</v>
      </c>
      <c r="DU136" t="e">
        <v>#N/A</v>
      </c>
      <c r="DV136" t="e">
        <v>#N/A</v>
      </c>
      <c r="DW136" t="e">
        <v>#N/A</v>
      </c>
      <c r="DX136" t="e">
        <v>#N/A</v>
      </c>
      <c r="DY136" t="e">
        <v>#N/A</v>
      </c>
      <c r="DZ136" t="e">
        <v>#N/A</v>
      </c>
      <c r="EA136" t="e">
        <v>#N/A</v>
      </c>
      <c r="EB136" t="e">
        <v>#N/A</v>
      </c>
      <c r="EC136" t="e">
        <v>#N/A</v>
      </c>
      <c r="ED136" t="e">
        <v>#N/A</v>
      </c>
      <c r="EE136" t="e">
        <v>#N/A</v>
      </c>
      <c r="EF136" t="e">
        <v>#N/A</v>
      </c>
      <c r="EG136" t="e">
        <v>#N/A</v>
      </c>
      <c r="EH136" t="e">
        <v>#N/A</v>
      </c>
      <c r="EI136" t="e">
        <v>#N/A</v>
      </c>
      <c r="EJ136" t="e">
        <v>#N/A</v>
      </c>
      <c r="EK136" t="e">
        <v>#N/A</v>
      </c>
      <c r="EL136" t="e">
        <v>#N/A</v>
      </c>
      <c r="EM136" t="e">
        <v>#N/A</v>
      </c>
      <c r="EN136" t="e">
        <v>#N/A</v>
      </c>
      <c r="EO136" t="e">
        <v>#N/A</v>
      </c>
      <c r="EP136" t="e">
        <v>#N/A</v>
      </c>
      <c r="EQ136" t="e">
        <v>#N/A</v>
      </c>
      <c r="ER136" t="e">
        <v>#N/A</v>
      </c>
      <c r="ES136" t="e">
        <v>#N/A</v>
      </c>
      <c r="ET136" t="e">
        <v>#N/A</v>
      </c>
      <c r="EU136" t="e">
        <v>#N/A</v>
      </c>
      <c r="EV136" t="e">
        <v>#N/A</v>
      </c>
      <c r="EW136" t="e">
        <v>#N/A</v>
      </c>
      <c r="EX136" t="e">
        <v>#N/A</v>
      </c>
      <c r="EY136" t="e">
        <v>#N/A</v>
      </c>
    </row>
    <row r="137" spans="1:155">
      <c r="A137">
        <v>0.12622305237766265</v>
      </c>
      <c r="B137">
        <v>0.12428661273978023</v>
      </c>
      <c r="C137">
        <v>0.12236915236559094</v>
      </c>
      <c r="D137">
        <v>0.12047148980165312</v>
      </c>
      <c r="E137">
        <v>0.11859451696486911</v>
      </c>
      <c r="F137">
        <v>0.11673920383798832</v>
      </c>
      <c r="G137">
        <v>0.11490660251480929</v>
      </c>
      <c r="H137">
        <v>0.11309785197884474</v>
      </c>
      <c r="I137">
        <v>0.11131418232182591</v>
      </c>
      <c r="J137">
        <v>0.10955691927534271</v>
      </c>
      <c r="K137">
        <v>0.10782748760688438</v>
      </c>
      <c r="L137">
        <v>0.10612741508256102</v>
      </c>
      <c r="M137">
        <v>0.10445833576822361</v>
      </c>
      <c r="N137">
        <v>0.10282199155011119</v>
      </c>
      <c r="O137">
        <v>0.1012202346449964</v>
      </c>
      <c r="P137">
        <v>9.9655027328736892E-2</v>
      </c>
      <c r="Q137">
        <v>9.8128441197839228E-2</v>
      </c>
      <c r="R137">
        <v>9.6642654740950004E-2</v>
      </c>
      <c r="S137">
        <v>9.5199948766136647E-2</v>
      </c>
      <c r="T137">
        <v>9.380270010841843E-2</v>
      </c>
      <c r="U137">
        <v>9.2453372179598925E-2</v>
      </c>
      <c r="V137">
        <v>9.1154503075345727E-2</v>
      </c>
      <c r="W137">
        <v>8.9908690485194551E-2</v>
      </c>
      <c r="X137">
        <v>8.8718572391719513E-2</v>
      </c>
      <c r="Y137">
        <v>8.7586804898390616E-2</v>
      </c>
      <c r="Z137">
        <v>8.6516034658976906E-2</v>
      </c>
      <c r="AA137">
        <v>8.550886766429748E-2</v>
      </c>
      <c r="AB137">
        <v>8.4567833565459966E-2</v>
      </c>
      <c r="AC137">
        <v>8.3695345332558818E-2</v>
      </c>
      <c r="AD137">
        <v>8.2893656531502463E-2</v>
      </c>
      <c r="AE137">
        <v>8.2164813584959695E-2</v>
      </c>
      <c r="AF137">
        <v>8.1510608988922442E-2</v>
      </c>
      <c r="AG137">
        <v>8.0932533484126296E-2</v>
      </c>
      <c r="AH137">
        <v>8.0431732402163697E-2</v>
      </c>
      <c r="AI137">
        <v>8.0008964877279515E-2</v>
      </c>
      <c r="AJ137">
        <v>7.9664572086778476E-2</v>
      </c>
      <c r="AK137">
        <v>7.9398450311649452E-2</v>
      </c>
      <c r="AL137">
        <v>7.921005872932449E-2</v>
      </c>
      <c r="AM137">
        <v>7.9098403907352413E-2</v>
      </c>
      <c r="AN137">
        <v>7.9062084498324983E-2</v>
      </c>
      <c r="AO137">
        <v>7.9099281656001233E-2</v>
      </c>
      <c r="AP137">
        <v>7.9207815658306563E-2</v>
      </c>
      <c r="AQ137">
        <v>7.9385188671786164E-2</v>
      </c>
      <c r="AR137">
        <v>7.9628628904860541E-2</v>
      </c>
      <c r="AS137">
        <v>7.9935109641794219E-2</v>
      </c>
      <c r="AT137">
        <v>8.0301457838227383E-2</v>
      </c>
      <c r="AU137">
        <v>8.0724345823052476E-2</v>
      </c>
      <c r="AV137">
        <v>8.1200370978751948E-2</v>
      </c>
      <c r="AW137">
        <v>8.1726107970084769E-2</v>
      </c>
      <c r="AX137">
        <v>8.2298130977828315E-2</v>
      </c>
      <c r="AY137">
        <v>8.2913060609420441E-2</v>
      </c>
      <c r="AZ137">
        <v>8.3567591650005352E-2</v>
      </c>
      <c r="BA137">
        <v>8.4258515840842707E-2</v>
      </c>
      <c r="BB137">
        <v>8.4982741845784679E-2</v>
      </c>
      <c r="BC137">
        <v>8.5737310420445453E-2</v>
      </c>
      <c r="BD137">
        <v>8.6519403194386557E-2</v>
      </c>
      <c r="BE137">
        <v>8.7326348866266848E-2</v>
      </c>
      <c r="BF137">
        <v>8.8155627850533186E-2</v>
      </c>
      <c r="BG137">
        <v>8.9004870526253804E-2</v>
      </c>
      <c r="BH137">
        <v>8.9871858715364614E-2</v>
      </c>
      <c r="BI137">
        <v>9.0754520459776791E-2</v>
      </c>
      <c r="BJ137">
        <v>9.165092624271852E-2</v>
      </c>
      <c r="BK137">
        <v>9.2559284208362139E-2</v>
      </c>
      <c r="BL137">
        <v>9.3477933657170623E-2</v>
      </c>
      <c r="BM137">
        <v>9.4405339089821433E-2</v>
      </c>
      <c r="BN137">
        <v>9.5340083030444653E-2</v>
      </c>
      <c r="BO137">
        <v>9.6280859973749383E-2</v>
      </c>
      <c r="BP137">
        <v>9.7226468905968214E-2</v>
      </c>
      <c r="BQ137">
        <v>9.8175807081630928E-2</v>
      </c>
      <c r="BR137">
        <v>9.9127863372970873E-2</v>
      </c>
      <c r="BS137">
        <v>0.10008171203231908</v>
      </c>
      <c r="BT137">
        <v>0.10103650652840053</v>
      </c>
      <c r="BU137">
        <v>0.10199147408836967</v>
      </c>
      <c r="BV137">
        <v>0.10294591003799536</v>
      </c>
      <c r="BW137">
        <v>0.1038991728854482</v>
      </c>
      <c r="BX137">
        <v>0.10485067899365168</v>
      </c>
      <c r="BY137">
        <v>0.1057998986985617</v>
      </c>
      <c r="BZ137">
        <v>0.10674635172645242</v>
      </c>
      <c r="CA137">
        <v>0.10768960349689277</v>
      </c>
      <c r="CB137">
        <v>0.10862926103964758</v>
      </c>
      <c r="CC137">
        <v>0.109564970179194</v>
      </c>
      <c r="CD137">
        <v>0.1104964117900341</v>
      </c>
      <c r="CE137">
        <v>0.11142329968823282</v>
      </c>
      <c r="CF137">
        <v>0.11234537695416331</v>
      </c>
      <c r="CG137">
        <v>0.11326241441155036</v>
      </c>
      <c r="CH137">
        <v>0.1141742076936018</v>
      </c>
      <c r="CI137">
        <v>0.11508057558030617</v>
      </c>
      <c r="CJ137">
        <v>0.11598135759280197</v>
      </c>
      <c r="CK137">
        <v>0.11687641282732071</v>
      </c>
      <c r="CL137">
        <v>0.11776561778528284</v>
      </c>
      <c r="CM137">
        <v>0.1186488651639471</v>
      </c>
      <c r="CN137">
        <v>0.11952606231173907</v>
      </c>
      <c r="CO137">
        <v>0.12039713020833145</v>
      </c>
      <c r="CP137">
        <v>0.12126200209207318</v>
      </c>
      <c r="CQ137">
        <v>0.12212062244842596</v>
      </c>
      <c r="CR137">
        <v>0.12297294627994586</v>
      </c>
      <c r="CS137">
        <v>0.1238189373587687</v>
      </c>
      <c r="CT137">
        <v>0.1246585685276925</v>
      </c>
      <c r="CU137">
        <v>0.12549182059248487</v>
      </c>
      <c r="CV137">
        <v>0.12631868083528164</v>
      </c>
      <c r="CW137" t="e">
        <v>#N/A</v>
      </c>
      <c r="CX137" t="e">
        <v>#N/A</v>
      </c>
      <c r="CY137" t="e">
        <v>#N/A</v>
      </c>
      <c r="CZ137" t="e">
        <v>#N/A</v>
      </c>
      <c r="DA137" t="e">
        <v>#N/A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  <c r="DH137" t="e">
        <v>#N/A</v>
      </c>
      <c r="DI137" t="e">
        <v>#N/A</v>
      </c>
      <c r="DJ137" t="e">
        <v>#N/A</v>
      </c>
      <c r="DK137" t="e">
        <v>#N/A</v>
      </c>
      <c r="DL137" t="e">
        <v>#N/A</v>
      </c>
      <c r="DM137" t="e">
        <v>#N/A</v>
      </c>
      <c r="DN137" t="e">
        <v>#N/A</v>
      </c>
      <c r="DO137" t="e">
        <v>#N/A</v>
      </c>
      <c r="DP137" t="e">
        <v>#N/A</v>
      </c>
      <c r="DQ137" t="e">
        <v>#N/A</v>
      </c>
      <c r="DR137" t="e">
        <v>#N/A</v>
      </c>
      <c r="DS137" t="e">
        <v>#N/A</v>
      </c>
      <c r="DT137" t="e">
        <v>#N/A</v>
      </c>
      <c r="DU137" t="e">
        <v>#N/A</v>
      </c>
      <c r="DV137" t="e">
        <v>#N/A</v>
      </c>
      <c r="DW137" t="e">
        <v>#N/A</v>
      </c>
      <c r="DX137" t="e">
        <v>#N/A</v>
      </c>
      <c r="DY137" t="e">
        <v>#N/A</v>
      </c>
      <c r="DZ137" t="e">
        <v>#N/A</v>
      </c>
      <c r="EA137" t="e">
        <v>#N/A</v>
      </c>
      <c r="EB137" t="e">
        <v>#N/A</v>
      </c>
      <c r="EC137" t="e">
        <v>#N/A</v>
      </c>
      <c r="ED137" t="e">
        <v>#N/A</v>
      </c>
      <c r="EE137" t="e">
        <v>#N/A</v>
      </c>
      <c r="EF137" t="e">
        <v>#N/A</v>
      </c>
      <c r="EG137" t="e">
        <v>#N/A</v>
      </c>
      <c r="EH137" t="e">
        <v>#N/A</v>
      </c>
      <c r="EI137" t="e">
        <v>#N/A</v>
      </c>
      <c r="EJ137" t="e">
        <v>#N/A</v>
      </c>
      <c r="EK137" t="e">
        <v>#N/A</v>
      </c>
      <c r="EL137" t="e">
        <v>#N/A</v>
      </c>
      <c r="EM137" t="e">
        <v>#N/A</v>
      </c>
      <c r="EN137" t="e">
        <v>#N/A</v>
      </c>
      <c r="EO137" t="e">
        <v>#N/A</v>
      </c>
      <c r="EP137" t="e">
        <v>#N/A</v>
      </c>
      <c r="EQ137" t="e">
        <v>#N/A</v>
      </c>
      <c r="ER137" t="e">
        <v>#N/A</v>
      </c>
      <c r="ES137" t="e">
        <v>#N/A</v>
      </c>
      <c r="ET137" t="e">
        <v>#N/A</v>
      </c>
      <c r="EU137" t="e">
        <v>#N/A</v>
      </c>
      <c r="EV137" t="e">
        <v>#N/A</v>
      </c>
      <c r="EW137" t="e">
        <v>#N/A</v>
      </c>
      <c r="EX137" t="e">
        <v>#N/A</v>
      </c>
      <c r="EY137" t="e">
        <v>#N/A</v>
      </c>
    </row>
    <row r="138" spans="1:155">
      <c r="A138">
        <v>0.12596392969982131</v>
      </c>
      <c r="B138">
        <v>0.12403615484542314</v>
      </c>
      <c r="C138">
        <v>0.12212748164477366</v>
      </c>
      <c r="D138">
        <v>0.12023873049321079</v>
      </c>
      <c r="E138">
        <v>0.11837079475865935</v>
      </c>
      <c r="F138">
        <v>0.11652464535002746</v>
      </c>
      <c r="G138">
        <v>0.11470133465122935</v>
      </c>
      <c r="H138">
        <v>0.11290200119802159</v>
      </c>
      <c r="I138">
        <v>0.11112787369412026</v>
      </c>
      <c r="J138">
        <v>0.10938027543791655</v>
      </c>
      <c r="K138">
        <v>0.10766062746702426</v>
      </c>
      <c r="L138">
        <v>0.10597045231298811</v>
      </c>
      <c r="M138">
        <v>0.10431137707228265</v>
      </c>
      <c r="N138">
        <v>0.10268513462336581</v>
      </c>
      <c r="O138">
        <v>0.1010935658207764</v>
      </c>
      <c r="P138">
        <v>9.9538618894762634E-2</v>
      </c>
      <c r="Q138">
        <v>9.8022348339101423E-2</v>
      </c>
      <c r="R138">
        <v>9.6546912119927011E-2</v>
      </c>
      <c r="S138">
        <v>9.5114566656593458E-2</v>
      </c>
      <c r="T138">
        <v>9.3727660117865874E-2</v>
      </c>
      <c r="U138">
        <v>9.2388622706681897E-2</v>
      </c>
      <c r="V138">
        <v>9.1099954340819786E-2</v>
      </c>
      <c r="W138">
        <v>8.986420932128239E-2</v>
      </c>
      <c r="X138">
        <v>8.8683976915058721E-2</v>
      </c>
      <c r="Y138">
        <v>8.756185927374642E-2</v>
      </c>
      <c r="Z138">
        <v>8.6500444039243618E-2</v>
      </c>
      <c r="AA138">
        <v>8.550227370442598E-2</v>
      </c>
      <c r="AB138">
        <v>8.4569810661874606E-2</v>
      </c>
      <c r="AC138">
        <v>8.3705398129116773E-2</v>
      </c>
      <c r="AD138">
        <v>8.2911218839188547E-2</v>
      </c>
      <c r="AE138">
        <v>8.2189249170064052E-2</v>
      </c>
      <c r="AF138">
        <v>8.1541214427545319E-2</v>
      </c>
      <c r="AG138">
        <v>8.0968543201664814E-2</v>
      </c>
      <c r="AH138">
        <v>8.0472326222341989E-2</v>
      </c>
      <c r="AI138">
        <v>8.0053277442732676E-2</v>
      </c>
      <c r="AJ138">
        <v>7.9711704479462145E-2</v>
      </c>
      <c r="AK138">
        <v>7.9447482803041494E-2</v>
      </c>
      <c r="AL138">
        <v>7.926006456398825E-2</v>
      </c>
      <c r="AM138">
        <v>7.9148462518436755E-2</v>
      </c>
      <c r="AN138">
        <v>7.9111294826545123E-2</v>
      </c>
      <c r="AO138">
        <v>7.9146772607152721E-2</v>
      </c>
      <c r="AP138">
        <v>7.9252758858143604E-2</v>
      </c>
      <c r="AQ138">
        <v>7.9426806223618834E-2</v>
      </c>
      <c r="AR138">
        <v>7.9666200415306948E-2</v>
      </c>
      <c r="AS138">
        <v>7.996798026313541E-2</v>
      </c>
      <c r="AT138">
        <v>8.0329038894646793E-2</v>
      </c>
      <c r="AU138">
        <v>8.0746118655586813E-2</v>
      </c>
      <c r="AV138">
        <v>8.1215886523315267E-2</v>
      </c>
      <c r="AW138">
        <v>8.1734985373156849E-2</v>
      </c>
      <c r="AX138">
        <v>8.230005454221706E-2</v>
      </c>
      <c r="AY138">
        <v>8.2907776273126177E-2</v>
      </c>
      <c r="AZ138">
        <v>8.3554902265058476E-2</v>
      </c>
      <c r="BA138">
        <v>8.423827655437853E-2</v>
      </c>
      <c r="BB138">
        <v>8.4954854673903762E-2</v>
      </c>
      <c r="BC138">
        <v>8.5701719253733682E-2</v>
      </c>
      <c r="BD138">
        <v>8.64760887990772E-2</v>
      </c>
      <c r="BE138">
        <v>8.7275323964144863E-2</v>
      </c>
      <c r="BF138">
        <v>8.8096932732557851E-2</v>
      </c>
      <c r="BG138">
        <v>8.8938568864808776E-2</v>
      </c>
      <c r="BH138">
        <v>8.9798033910122962E-2</v>
      </c>
      <c r="BI138">
        <v>9.0673272181225617E-2</v>
      </c>
      <c r="BJ138">
        <v>9.1562367510606743E-2</v>
      </c>
      <c r="BK138">
        <v>9.2463538742335413E-2</v>
      </c>
      <c r="BL138">
        <v>9.3375133576704697E-2</v>
      </c>
      <c r="BM138">
        <v>9.4295622948468841E-2</v>
      </c>
      <c r="BN138">
        <v>9.5223594061688774E-2</v>
      </c>
      <c r="BO138">
        <v>9.6157744684010227E-2</v>
      </c>
      <c r="BP138">
        <v>9.7096875792845053E-2</v>
      </c>
      <c r="BQ138">
        <v>9.8039885589082901E-2</v>
      </c>
      <c r="BR138">
        <v>9.8985762994428378E-2</v>
      </c>
      <c r="BS138">
        <v>9.9933581666837384E-2</v>
      </c>
      <c r="BT138">
        <v>0.10088249377312844</v>
      </c>
      <c r="BU138">
        <v>0.10183172478204541</v>
      </c>
      <c r="BV138">
        <v>0.1027805678773893</v>
      </c>
      <c r="BW138">
        <v>0.10372837911455138</v>
      </c>
      <c r="BX138">
        <v>0.10467457213080339</v>
      </c>
      <c r="BY138">
        <v>0.10561861437626489</v>
      </c>
      <c r="BZ138">
        <v>0.10656002251355624</v>
      </c>
      <c r="CA138">
        <v>0.10749835883771593</v>
      </c>
      <c r="CB138">
        <v>0.10843322718237698</v>
      </c>
      <c r="CC138">
        <v>0.10936427013681572</v>
      </c>
      <c r="CD138">
        <v>0.11029116533469403</v>
      </c>
      <c r="CE138">
        <v>0.1112136233615891</v>
      </c>
      <c r="CF138">
        <v>0.11213138409679106</v>
      </c>
      <c r="CG138">
        <v>0.11304421519376119</v>
      </c>
      <c r="CH138">
        <v>0.11395190919766342</v>
      </c>
      <c r="CI138">
        <v>0.11485428180515128</v>
      </c>
      <c r="CJ138">
        <v>0.11575116957413631</v>
      </c>
      <c r="CK138">
        <v>0.11664242868439904</v>
      </c>
      <c r="CL138">
        <v>0.11752793278912911</v>
      </c>
      <c r="CM138">
        <v>0.11840757183059258</v>
      </c>
      <c r="CN138">
        <v>0.1192812504769766</v>
      </c>
      <c r="CO138">
        <v>0.12014888709475101</v>
      </c>
      <c r="CP138">
        <v>0.12101041240646564</v>
      </c>
      <c r="CQ138">
        <v>0.12186576844248756</v>
      </c>
      <c r="CR138">
        <v>0.12271490784496725</v>
      </c>
      <c r="CS138">
        <v>0.12355779209818603</v>
      </c>
      <c r="CT138">
        <v>0.12439439183690439</v>
      </c>
      <c r="CU138">
        <v>0.12522468571315121</v>
      </c>
      <c r="CV138">
        <v>0.1260486589495376</v>
      </c>
      <c r="CW138" t="e">
        <v>#N/A</v>
      </c>
      <c r="CX138" t="e">
        <v>#N/A</v>
      </c>
      <c r="CY138" t="e">
        <v>#N/A</v>
      </c>
      <c r="CZ138" t="e">
        <v>#N/A</v>
      </c>
      <c r="DA138" t="e">
        <v>#N/A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  <c r="DH138" t="e">
        <v>#N/A</v>
      </c>
      <c r="DI138" t="e">
        <v>#N/A</v>
      </c>
      <c r="DJ138" t="e">
        <v>#N/A</v>
      </c>
      <c r="DK138" t="e">
        <v>#N/A</v>
      </c>
      <c r="DL138" t="e">
        <v>#N/A</v>
      </c>
      <c r="DM138" t="e">
        <v>#N/A</v>
      </c>
      <c r="DN138" t="e">
        <v>#N/A</v>
      </c>
      <c r="DO138" t="e">
        <v>#N/A</v>
      </c>
      <c r="DP138" t="e">
        <v>#N/A</v>
      </c>
      <c r="DQ138" t="e">
        <v>#N/A</v>
      </c>
      <c r="DR138" t="e">
        <v>#N/A</v>
      </c>
      <c r="DS138" t="e">
        <v>#N/A</v>
      </c>
      <c r="DT138" t="e">
        <v>#N/A</v>
      </c>
      <c r="DU138" t="e">
        <v>#N/A</v>
      </c>
      <c r="DV138" t="e">
        <v>#N/A</v>
      </c>
      <c r="DW138" t="e">
        <v>#N/A</v>
      </c>
      <c r="DX138" t="e">
        <v>#N/A</v>
      </c>
      <c r="DY138" t="e">
        <v>#N/A</v>
      </c>
      <c r="DZ138" t="e">
        <v>#N/A</v>
      </c>
      <c r="EA138" t="e">
        <v>#N/A</v>
      </c>
      <c r="EB138" t="e">
        <v>#N/A</v>
      </c>
      <c r="EC138" t="e">
        <v>#N/A</v>
      </c>
      <c r="ED138" t="e">
        <v>#N/A</v>
      </c>
      <c r="EE138" t="e">
        <v>#N/A</v>
      </c>
      <c r="EF138" t="e">
        <v>#N/A</v>
      </c>
      <c r="EG138" t="e">
        <v>#N/A</v>
      </c>
      <c r="EH138" t="e">
        <v>#N/A</v>
      </c>
      <c r="EI138" t="e">
        <v>#N/A</v>
      </c>
      <c r="EJ138" t="e">
        <v>#N/A</v>
      </c>
      <c r="EK138" t="e">
        <v>#N/A</v>
      </c>
      <c r="EL138" t="e">
        <v>#N/A</v>
      </c>
      <c r="EM138" t="e">
        <v>#N/A</v>
      </c>
      <c r="EN138" t="e">
        <v>#N/A</v>
      </c>
      <c r="EO138" t="e">
        <v>#N/A</v>
      </c>
      <c r="EP138" t="e">
        <v>#N/A</v>
      </c>
      <c r="EQ138" t="e">
        <v>#N/A</v>
      </c>
      <c r="ER138" t="e">
        <v>#N/A</v>
      </c>
      <c r="ES138" t="e">
        <v>#N/A</v>
      </c>
      <c r="ET138" t="e">
        <v>#N/A</v>
      </c>
      <c r="EU138" t="e">
        <v>#N/A</v>
      </c>
      <c r="EV138" t="e">
        <v>#N/A</v>
      </c>
      <c r="EW138" t="e">
        <v>#N/A</v>
      </c>
      <c r="EX138" t="e">
        <v>#N/A</v>
      </c>
      <c r="EY138" t="e">
        <v>#N/A</v>
      </c>
    </row>
    <row r="139" spans="1:155">
      <c r="A139">
        <v>0.12571946980450446</v>
      </c>
      <c r="B139">
        <v>0.12379932403471221</v>
      </c>
      <c r="C139">
        <v>0.1218984299384519</v>
      </c>
      <c r="D139">
        <v>0.12001760939697494</v>
      </c>
      <c r="E139">
        <v>0.11815775684420289</v>
      </c>
      <c r="F139">
        <v>0.11631984373196923</v>
      </c>
      <c r="G139">
        <v>0.11450492238403226</v>
      </c>
      <c r="H139">
        <v>0.1127141304896714</v>
      </c>
      <c r="I139">
        <v>0.1109486950547704</v>
      </c>
      <c r="J139">
        <v>0.10920993657976996</v>
      </c>
      <c r="K139">
        <v>0.10749927207795394</v>
      </c>
      <c r="L139">
        <v>0.10581821857678961</v>
      </c>
      <c r="M139">
        <v>0.10416839596207009</v>
      </c>
      <c r="N139">
        <v>0.10255152791069054</v>
      </c>
      <c r="O139">
        <v>0.10096944377961742</v>
      </c>
      <c r="P139">
        <v>9.942407770664706E-2</v>
      </c>
      <c r="Q139">
        <v>9.7917467107573403E-2</v>
      </c>
      <c r="R139">
        <v>9.6451749508620066E-2</v>
      </c>
      <c r="S139">
        <v>9.5029157145567533E-2</v>
      </c>
      <c r="T139">
        <v>9.3652009925973903E-2</v>
      </c>
      <c r="U139">
        <v>9.2322705237533845E-2</v>
      </c>
      <c r="V139">
        <v>9.1043705377807288E-2</v>
      </c>
      <c r="W139">
        <v>8.9817522007460404E-2</v>
      </c>
      <c r="X139">
        <v>8.8646696543736192E-2</v>
      </c>
      <c r="Y139">
        <v>8.7533778110785013E-2</v>
      </c>
      <c r="Z139">
        <v>8.6481296439504043E-2</v>
      </c>
      <c r="AA139">
        <v>8.5491731656402448E-2</v>
      </c>
      <c r="AB139">
        <v>8.4567480205843731E-2</v>
      </c>
      <c r="AC139">
        <v>8.3710816770799168E-2</v>
      </c>
      <c r="AD139">
        <v>8.2923854556685259E-2</v>
      </c>
      <c r="AE139">
        <v>8.2208501078660817E-2</v>
      </c>
      <c r="AF139">
        <v>8.1566415657842187E-2</v>
      </c>
      <c r="AG139">
        <v>8.0998965801314188E-2</v>
      </c>
      <c r="AH139">
        <v>8.0507188548159456E-2</v>
      </c>
      <c r="AI139">
        <v>8.0091753382093539E-2</v>
      </c>
      <c r="AJ139">
        <v>7.9752934837396358E-2</v>
      </c>
      <c r="AK139">
        <v>7.9490587637680923E-2</v>
      </c>
      <c r="AL139">
        <v>7.9304157352501278E-2</v>
      </c>
      <c r="AM139">
        <v>7.9192662620501744E-2</v>
      </c>
      <c r="AN139">
        <v>7.915474035852664E-2</v>
      </c>
      <c r="AO139">
        <v>7.9188631112938584E-2</v>
      </c>
      <c r="AP139">
        <v>7.92922396279057E-2</v>
      </c>
      <c r="AQ139">
        <v>7.9463167865411952E-2</v>
      </c>
      <c r="AR139">
        <v>7.9698758432626707E-2</v>
      </c>
      <c r="AS139">
        <v>7.999611230927621E-2</v>
      </c>
      <c r="AT139">
        <v>8.0352189200461388E-2</v>
      </c>
      <c r="AU139">
        <v>8.0763799135749964E-2</v>
      </c>
      <c r="AV139">
        <v>8.1227677443647076E-2</v>
      </c>
      <c r="AW139">
        <v>8.1740533339275764E-2</v>
      </c>
      <c r="AX139">
        <v>8.2299069823949314E-2</v>
      </c>
      <c r="AY139">
        <v>8.2900029404456982E-2</v>
      </c>
      <c r="AZ139">
        <v>8.3540219451187142E-2</v>
      </c>
      <c r="BA139">
        <v>8.4216534623033759E-2</v>
      </c>
      <c r="BB139">
        <v>8.492597638546219E-2</v>
      </c>
      <c r="BC139">
        <v>8.566566812044317E-2</v>
      </c>
      <c r="BD139">
        <v>8.6432864023456388E-2</v>
      </c>
      <c r="BE139">
        <v>8.7224955924693717E-2</v>
      </c>
      <c r="BF139">
        <v>8.8039478525620676E-2</v>
      </c>
      <c r="BG139">
        <v>8.8874108276868286E-2</v>
      </c>
      <c r="BH139">
        <v>8.9726665735474498E-2</v>
      </c>
      <c r="BI139">
        <v>9.0595110947063781E-2</v>
      </c>
      <c r="BJ139">
        <v>9.1477540564326956E-2</v>
      </c>
      <c r="BK139">
        <v>9.2372183670907757E-2</v>
      </c>
      <c r="BL139">
        <v>9.3277395994021003E-2</v>
      </c>
      <c r="BM139">
        <v>9.419165447751314E-2</v>
      </c>
      <c r="BN139">
        <v>9.5113550714168979E-2</v>
      </c>
      <c r="BO139">
        <v>9.6041785416571893E-2</v>
      </c>
      <c r="BP139">
        <v>9.697516127922047E-2</v>
      </c>
      <c r="BQ139">
        <v>9.7912577224542025E-2</v>
      </c>
      <c r="BR139">
        <v>9.885302198925372E-2</v>
      </c>
      <c r="BS139">
        <v>9.9795568345048297E-2</v>
      </c>
      <c r="BT139">
        <v>0.10073936696946635</v>
      </c>
      <c r="BU139">
        <v>0.1016836414073844</v>
      </c>
      <c r="BV139">
        <v>0.10262768246919447</v>
      </c>
      <c r="BW139">
        <v>0.10357084354606932</v>
      </c>
      <c r="BX139">
        <v>0.10451253538491022</v>
      </c>
      <c r="BY139">
        <v>0.10545222234191949</v>
      </c>
      <c r="BZ139">
        <v>0.10638941785569263</v>
      </c>
      <c r="CA139">
        <v>0.10732368089945245</v>
      </c>
      <c r="CB139">
        <v>0.10825461191858923</v>
      </c>
      <c r="CC139">
        <v>0.10918185010310336</v>
      </c>
      <c r="CD139">
        <v>0.1101050696597476</v>
      </c>
      <c r="CE139">
        <v>0.11102397776333139</v>
      </c>
      <c r="CF139">
        <v>0.11193831090985301</v>
      </c>
      <c r="CG139">
        <v>0.11284783341607912</v>
      </c>
      <c r="CH139">
        <v>0.11375233454811988</v>
      </c>
      <c r="CI139">
        <v>0.11465162676623557</v>
      </c>
      <c r="CJ139">
        <v>0.11554554347392153</v>
      </c>
      <c r="CK139">
        <v>0.11643393775970365</v>
      </c>
      <c r="CL139">
        <v>0.1173166802796584</v>
      </c>
      <c r="CM139">
        <v>0.11819365802546199</v>
      </c>
      <c r="CN139">
        <v>0.11906477284311569</v>
      </c>
      <c r="CO139">
        <v>0.11992994029681854</v>
      </c>
      <c r="CP139">
        <v>0.12078908845054916</v>
      </c>
      <c r="CQ139">
        <v>0.1216421567152865</v>
      </c>
      <c r="CR139">
        <v>0.12248909520423933</v>
      </c>
      <c r="CS139">
        <v>0.12332986295249349</v>
      </c>
      <c r="CT139">
        <v>0.12416442824026606</v>
      </c>
      <c r="CU139">
        <v>0.124992767423614</v>
      </c>
      <c r="CV139">
        <v>0.12581486350559795</v>
      </c>
      <c r="CW139" t="e">
        <v>#N/A</v>
      </c>
      <c r="CX139" t="e">
        <v>#N/A</v>
      </c>
      <c r="CY139" t="e">
        <v>#N/A</v>
      </c>
      <c r="CZ139" t="e">
        <v>#N/A</v>
      </c>
      <c r="DA139" t="e">
        <v>#N/A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e">
        <v>#N/A</v>
      </c>
      <c r="DI139" t="e">
        <v>#N/A</v>
      </c>
      <c r="DJ139" t="e">
        <v>#N/A</v>
      </c>
      <c r="DK139" t="e">
        <v>#N/A</v>
      </c>
      <c r="DL139" t="e">
        <v>#N/A</v>
      </c>
      <c r="DM139" t="e">
        <v>#N/A</v>
      </c>
      <c r="DN139" t="e">
        <v>#N/A</v>
      </c>
      <c r="DO139" t="e">
        <v>#N/A</v>
      </c>
      <c r="DP139" t="e">
        <v>#N/A</v>
      </c>
      <c r="DQ139" t="e">
        <v>#N/A</v>
      </c>
      <c r="DR139" t="e">
        <v>#N/A</v>
      </c>
      <c r="DS139" t="e">
        <v>#N/A</v>
      </c>
      <c r="DT139" t="e">
        <v>#N/A</v>
      </c>
      <c r="DU139" t="e">
        <v>#N/A</v>
      </c>
      <c r="DV139" t="e">
        <v>#N/A</v>
      </c>
      <c r="DW139" t="e">
        <v>#N/A</v>
      </c>
      <c r="DX139" t="e">
        <v>#N/A</v>
      </c>
      <c r="DY139" t="e">
        <v>#N/A</v>
      </c>
      <c r="DZ139" t="e">
        <v>#N/A</v>
      </c>
      <c r="EA139" t="e">
        <v>#N/A</v>
      </c>
      <c r="EB139" t="e">
        <v>#N/A</v>
      </c>
      <c r="EC139" t="e">
        <v>#N/A</v>
      </c>
      <c r="ED139" t="e">
        <v>#N/A</v>
      </c>
      <c r="EE139" t="e">
        <v>#N/A</v>
      </c>
      <c r="EF139" t="e">
        <v>#N/A</v>
      </c>
      <c r="EG139" t="e">
        <v>#N/A</v>
      </c>
      <c r="EH139" t="e">
        <v>#N/A</v>
      </c>
      <c r="EI139" t="e">
        <v>#N/A</v>
      </c>
      <c r="EJ139" t="e">
        <v>#N/A</v>
      </c>
      <c r="EK139" t="e">
        <v>#N/A</v>
      </c>
      <c r="EL139" t="e">
        <v>#N/A</v>
      </c>
      <c r="EM139" t="e">
        <v>#N/A</v>
      </c>
      <c r="EN139" t="e">
        <v>#N/A</v>
      </c>
      <c r="EO139" t="e">
        <v>#N/A</v>
      </c>
      <c r="EP139" t="e">
        <v>#N/A</v>
      </c>
      <c r="EQ139" t="e">
        <v>#N/A</v>
      </c>
      <c r="ER139" t="e">
        <v>#N/A</v>
      </c>
      <c r="ES139" t="e">
        <v>#N/A</v>
      </c>
      <c r="ET139" t="e">
        <v>#N/A</v>
      </c>
      <c r="EU139" t="e">
        <v>#N/A</v>
      </c>
      <c r="EV139" t="e">
        <v>#N/A</v>
      </c>
      <c r="EW139" t="e">
        <v>#N/A</v>
      </c>
      <c r="EX139" t="e">
        <v>#N/A</v>
      </c>
      <c r="EY139" t="e">
        <v>#N/A</v>
      </c>
    </row>
    <row r="140" spans="1:155">
      <c r="A140">
        <v>0.12548968703489372</v>
      </c>
      <c r="B140">
        <v>0.12357613918846262</v>
      </c>
      <c r="C140">
        <v>0.12168202030500778</v>
      </c>
      <c r="D140">
        <v>0.11980815337251488</v>
      </c>
      <c r="E140">
        <v>0.11795543348621078</v>
      </c>
      <c r="F140">
        <v>0.11612483228100344</v>
      </c>
      <c r="G140">
        <v>0.11431740160587235</v>
      </c>
      <c r="H140">
        <v>0.11253427797753063</v>
      </c>
      <c r="I140">
        <v>0.11077668630232854</v>
      </c>
      <c r="J140">
        <v>0.10904594397310852</v>
      </c>
      <c r="K140">
        <v>0.10734346364329711</v>
      </c>
      <c r="L140">
        <v>0.1056707565596305</v>
      </c>
      <c r="M140">
        <v>0.10402943514750143</v>
      </c>
      <c r="N140">
        <v>0.10242121367231799</v>
      </c>
      <c r="O140">
        <v>0.10084790988972431</v>
      </c>
      <c r="P140">
        <v>9.9311443759591514E-2</v>
      </c>
      <c r="Q140">
        <v>9.7813835631889265E-2</v>
      </c>
      <c r="R140">
        <v>9.6357202716181631E-2</v>
      </c>
      <c r="S140">
        <v>9.494375330233884E-2</v>
      </c>
      <c r="T140">
        <v>9.3575779336991072E-2</v>
      </c>
      <c r="U140">
        <v>9.2255645878261447E-2</v>
      </c>
      <c r="V140">
        <v>9.0985778248077673E-2</v>
      </c>
      <c r="W140">
        <v>8.9768646179377812E-2</v>
      </c>
      <c r="X140">
        <v>8.8606744119460026E-2</v>
      </c>
      <c r="Y140">
        <v>8.7502569239191919E-2</v>
      </c>
      <c r="Z140">
        <v>8.6458594463523303E-2</v>
      </c>
      <c r="AA140">
        <v>8.5477238816369469E-2</v>
      </c>
      <c r="AB140">
        <v>8.4560834089350265E-2</v>
      </c>
      <c r="AC140">
        <v>8.3711587827849113E-2</v>
      </c>
      <c r="AD140">
        <v>8.2931545105789123E-2</v>
      </c>
      <c r="AE140">
        <v>8.2222545971276373E-2</v>
      </c>
      <c r="AF140">
        <v>8.1586184960391786E-2</v>
      </c>
      <c r="AG140">
        <v>8.1023769612434474E-2</v>
      </c>
      <c r="AH140">
        <v>8.0536284289372442E-2</v>
      </c>
      <c r="AI140">
        <v>8.0124354865282091E-2</v>
      </c>
      <c r="AJ140">
        <v>7.978822317511014E-2</v>
      </c>
      <c r="AK140">
        <v>7.952772381998946E-2</v>
      </c>
      <c r="AL140">
        <v>7.9342295398197898E-2</v>
      </c>
      <c r="AM140">
        <v>7.9230962912755137E-2</v>
      </c>
      <c r="AN140">
        <v>7.9192380584098485E-2</v>
      </c>
      <c r="AO140">
        <v>7.9224818245306639E-2</v>
      </c>
      <c r="AP140">
        <v>7.9326221223834134E-2</v>
      </c>
      <c r="AQ140">
        <v>7.9494239602223432E-2</v>
      </c>
      <c r="AR140">
        <v>7.9726271075174868E-2</v>
      </c>
      <c r="AS140">
        <v>8.0019478309468525E-2</v>
      </c>
      <c r="AT140">
        <v>8.0370885124192021E-2</v>
      </c>
      <c r="AU140">
        <v>8.0777367982120013E-2</v>
      </c>
      <c r="AV140">
        <v>8.1235728530156204E-2</v>
      </c>
      <c r="AW140">
        <v>8.1742740871390357E-2</v>
      </c>
      <c r="AX140">
        <v>8.2295170222992597E-2</v>
      </c>
      <c r="AY140">
        <v>8.2889817569802501E-2</v>
      </c>
      <c r="AZ140">
        <v>8.3523544516847834E-2</v>
      </c>
      <c r="BA140">
        <v>8.4193295194319812E-2</v>
      </c>
      <c r="BB140">
        <v>8.4896115555594315E-2</v>
      </c>
      <c r="BC140">
        <v>8.5629168577877349E-2</v>
      </c>
      <c r="BD140">
        <v>8.6389743299355448E-2</v>
      </c>
      <c r="BE140">
        <v>8.7175261658698627E-2</v>
      </c>
      <c r="BF140">
        <v>8.7983284237205486E-2</v>
      </c>
      <c r="BG140">
        <v>8.8811509453375695E-2</v>
      </c>
      <c r="BH140">
        <v>8.9657776255779753E-2</v>
      </c>
      <c r="BI140">
        <v>9.0520059812345968E-2</v>
      </c>
      <c r="BJ140">
        <v>9.1396469092241417E-2</v>
      </c>
      <c r="BK140">
        <v>9.2285242947780372E-2</v>
      </c>
      <c r="BL140">
        <v>9.3184744700157793E-2</v>
      </c>
      <c r="BM140">
        <v>9.4093457016969723E-2</v>
      </c>
      <c r="BN140">
        <v>9.5009975531769805E-2</v>
      </c>
      <c r="BO140">
        <v>9.5933003610911768E-2</v>
      </c>
      <c r="BP140">
        <v>9.6861345392897341E-2</v>
      </c>
      <c r="BQ140">
        <v>9.7793900261336011E-2</v>
      </c>
      <c r="BR140">
        <v>9.8729656549118666E-2</v>
      </c>
      <c r="BS140">
        <v>9.9667685945055429E-2</v>
      </c>
      <c r="BT140">
        <v>0.10060713744652808</v>
      </c>
      <c r="BU140">
        <v>0.10154723242634757</v>
      </c>
      <c r="BV140">
        <v>0.10248725917089982</v>
      </c>
      <c r="BW140">
        <v>0.1034265682121067</v>
      </c>
      <c r="BX140">
        <v>0.10436456722716506</v>
      </c>
      <c r="BY140">
        <v>0.10530071730244082</v>
      </c>
      <c r="BZ140">
        <v>0.10623452846401382</v>
      </c>
      <c r="CA140">
        <v>0.10716555619222844</v>
      </c>
      <c r="CB140">
        <v>0.10809339738057604</v>
      </c>
      <c r="CC140">
        <v>0.10901768763810805</v>
      </c>
      <c r="CD140">
        <v>0.10993809756802929</v>
      </c>
      <c r="CE140">
        <v>0.11085433076198241</v>
      </c>
      <c r="CF140">
        <v>0.11176612018340266</v>
      </c>
      <c r="CG140">
        <v>0.11267322661791859</v>
      </c>
      <c r="CH140">
        <v>0.11357543588091894</v>
      </c>
      <c r="CI140">
        <v>0.11447255704795122</v>
      </c>
      <c r="CJ140">
        <v>0.11536442017904469</v>
      </c>
      <c r="CK140">
        <v>0.11625087512954196</v>
      </c>
      <c r="CL140">
        <v>0.11713178936901746</v>
      </c>
      <c r="CM140">
        <v>0.11800704679345167</v>
      </c>
      <c r="CN140">
        <v>0.11887654623280466</v>
      </c>
      <c r="CO140">
        <v>0.11974020034196158</v>
      </c>
      <c r="CP140">
        <v>0.1205979343016246</v>
      </c>
      <c r="CQ140">
        <v>0.12144968478408021</v>
      </c>
      <c r="CR140">
        <v>0.12229539921654071</v>
      </c>
      <c r="CS140">
        <v>0.12313503403116755</v>
      </c>
      <c r="CT140">
        <v>0.12396855499769815</v>
      </c>
      <c r="CU140">
        <v>0.1247959360090744</v>
      </c>
      <c r="CV140">
        <v>0.1256171577299259</v>
      </c>
      <c r="CW140" t="e">
        <v>#N/A</v>
      </c>
      <c r="CX140" t="e">
        <v>#N/A</v>
      </c>
      <c r="CY140" t="e">
        <v>#N/A</v>
      </c>
      <c r="CZ140" t="e">
        <v>#N/A</v>
      </c>
      <c r="DA140" t="e">
        <v>#N/A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 t="e">
        <v>#N/A</v>
      </c>
      <c r="DJ140" t="e">
        <v>#N/A</v>
      </c>
      <c r="DK140" t="e">
        <v>#N/A</v>
      </c>
      <c r="DL140" t="e">
        <v>#N/A</v>
      </c>
      <c r="DM140" t="e">
        <v>#N/A</v>
      </c>
      <c r="DN140" t="e">
        <v>#N/A</v>
      </c>
      <c r="DO140" t="e">
        <v>#N/A</v>
      </c>
      <c r="DP140" t="e">
        <v>#N/A</v>
      </c>
      <c r="DQ140" t="e">
        <v>#N/A</v>
      </c>
      <c r="DR140" t="e">
        <v>#N/A</v>
      </c>
      <c r="DS140" t="e">
        <v>#N/A</v>
      </c>
      <c r="DT140" t="e">
        <v>#N/A</v>
      </c>
      <c r="DU140" t="e">
        <v>#N/A</v>
      </c>
      <c r="DV140" t="e">
        <v>#N/A</v>
      </c>
      <c r="DW140" t="e">
        <v>#N/A</v>
      </c>
      <c r="DX140" t="e">
        <v>#N/A</v>
      </c>
      <c r="DY140" t="e">
        <v>#N/A</v>
      </c>
      <c r="DZ140" t="e">
        <v>#N/A</v>
      </c>
      <c r="EA140" t="e">
        <v>#N/A</v>
      </c>
      <c r="EB140" t="e">
        <v>#N/A</v>
      </c>
      <c r="EC140" t="e">
        <v>#N/A</v>
      </c>
      <c r="ED140" t="e">
        <v>#N/A</v>
      </c>
      <c r="EE140" t="e">
        <v>#N/A</v>
      </c>
      <c r="EF140" t="e">
        <v>#N/A</v>
      </c>
      <c r="EG140" t="e">
        <v>#N/A</v>
      </c>
      <c r="EH140" t="e">
        <v>#N/A</v>
      </c>
      <c r="EI140" t="e">
        <v>#N/A</v>
      </c>
      <c r="EJ140" t="e">
        <v>#N/A</v>
      </c>
      <c r="EK140" t="e">
        <v>#N/A</v>
      </c>
      <c r="EL140" t="e">
        <v>#N/A</v>
      </c>
      <c r="EM140" t="e">
        <v>#N/A</v>
      </c>
      <c r="EN140" t="e">
        <v>#N/A</v>
      </c>
      <c r="EO140" t="e">
        <v>#N/A</v>
      </c>
      <c r="EP140" t="e">
        <v>#N/A</v>
      </c>
      <c r="EQ140" t="e">
        <v>#N/A</v>
      </c>
      <c r="ER140" t="e">
        <v>#N/A</v>
      </c>
      <c r="ES140" t="e">
        <v>#N/A</v>
      </c>
      <c r="ET140" t="e">
        <v>#N/A</v>
      </c>
      <c r="EU140" t="e">
        <v>#N/A</v>
      </c>
      <c r="EV140" t="e">
        <v>#N/A</v>
      </c>
      <c r="EW140" t="e">
        <v>#N/A</v>
      </c>
      <c r="EX140" t="e">
        <v>#N/A</v>
      </c>
      <c r="EY140" t="e">
        <v>#N/A</v>
      </c>
    </row>
    <row r="141" spans="1:155">
      <c r="A141">
        <v>0.12527459099666932</v>
      </c>
      <c r="B141">
        <v>0.12336661471497713</v>
      </c>
      <c r="C141">
        <v>0.12147827157568103</v>
      </c>
      <c r="D141">
        <v>0.11961038526961258</v>
      </c>
      <c r="E141">
        <v>0.11776385116433283</v>
      </c>
      <c r="F141">
        <v>0.11593964066458172</v>
      </c>
      <c r="G141">
        <v>0.11413880478613203</v>
      </c>
      <c r="H141">
        <v>0.1123624784599493</v>
      </c>
      <c r="I141">
        <v>0.11061188417244386</v>
      </c>
      <c r="J141">
        <v>0.10888833581655227</v>
      </c>
      <c r="K141">
        <v>0.10719324138503551</v>
      </c>
      <c r="L141">
        <v>0.10552810604749625</v>
      </c>
      <c r="M141">
        <v>0.10389453451961508</v>
      </c>
      <c r="N141">
        <v>0.10229423146603109</v>
      </c>
      <c r="O141">
        <v>0.1007290028600631</v>
      </c>
      <c r="P141">
        <v>9.9200754450485581E-2</v>
      </c>
      <c r="Q141">
        <v>9.77114895275253E-2</v>
      </c>
      <c r="R141">
        <v>9.6263305100885474E-2</v>
      </c>
      <c r="S141">
        <v>9.4858385752942004E-2</v>
      </c>
      <c r="T141">
        <v>9.3498995810865557E-2</v>
      </c>
      <c r="U141">
        <v>9.2187468513262677E-2</v>
      </c>
      <c r="V141">
        <v>9.092619281295243E-2</v>
      </c>
      <c r="W141">
        <v>8.9717597330599752E-2</v>
      </c>
      <c r="X141">
        <v>8.8564130473171576E-2</v>
      </c>
      <c r="Y141">
        <v>8.7468238514636587E-2</v>
      </c>
      <c r="Z141">
        <v>8.6432338811537252E-2</v>
      </c>
      <c r="AA141">
        <v>8.5458790615387692E-2</v>
      </c>
      <c r="AB141">
        <v>8.4549862462773268E-2</v>
      </c>
      <c r="AC141">
        <v>8.3707696274928939E-2</v>
      </c>
      <c r="AD141">
        <v>8.2934270403205917E-2</v>
      </c>
      <c r="AE141">
        <v>8.2231358904855612E-2</v>
      </c>
      <c r="AF141">
        <v>8.1600492909239583E-2</v>
      </c>
      <c r="AG141">
        <v>8.1042921405800272E-2</v>
      </c>
      <c r="AH141">
        <v>8.0559576875869024E-2</v>
      </c>
      <c r="AI141">
        <v>8.0151042584560933E-2</v>
      </c>
      <c r="AJ141">
        <v>7.9817528394151432E-2</v>
      </c>
      <c r="AK141">
        <v>7.9558849013697502E-2</v>
      </c>
      <c r="AL141">
        <v>7.937443601372296E-2</v>
      </c>
      <c r="AM141">
        <v>7.926332060596554E-2</v>
      </c>
      <c r="AN141">
        <v>7.9224173746186427E-2</v>
      </c>
      <c r="AO141">
        <v>7.9255293846096656E-2</v>
      </c>
      <c r="AP141">
        <v>7.9354665695133289E-2</v>
      </c>
      <c r="AQ141">
        <v>7.9519986217877731E-2</v>
      </c>
      <c r="AR141">
        <v>7.9748706947142242E-2</v>
      </c>
      <c r="AS141">
        <v>8.0038050338745656E-2</v>
      </c>
      <c r="AT141">
        <v>8.0385102295367827E-2</v>
      </c>
      <c r="AU141">
        <v>8.0786804771700402E-2</v>
      </c>
      <c r="AV141">
        <v>8.1240023563027439E-2</v>
      </c>
      <c r="AW141">
        <v>8.1741596083275525E-2</v>
      </c>
      <c r="AX141">
        <v>8.2288347874186624E-2</v>
      </c>
      <c r="AY141">
        <v>8.2877136986561087E-2</v>
      </c>
      <c r="AZ141">
        <v>8.3504877612498044E-2</v>
      </c>
      <c r="BA141">
        <v>8.4168562000492941E-2</v>
      </c>
      <c r="BB141">
        <v>8.486527935871907E-2</v>
      </c>
      <c r="BC141">
        <v>8.5592230996700339E-2</v>
      </c>
      <c r="BD141">
        <v>8.6346739714948773E-2</v>
      </c>
      <c r="BE141">
        <v>8.7126256637521257E-2</v>
      </c>
      <c r="BF141">
        <v>8.7928367422130879E-2</v>
      </c>
      <c r="BG141">
        <v>8.8750791658135347E-2</v>
      </c>
      <c r="BH141">
        <v>8.9591386000212644E-2</v>
      </c>
      <c r="BI141">
        <v>9.044814020573487E-2</v>
      </c>
      <c r="BJ141">
        <v>9.1319175023349672E-2</v>
      </c>
      <c r="BK141">
        <v>9.2202738645632304E-2</v>
      </c>
      <c r="BL141">
        <v>9.309720161746439E-2</v>
      </c>
      <c r="BM141">
        <v>9.4001051916666523E-2</v>
      </c>
      <c r="BN141">
        <v>9.4912888919256644E-2</v>
      </c>
      <c r="BO141">
        <v>9.5831418390994516E-2</v>
      </c>
      <c r="BP141">
        <v>9.6755445656097797E-2</v>
      </c>
      <c r="BQ141">
        <v>9.7683870312668175E-2</v>
      </c>
      <c r="BR141">
        <v>9.8615680077823425E-2</v>
      </c>
      <c r="BS141">
        <v>9.9549945334359985E-2</v>
      </c>
      <c r="BT141">
        <v>0.1004858132188666</v>
      </c>
      <c r="BU141">
        <v>0.10142250276664043</v>
      </c>
      <c r="BV141">
        <v>0.10235929952467927</v>
      </c>
      <c r="BW141">
        <v>0.10329555102001992</v>
      </c>
      <c r="BX141">
        <v>0.10423066166166096</v>
      </c>
      <c r="BY141">
        <v>0.10516408909339493</v>
      </c>
      <c r="BZ141">
        <v>0.1060953398063585</v>
      </c>
      <c r="CA141">
        <v>0.10702396557776622</v>
      </c>
      <c r="CB141">
        <v>0.1079495595843409</v>
      </c>
      <c r="CC141">
        <v>0.10887175369952774</v>
      </c>
      <c r="CD141">
        <v>0.10979021475905222</v>
      </c>
      <c r="CE141">
        <v>0.11070464260839152</v>
      </c>
      <c r="CF141">
        <v>0.11161476649796161</v>
      </c>
      <c r="CG141">
        <v>0.11252034352167312</v>
      </c>
      <c r="CH141">
        <v>0.11342115590583275</v>
      </c>
      <c r="CI141">
        <v>0.1143170091272359</v>
      </c>
      <c r="CJ141">
        <v>0.11520772979181625</v>
      </c>
      <c r="CK141">
        <v>0.11609316431841496</v>
      </c>
      <c r="CL141">
        <v>0.11697317684369661</v>
      </c>
      <c r="CM141">
        <v>0.11784764801525421</v>
      </c>
      <c r="CN141">
        <v>0.11871647349140002</v>
      </c>
      <c r="CO141">
        <v>0.11957956282280055</v>
      </c>
      <c r="CP141">
        <v>0.12043683821920138</v>
      </c>
      <c r="CQ141">
        <v>0.12128823339236448</v>
      </c>
      <c r="CR141">
        <v>0.12213369296649659</v>
      </c>
      <c r="CS141">
        <v>0.12297317061192693</v>
      </c>
      <c r="CT141">
        <v>0.12380662943170416</v>
      </c>
      <c r="CU141">
        <v>0.124634040723649</v>
      </c>
      <c r="CV141">
        <v>0.12545538266475256</v>
      </c>
      <c r="CW141" t="e">
        <v>#N/A</v>
      </c>
      <c r="CX141" t="e">
        <v>#N/A</v>
      </c>
      <c r="CY141" t="e">
        <v>#N/A</v>
      </c>
      <c r="CZ141" t="e">
        <v>#N/A</v>
      </c>
      <c r="DA141" t="e">
        <v>#N/A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  <c r="DH141" t="e">
        <v>#N/A</v>
      </c>
      <c r="DI141" t="e">
        <v>#N/A</v>
      </c>
      <c r="DJ141" t="e">
        <v>#N/A</v>
      </c>
      <c r="DK141" t="e">
        <v>#N/A</v>
      </c>
      <c r="DL141" t="e">
        <v>#N/A</v>
      </c>
      <c r="DM141" t="e">
        <v>#N/A</v>
      </c>
      <c r="DN141" t="e">
        <v>#N/A</v>
      </c>
      <c r="DO141" t="e">
        <v>#N/A</v>
      </c>
      <c r="DP141" t="e">
        <v>#N/A</v>
      </c>
      <c r="DQ141" t="e">
        <v>#N/A</v>
      </c>
      <c r="DR141" t="e">
        <v>#N/A</v>
      </c>
      <c r="DS141" t="e">
        <v>#N/A</v>
      </c>
      <c r="DT141" t="e">
        <v>#N/A</v>
      </c>
      <c r="DU141" t="e">
        <v>#N/A</v>
      </c>
      <c r="DV141" t="e">
        <v>#N/A</v>
      </c>
      <c r="DW141" t="e">
        <v>#N/A</v>
      </c>
      <c r="DX141" t="e">
        <v>#N/A</v>
      </c>
      <c r="DY141" t="e">
        <v>#N/A</v>
      </c>
      <c r="DZ141" t="e">
        <v>#N/A</v>
      </c>
      <c r="EA141" t="e">
        <v>#N/A</v>
      </c>
      <c r="EB141" t="e">
        <v>#N/A</v>
      </c>
      <c r="EC141" t="e">
        <v>#N/A</v>
      </c>
      <c r="ED141" t="e">
        <v>#N/A</v>
      </c>
      <c r="EE141" t="e">
        <v>#N/A</v>
      </c>
      <c r="EF141" t="e">
        <v>#N/A</v>
      </c>
      <c r="EG141" t="e">
        <v>#N/A</v>
      </c>
      <c r="EH141" t="e">
        <v>#N/A</v>
      </c>
      <c r="EI141" t="e">
        <v>#N/A</v>
      </c>
      <c r="EJ141" t="e">
        <v>#N/A</v>
      </c>
      <c r="EK141" t="e">
        <v>#N/A</v>
      </c>
      <c r="EL141" t="e">
        <v>#N/A</v>
      </c>
      <c r="EM141" t="e">
        <v>#N/A</v>
      </c>
      <c r="EN141" t="e">
        <v>#N/A</v>
      </c>
      <c r="EO141" t="e">
        <v>#N/A</v>
      </c>
      <c r="EP141" t="e">
        <v>#N/A</v>
      </c>
      <c r="EQ141" t="e">
        <v>#N/A</v>
      </c>
      <c r="ER141" t="e">
        <v>#N/A</v>
      </c>
      <c r="ES141" t="e">
        <v>#N/A</v>
      </c>
      <c r="ET141" t="e">
        <v>#N/A</v>
      </c>
      <c r="EU141" t="e">
        <v>#N/A</v>
      </c>
      <c r="EV141" t="e">
        <v>#N/A</v>
      </c>
      <c r="EW141" t="e">
        <v>#N/A</v>
      </c>
      <c r="EX141" t="e">
        <v>#N/A</v>
      </c>
      <c r="EY141" t="e">
        <v>#N/A</v>
      </c>
    </row>
    <row r="142" spans="1:155">
      <c r="A142">
        <v>0.12507418688579997</v>
      </c>
      <c r="B142">
        <v>0.12317076091417531</v>
      </c>
      <c r="C142">
        <v>0.12128719871402109</v>
      </c>
      <c r="D142">
        <v>0.11942432426898363</v>
      </c>
      <c r="E142">
        <v>0.11758303284196212</v>
      </c>
      <c r="F142">
        <v>0.11576429521695329</v>
      </c>
      <c r="G142">
        <v>0.11396916117335947</v>
      </c>
      <c r="H142">
        <v>0.11219876368024209</v>
      </c>
      <c r="I142">
        <v>0.11045432241027565</v>
      </c>
      <c r="J142">
        <v>0.10873714743811562</v>
      </c>
      <c r="K142">
        <v>0.10704864175881536</v>
      </c>
      <c r="L142">
        <v>0.10539030414674527</v>
      </c>
      <c r="M142">
        <v>0.10376373135032348</v>
      </c>
      <c r="N142">
        <v>0.10217061824309752</v>
      </c>
      <c r="O142">
        <v>0.10061275889120797</v>
      </c>
      <c r="P142">
        <v>9.9092044725447692E-2</v>
      </c>
      <c r="Q142">
        <v>9.7610462008224111E-2</v>
      </c>
      <c r="R142">
        <v>9.6170087694910492E-2</v>
      </c>
      <c r="S142">
        <v>9.4773082850646631E-2</v>
      </c>
      <c r="T142">
        <v>9.342168458900893E-2</v>
      </c>
      <c r="U142">
        <v>9.2118194839633891E-2</v>
      </c>
      <c r="V142">
        <v>9.086496684565451E-2</v>
      </c>
      <c r="W142">
        <v>8.9664388919228608E-2</v>
      </c>
      <c r="X142">
        <v>8.8518864418209289E-2</v>
      </c>
      <c r="Y142">
        <v>8.7430789842084397E-2</v>
      </c>
      <c r="Z142">
        <v>8.64025282869052E-2</v>
      </c>
      <c r="AA142">
        <v>8.5436380646580587E-2</v>
      </c>
      <c r="AB142">
        <v>8.4534553703364226E-2</v>
      </c>
      <c r="AC142">
        <v>8.3699125271494965E-2</v>
      </c>
      <c r="AD142">
        <v>8.2932008674302463E-2</v>
      </c>
      <c r="AE142">
        <v>8.2234913416207367E-2</v>
      </c>
      <c r="AF142">
        <v>8.1609308804552735E-2</v>
      </c>
      <c r="AG142">
        <v>8.1056386434873909E-2</v>
      </c>
      <c r="AH142">
        <v>8.0577028418925431E-2</v>
      </c>
      <c r="AI142">
        <v>8.0171776016683238E-2</v>
      </c>
      <c r="AJ142">
        <v>7.9840807927704149E-2</v>
      </c>
      <c r="AK142">
        <v>7.9583919254468657E-2</v>
      </c>
      <c r="AL142">
        <v>7.9400535133025252E-2</v>
      </c>
      <c r="AM142">
        <v>7.9289691871035822E-2</v>
      </c>
      <c r="AN142">
        <v>7.9250076835695321E-2</v>
      </c>
      <c r="AO142">
        <v>7.9280016543073747E-2</v>
      </c>
      <c r="AP142">
        <v>7.9377533898520605E-2</v>
      </c>
      <c r="AQ142">
        <v>7.9540371334769031E-2</v>
      </c>
      <c r="AR142">
        <v>7.9766033007233866E-2</v>
      </c>
      <c r="AS142">
        <v>8.005179808094158E-2</v>
      </c>
      <c r="AT142">
        <v>8.0394814961150737E-2</v>
      </c>
      <c r="AU142">
        <v>8.0792087873352E-2</v>
      </c>
      <c r="AV142">
        <v>8.1240545011157003E-2</v>
      </c>
      <c r="AW142">
        <v>8.1737085660688824E-2</v>
      </c>
      <c r="AX142">
        <v>8.2278593733894498E-2</v>
      </c>
      <c r="AY142">
        <v>8.2861982604564496E-2</v>
      </c>
      <c r="AZ142">
        <v>8.3484217663993485E-2</v>
      </c>
      <c r="BA142">
        <v>8.414233764177266E-2</v>
      </c>
      <c r="BB142">
        <v>8.483347370537013E-2</v>
      </c>
      <c r="BC142">
        <v>8.5554864361783015E-2</v>
      </c>
      <c r="BD142">
        <v>8.6303865000417423E-2</v>
      </c>
      <c r="BE142">
        <v>8.7077954994656329E-2</v>
      </c>
      <c r="BF142">
        <v>8.7874744191596826E-2</v>
      </c>
      <c r="BG142">
        <v>8.8691972609940009E-2</v>
      </c>
      <c r="BH142">
        <v>8.9527513966480038E-2</v>
      </c>
      <c r="BI142">
        <v>9.0379371970752048E-2</v>
      </c>
      <c r="BJ142">
        <v>9.1245678666964647E-2</v>
      </c>
      <c r="BK142">
        <v>9.2124691169183481E-2</v>
      </c>
      <c r="BL142">
        <v>9.3014786806481536E-2</v>
      </c>
      <c r="BM142">
        <v>9.3914458572719461E-2</v>
      </c>
      <c r="BN142">
        <v>9.4822309258667095E-2</v>
      </c>
      <c r="BO142">
        <v>9.5737046756904684E-2</v>
      </c>
      <c r="BP142">
        <v>9.6657477304244399E-2</v>
      </c>
      <c r="BQ142">
        <v>9.7582500517051141E-2</v>
      </c>
      <c r="BR142">
        <v>9.8511103288869181E-2</v>
      </c>
      <c r="BS142">
        <v>9.9442354511081868E-2</v>
      </c>
      <c r="BT142">
        <v>0.10037539924929534</v>
      </c>
      <c r="BU142">
        <v>0.1013094540107547</v>
      </c>
      <c r="BV142">
        <v>0.10224380148410891</v>
      </c>
      <c r="BW142">
        <v>0.10317778596544606</v>
      </c>
      <c r="BX142">
        <v>0.10411080847805071</v>
      </c>
      <c r="BY142">
        <v>0.10504232304888625</v>
      </c>
      <c r="BZ142">
        <v>0.10597183243180548</v>
      </c>
      <c r="CA142">
        <v>0.10689888459022147</v>
      </c>
      <c r="CB142">
        <v>0.10782306882046618</v>
      </c>
      <c r="CC142">
        <v>0.10874401307485249</v>
      </c>
      <c r="CD142">
        <v>0.10966138028039386</v>
      </c>
      <c r="CE142">
        <v>0.11057486636143241</v>
      </c>
      <c r="CF142">
        <v>0.11148419669939884</v>
      </c>
      <c r="CG142">
        <v>0.11238912455371594</v>
      </c>
      <c r="CH142">
        <v>0.11328942837782885</v>
      </c>
      <c r="CI142">
        <v>0.11418490992032312</v>
      </c>
      <c r="CJ142">
        <v>0.11507539213341228</v>
      </c>
      <c r="CK142">
        <v>0.11596071788240381</v>
      </c>
      <c r="CL142">
        <v>0.11684074779122168</v>
      </c>
      <c r="CM142">
        <v>0.11771535910239615</v>
      </c>
      <c r="CN142">
        <v>0.11858444414466282</v>
      </c>
      <c r="CO142">
        <v>0.1194479092291004</v>
      </c>
      <c r="CP142">
        <v>0.12030567340908441</v>
      </c>
      <c r="CQ142">
        <v>0.12115766732575141</v>
      </c>
      <c r="CR142">
        <v>0.12200383261514382</v>
      </c>
      <c r="CS142">
        <v>0.12284412004864252</v>
      </c>
      <c r="CT142">
        <v>0.12367848992728223</v>
      </c>
      <c r="CU142">
        <v>0.12450691080431327</v>
      </c>
      <c r="CV142">
        <v>0.12532935820408531</v>
      </c>
      <c r="CW142" t="e">
        <v>#N/A</v>
      </c>
      <c r="CX142" t="e">
        <v>#N/A</v>
      </c>
      <c r="CY142" t="e">
        <v>#N/A</v>
      </c>
      <c r="CZ142" t="e">
        <v>#N/A</v>
      </c>
      <c r="DA142" t="e">
        <v>#N/A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 t="e">
        <v>#N/A</v>
      </c>
      <c r="DJ142" t="e">
        <v>#N/A</v>
      </c>
      <c r="DK142" t="e">
        <v>#N/A</v>
      </c>
      <c r="DL142" t="e">
        <v>#N/A</v>
      </c>
      <c r="DM142" t="e">
        <v>#N/A</v>
      </c>
      <c r="DN142" t="e">
        <v>#N/A</v>
      </c>
      <c r="DO142" t="e">
        <v>#N/A</v>
      </c>
      <c r="DP142" t="e">
        <v>#N/A</v>
      </c>
      <c r="DQ142" t="e">
        <v>#N/A</v>
      </c>
      <c r="DR142" t="e">
        <v>#N/A</v>
      </c>
      <c r="DS142" t="e">
        <v>#N/A</v>
      </c>
      <c r="DT142" t="e">
        <v>#N/A</v>
      </c>
      <c r="DU142" t="e">
        <v>#N/A</v>
      </c>
      <c r="DV142" t="e">
        <v>#N/A</v>
      </c>
      <c r="DW142" t="e">
        <v>#N/A</v>
      </c>
      <c r="DX142" t="e">
        <v>#N/A</v>
      </c>
      <c r="DY142" t="e">
        <v>#N/A</v>
      </c>
      <c r="DZ142" t="e">
        <v>#N/A</v>
      </c>
      <c r="EA142" t="e">
        <v>#N/A</v>
      </c>
      <c r="EB142" t="e">
        <v>#N/A</v>
      </c>
      <c r="EC142" t="e">
        <v>#N/A</v>
      </c>
      <c r="ED142" t="e">
        <v>#N/A</v>
      </c>
      <c r="EE142" t="e">
        <v>#N/A</v>
      </c>
      <c r="EF142" t="e">
        <v>#N/A</v>
      </c>
      <c r="EG142" t="e">
        <v>#N/A</v>
      </c>
      <c r="EH142" t="e">
        <v>#N/A</v>
      </c>
      <c r="EI142" t="e">
        <v>#N/A</v>
      </c>
      <c r="EJ142" t="e">
        <v>#N/A</v>
      </c>
      <c r="EK142" t="e">
        <v>#N/A</v>
      </c>
      <c r="EL142" t="e">
        <v>#N/A</v>
      </c>
      <c r="EM142" t="e">
        <v>#N/A</v>
      </c>
      <c r="EN142" t="e">
        <v>#N/A</v>
      </c>
      <c r="EO142" t="e">
        <v>#N/A</v>
      </c>
      <c r="EP142" t="e">
        <v>#N/A</v>
      </c>
      <c r="EQ142" t="e">
        <v>#N/A</v>
      </c>
      <c r="ER142" t="e">
        <v>#N/A</v>
      </c>
      <c r="ES142" t="e">
        <v>#N/A</v>
      </c>
      <c r="ET142" t="e">
        <v>#N/A</v>
      </c>
      <c r="EU142" t="e">
        <v>#N/A</v>
      </c>
      <c r="EV142" t="e">
        <v>#N/A</v>
      </c>
      <c r="EW142" t="e">
        <v>#N/A</v>
      </c>
      <c r="EX142" t="e">
        <v>#N/A</v>
      </c>
      <c r="EY142" t="e">
        <v>#N/A</v>
      </c>
    </row>
    <row r="143" spans="1:155">
      <c r="A143">
        <v>0.1248884758775526</v>
      </c>
      <c r="B143">
        <v>0.12298858427921021</v>
      </c>
      <c r="C143">
        <v>0.12110881307922955</v>
      </c>
      <c r="D143">
        <v>0.11924998616223997</v>
      </c>
      <c r="E143">
        <v>0.11741299827793406</v>
      </c>
      <c r="F143">
        <v>0.11559881919841222</v>
      </c>
      <c r="G143">
        <v>0.11380849706301556</v>
      </c>
      <c r="H143">
        <v>0.11204316251746041</v>
      </c>
      <c r="I143">
        <v>0.1103040320251558</v>
      </c>
      <c r="J143">
        <v>0.10859241150160787</v>
      </c>
      <c r="K143">
        <v>0.10690969859200206</v>
      </c>
      <c r="L143">
        <v>0.10525738539918859</v>
      </c>
      <c r="M143">
        <v>0.10363706043033899</v>
      </c>
      <c r="N143">
        <v>0.10205040856477596</v>
      </c>
      <c r="O143">
        <v>0.10049921180898803</v>
      </c>
      <c r="P143">
        <v>9.8985347203491961E-2</v>
      </c>
      <c r="Q143">
        <v>9.7510784029657446E-2</v>
      </c>
      <c r="R143">
        <v>9.6077579272557501E-2</v>
      </c>
      <c r="S143">
        <v>9.4687870774473007E-2</v>
      </c>
      <c r="T143">
        <v>9.3343868801171459E-2</v>
      </c>
      <c r="U143">
        <v>9.2047844481628491E-2</v>
      </c>
      <c r="V143">
        <v>9.0802116065118427E-2</v>
      </c>
      <c r="W143">
        <v>8.9609032407325623E-2</v>
      </c>
      <c r="X143">
        <v>8.8470952849851736E-2</v>
      </c>
      <c r="Y143">
        <v>8.7390225333881424E-2</v>
      </c>
      <c r="Z143">
        <v>8.6369159985361224E-2</v>
      </c>
      <c r="AA143">
        <v>8.5410000848476553E-2</v>
      </c>
      <c r="AB143">
        <v>8.4514894550930073E-2</v>
      </c>
      <c r="AC143">
        <v>8.3685856469189218E-2</v>
      </c>
      <c r="AD143">
        <v>8.2924736520907011E-2</v>
      </c>
      <c r="AE143">
        <v>8.2233181513290829E-2</v>
      </c>
      <c r="AF143">
        <v>8.1612600293401338E-2</v>
      </c>
      <c r="AG143">
        <v>8.1064128706138355E-2</v>
      </c>
      <c r="AH143">
        <v>8.0588599484732792E-2</v>
      </c>
      <c r="AI143">
        <v>8.0186513207545676E-2</v>
      </c>
      <c r="AJ143">
        <v>7.9858017954187011E-2</v>
      </c>
      <c r="AK143">
        <v>7.9602889832820892E-2</v>
      </c>
      <c r="AL143">
        <v>7.9420546815713602E-2</v>
      </c>
      <c r="AM143">
        <v>7.9310030639383661E-2</v>
      </c>
      <c r="AN143">
        <v>7.9270045686730545E-2</v>
      </c>
      <c r="AO143">
        <v>7.9298943799820262E-2</v>
      </c>
      <c r="AP143">
        <v>7.9394785539733267E-2</v>
      </c>
      <c r="AQ143">
        <v>7.9555357421378245E-2</v>
      </c>
      <c r="AR143">
        <v>7.9778214119414256E-2</v>
      </c>
      <c r="AS143">
        <v>8.0060691698523589E-2</v>
      </c>
      <c r="AT143">
        <v>8.0399996473623073E-2</v>
      </c>
      <c r="AU143">
        <v>8.0793194482793596E-2</v>
      </c>
      <c r="AV143">
        <v>8.1237274631424508E-2</v>
      </c>
      <c r="AW143">
        <v>8.17291953607545E-2</v>
      </c>
      <c r="AX143">
        <v>8.226589766500271E-2</v>
      </c>
      <c r="AY143">
        <v>8.2844348393269429E-2</v>
      </c>
      <c r="AZ143">
        <v>8.3461562416192986E-2</v>
      </c>
      <c r="BA143">
        <v>8.4114623522706405E-2</v>
      </c>
      <c r="BB143">
        <v>8.480070337640018E-2</v>
      </c>
      <c r="BC143">
        <v>8.5517076475770643E-2</v>
      </c>
      <c r="BD143">
        <v>8.6261129671871134E-2</v>
      </c>
      <c r="BE143">
        <v>8.7030369579973885E-2</v>
      </c>
      <c r="BF143">
        <v>8.7822429384382408E-2</v>
      </c>
      <c r="BG143">
        <v>8.863506875290636E-2</v>
      </c>
      <c r="BH143">
        <v>8.9466177735967337E-2</v>
      </c>
      <c r="BI143">
        <v>9.0313773485367926E-2</v>
      </c>
      <c r="BJ143">
        <v>9.1175998843395611E-2</v>
      </c>
      <c r="BK143">
        <v>9.2051119324927211E-2</v>
      </c>
      <c r="BL143">
        <v>9.2937518696899132E-2</v>
      </c>
      <c r="BM143">
        <v>9.3833694621964545E-2</v>
      </c>
      <c r="BN143">
        <v>9.4738253039433076E-2</v>
      </c>
      <c r="BO143">
        <v>9.5649903643753156E-2</v>
      </c>
      <c r="BP143">
        <v>9.6567453406618722E-2</v>
      </c>
      <c r="BQ143">
        <v>9.7489801722283387E-2</v>
      </c>
      <c r="BR143">
        <v>9.841593444065877E-2</v>
      </c>
      <c r="BS143">
        <v>9.9344918796294257E-2</v>
      </c>
      <c r="BT143">
        <v>0.10027589758459711</v>
      </c>
      <c r="BU143">
        <v>0.10120808466032899</v>
      </c>
      <c r="BV143">
        <v>0.10214075961655011</v>
      </c>
      <c r="BW143">
        <v>0.10307326343145629</v>
      </c>
      <c r="BX143">
        <v>0.10400499353449642</v>
      </c>
      <c r="BY143">
        <v>0.10493540019976073</v>
      </c>
      <c r="BZ143">
        <v>0.10586398229784054</v>
      </c>
      <c r="CA143">
        <v>0.1067902838064726</v>
      </c>
      <c r="CB143">
        <v>0.10771388998673063</v>
      </c>
      <c r="CC143">
        <v>0.10863442473183528</v>
      </c>
      <c r="CD143">
        <v>0.10955154688692763</v>
      </c>
      <c r="CE143">
        <v>0.11046494831379897</v>
      </c>
      <c r="CF143">
        <v>0.11137435037238851</v>
      </c>
      <c r="CG143">
        <v>0.11227950231649821</v>
      </c>
      <c r="CH143">
        <v>0.11318017867826209</v>
      </c>
      <c r="CI143">
        <v>0.11407617731933638</v>
      </c>
      <c r="CJ143">
        <v>0.1149673173986003</v>
      </c>
      <c r="CK143">
        <v>0.11585343804464281</v>
      </c>
      <c r="CL143">
        <v>0.11673439624783569</v>
      </c>
      <c r="CM143">
        <v>0.11761006566539334</v>
      </c>
      <c r="CN143">
        <v>0.11848033516175697</v>
      </c>
      <c r="CO143">
        <v>0.11934510765214981</v>
      </c>
      <c r="CP143">
        <v>0.12020429887523526</v>
      </c>
      <c r="CQ143">
        <v>0.1210578362575248</v>
      </c>
      <c r="CR143">
        <v>0.12190565830438298</v>
      </c>
      <c r="CS143">
        <v>0.12274771274519633</v>
      </c>
      <c r="CT143">
        <v>0.12358395691811939</v>
      </c>
      <c r="CU143">
        <v>0.12441435650252183</v>
      </c>
      <c r="CV143">
        <v>0.12523888423405954</v>
      </c>
      <c r="CW143" t="e">
        <v>#N/A</v>
      </c>
      <c r="CX143" t="e">
        <v>#N/A</v>
      </c>
      <c r="CY143" t="e">
        <v>#N/A</v>
      </c>
      <c r="CZ143" t="e">
        <v>#N/A</v>
      </c>
      <c r="DA143" t="e">
        <v>#N/A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 t="e">
        <v>#N/A</v>
      </c>
      <c r="DJ143" t="e">
        <v>#N/A</v>
      </c>
      <c r="DK143" t="e">
        <v>#N/A</v>
      </c>
      <c r="DL143" t="e">
        <v>#N/A</v>
      </c>
      <c r="DM143" t="e">
        <v>#N/A</v>
      </c>
      <c r="DN143" t="e">
        <v>#N/A</v>
      </c>
      <c r="DO143" t="e">
        <v>#N/A</v>
      </c>
      <c r="DP143" t="e">
        <v>#N/A</v>
      </c>
      <c r="DQ143" t="e">
        <v>#N/A</v>
      </c>
      <c r="DR143" t="e">
        <v>#N/A</v>
      </c>
      <c r="DS143" t="e">
        <v>#N/A</v>
      </c>
      <c r="DT143" t="e">
        <v>#N/A</v>
      </c>
      <c r="DU143" t="e">
        <v>#N/A</v>
      </c>
      <c r="DV143" t="e">
        <v>#N/A</v>
      </c>
      <c r="DW143" t="e">
        <v>#N/A</v>
      </c>
      <c r="DX143" t="e">
        <v>#N/A</v>
      </c>
      <c r="DY143" t="e">
        <v>#N/A</v>
      </c>
      <c r="DZ143" t="e">
        <v>#N/A</v>
      </c>
      <c r="EA143" t="e">
        <v>#N/A</v>
      </c>
      <c r="EB143" t="e">
        <v>#N/A</v>
      </c>
      <c r="EC143" t="e">
        <v>#N/A</v>
      </c>
      <c r="ED143" t="e">
        <v>#N/A</v>
      </c>
      <c r="EE143" t="e">
        <v>#N/A</v>
      </c>
      <c r="EF143" t="e">
        <v>#N/A</v>
      </c>
      <c r="EG143" t="e">
        <v>#N/A</v>
      </c>
      <c r="EH143" t="e">
        <v>#N/A</v>
      </c>
      <c r="EI143" t="e">
        <v>#N/A</v>
      </c>
      <c r="EJ143" t="e">
        <v>#N/A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 t="e">
        <v>#N/A</v>
      </c>
      <c r="ER143" t="e">
        <v>#N/A</v>
      </c>
      <c r="ES143" t="e">
        <v>#N/A</v>
      </c>
      <c r="ET143" t="e">
        <v>#N/A</v>
      </c>
      <c r="EU143" t="e">
        <v>#N/A</v>
      </c>
      <c r="EV143" t="e">
        <v>#N/A</v>
      </c>
      <c r="EW143" t="e">
        <v>#N/A</v>
      </c>
      <c r="EX143" t="e">
        <v>#N/A</v>
      </c>
      <c r="EY143" t="e">
        <v>#N/A</v>
      </c>
    </row>
    <row r="144" spans="1:155">
      <c r="A144">
        <v>0.12471745546033815</v>
      </c>
      <c r="B144">
        <v>0.12282008783851643</v>
      </c>
      <c r="C144">
        <v>0.12094312275969907</v>
      </c>
      <c r="D144">
        <v>0.11908738361550184</v>
      </c>
      <c r="E144">
        <v>0.11725376425612141</v>
      </c>
      <c r="F144">
        <v>0.11544323302072701</v>
      </c>
      <c r="G144">
        <v>0.11365683604181098</v>
      </c>
      <c r="H144">
        <v>0.11189570123256072</v>
      </c>
      <c r="I144">
        <v>0.11016104149371306</v>
      </c>
      <c r="J144">
        <v>0.10845415820371991</v>
      </c>
      <c r="K144">
        <v>0.10677644333144999</v>
      </c>
      <c r="L144">
        <v>0.10512938201160882</v>
      </c>
      <c r="M144">
        <v>0.1035145542571595</v>
      </c>
      <c r="N144">
        <v>0.1019336347152341</v>
      </c>
      <c r="O144">
        <v>0.10038839320589134</v>
      </c>
      <c r="P144">
        <v>9.8880692315864813E-2</v>
      </c>
      <c r="Q144">
        <v>9.7412484363957941E-2</v>
      </c>
      <c r="R144">
        <v>9.5985806505313465E-2</v>
      </c>
      <c r="S144">
        <v>9.4602773620043365E-2</v>
      </c>
      <c r="T144">
        <v>9.3265569512787735E-2</v>
      </c>
      <c r="U144">
        <v>9.1976435068616039E-2</v>
      </c>
      <c r="V144">
        <v>9.07376542659976E-2</v>
      </c>
      <c r="W144">
        <v>8.9551537387784957E-2</v>
      </c>
      <c r="X144">
        <v>8.8420400840587568E-2</v>
      </c>
      <c r="Y144">
        <v>8.7346545235089237E-2</v>
      </c>
      <c r="Z144">
        <v>8.6332229195300286E-2</v>
      </c>
      <c r="AA144">
        <v>8.537964139921575E-2</v>
      </c>
      <c r="AB144">
        <v>8.4490870063907236E-2</v>
      </c>
      <c r="AC144">
        <v>8.366786989465666E-2</v>
      </c>
      <c r="AD144">
        <v>8.2912429164305065E-2</v>
      </c>
      <c r="AE144">
        <v>8.2226133652291505E-2</v>
      </c>
      <c r="AF144">
        <v>8.1610333690919648E-2</v>
      </c>
      <c r="AG144">
        <v>8.1066110635672081E-2</v>
      </c>
      <c r="AH144">
        <v>8.0594249423287176E-2</v>
      </c>
      <c r="AI144">
        <v>8.0195210969272471E-2</v>
      </c>
      <c r="AJ144">
        <v>7.9869113346811196E-2</v>
      </c>
      <c r="AK144">
        <v>7.961571409557279E-2</v>
      </c>
      <c r="AL144">
        <v>7.9434424668188272E-2</v>
      </c>
      <c r="AM144">
        <v>7.9324291730388588E-2</v>
      </c>
      <c r="AN144">
        <v>7.9284034974623149E-2</v>
      </c>
      <c r="AO144">
        <v>7.9312031954498596E-2</v>
      </c>
      <c r="AP144">
        <v>7.9406379214199796E-2</v>
      </c>
      <c r="AQ144">
        <v>7.9564905853916984E-2</v>
      </c>
      <c r="AR144">
        <v>7.9785216222610394E-2</v>
      </c>
      <c r="AS144">
        <v>8.0064698537933743E-2</v>
      </c>
      <c r="AT144">
        <v>8.0400618796011292E-2</v>
      </c>
      <c r="AU144">
        <v>8.0790100862844841E-2</v>
      </c>
      <c r="AV144">
        <v>8.1230192453699501E-2</v>
      </c>
      <c r="AW144">
        <v>8.1717909730761637E-2</v>
      </c>
      <c r="AX144">
        <v>8.2250248337358778E-2</v>
      </c>
      <c r="AY144">
        <v>8.2824227079047408E-2</v>
      </c>
      <c r="AZ144">
        <v>8.3436908492048406E-2</v>
      </c>
      <c r="BA144">
        <v>8.4085419897855035E-2</v>
      </c>
      <c r="BB144">
        <v>8.4766971987752446E-2</v>
      </c>
      <c r="BC144">
        <v>8.5478873979271799E-2</v>
      </c>
      <c r="BD144">
        <v>8.6218543059511391E-2</v>
      </c>
      <c r="BE144">
        <v>8.6983512047349082E-2</v>
      </c>
      <c r="BF144">
        <v>8.7771436593852031E-2</v>
      </c>
      <c r="BG144">
        <v>8.8580095176635093E-2</v>
      </c>
      <c r="BH144">
        <v>8.9407393597655538E-2</v>
      </c>
      <c r="BI144">
        <v>9.025136180189812E-2</v>
      </c>
      <c r="BJ144">
        <v>9.111015288158654E-2</v>
      </c>
      <c r="BK144">
        <v>9.1982040370379353E-2</v>
      </c>
      <c r="BL144">
        <v>9.2865414105762947E-2</v>
      </c>
      <c r="BM144">
        <v>9.3758776032642557E-2</v>
      </c>
      <c r="BN144">
        <v>9.4660734954703882E-2</v>
      </c>
      <c r="BO144">
        <v>9.5570002150807826E-2</v>
      </c>
      <c r="BP144">
        <v>9.6485385050117639E-2</v>
      </c>
      <c r="BQ144">
        <v>9.7405782617236564E-2</v>
      </c>
      <c r="BR144">
        <v>9.8330179485450198E-2</v>
      </c>
      <c r="BS144">
        <v>9.9257641020690179E-2</v>
      </c>
      <c r="BT144">
        <v>0.10018730762250856</v>
      </c>
      <c r="BU144">
        <v>0.10111839027632999</v>
      </c>
      <c r="BV144">
        <v>0.10205016538021511</v>
      </c>
      <c r="BW144">
        <v>0.1029819703892584</v>
      </c>
      <c r="BX144">
        <v>0.10391319901740388</v>
      </c>
      <c r="BY144">
        <v>0.10484329761743783</v>
      </c>
      <c r="BZ144">
        <v>0.10577176104030145</v>
      </c>
      <c r="CA144">
        <v>0.10669812913163508</v>
      </c>
      <c r="CB144">
        <v>0.10762198295195487</v>
      </c>
      <c r="CC144">
        <v>0.1085429421918479</v>
      </c>
      <c r="CD144">
        <v>0.10946066147539123</v>
      </c>
      <c r="CE144">
        <v>0.11037482844219126</v>
      </c>
      <c r="CF144">
        <v>0.11128516025996225</v>
      </c>
      <c r="CG144">
        <v>0.11219140206529006</v>
      </c>
      <c r="CH144">
        <v>0.11309332428893257</v>
      </c>
      <c r="CI144">
        <v>0.1139907207578057</v>
      </c>
      <c r="CJ144">
        <v>0.11488340669368444</v>
      </c>
      <c r="CK144">
        <v>0.11577121733437763</v>
      </c>
      <c r="CL144">
        <v>0.11665400587559829</v>
      </c>
      <c r="CM144">
        <v>0.11753164225226385</v>
      </c>
      <c r="CN144">
        <v>0.1184040117107605</v>
      </c>
      <c r="CO144">
        <v>0.11927101360735091</v>
      </c>
      <c r="CP144">
        <v>0.1201325602455558</v>
      </c>
      <c r="CQ144">
        <v>0.12098857567292967</v>
      </c>
      <c r="CR144">
        <v>0.12183899512824491</v>
      </c>
      <c r="CS144">
        <v>0.12268376313078845</v>
      </c>
      <c r="CT144">
        <v>0.12352283395479831</v>
      </c>
      <c r="CU144">
        <v>0.12435617021838319</v>
      </c>
      <c r="CV144">
        <v>0.12518374177972946</v>
      </c>
      <c r="CW144" t="e">
        <v>#N/A</v>
      </c>
      <c r="CX144" t="e">
        <v>#N/A</v>
      </c>
      <c r="CY144" t="e">
        <v>#N/A</v>
      </c>
      <c r="CZ144" t="e">
        <v>#N/A</v>
      </c>
      <c r="DA144" t="e">
        <v>#N/A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  <c r="DH144" t="e">
        <v>#N/A</v>
      </c>
      <c r="DI144" t="e">
        <v>#N/A</v>
      </c>
      <c r="DJ144" t="e">
        <v>#N/A</v>
      </c>
      <c r="DK144" t="e">
        <v>#N/A</v>
      </c>
      <c r="DL144" t="e">
        <v>#N/A</v>
      </c>
      <c r="DM144" t="e">
        <v>#N/A</v>
      </c>
      <c r="DN144" t="e">
        <v>#N/A</v>
      </c>
      <c r="DO144" t="e">
        <v>#N/A</v>
      </c>
      <c r="DP144" t="e">
        <v>#N/A</v>
      </c>
      <c r="DQ144" t="e">
        <v>#N/A</v>
      </c>
      <c r="DR144" t="e">
        <v>#N/A</v>
      </c>
      <c r="DS144" t="e">
        <v>#N/A</v>
      </c>
      <c r="DT144" t="e">
        <v>#N/A</v>
      </c>
      <c r="DU144" t="e">
        <v>#N/A</v>
      </c>
      <c r="DV144" t="e">
        <v>#N/A</v>
      </c>
      <c r="DW144" t="e">
        <v>#N/A</v>
      </c>
      <c r="DX144" t="e">
        <v>#N/A</v>
      </c>
      <c r="DY144" t="e">
        <v>#N/A</v>
      </c>
      <c r="DZ144" t="e">
        <v>#N/A</v>
      </c>
      <c r="EA144" t="e">
        <v>#N/A</v>
      </c>
      <c r="EB144" t="e">
        <v>#N/A</v>
      </c>
      <c r="EC144" t="e">
        <v>#N/A</v>
      </c>
      <c r="ED144" t="e">
        <v>#N/A</v>
      </c>
      <c r="EE144" t="e">
        <v>#N/A</v>
      </c>
      <c r="EF144" t="e">
        <v>#N/A</v>
      </c>
      <c r="EG144" t="e">
        <v>#N/A</v>
      </c>
      <c r="EH144" t="e">
        <v>#N/A</v>
      </c>
      <c r="EI144" t="e">
        <v>#N/A</v>
      </c>
      <c r="EJ144" t="e">
        <v>#N/A</v>
      </c>
      <c r="EK144" t="e">
        <v>#N/A</v>
      </c>
      <c r="EL144" t="e">
        <v>#N/A</v>
      </c>
      <c r="EM144" t="e">
        <v>#N/A</v>
      </c>
      <c r="EN144" t="e">
        <v>#N/A</v>
      </c>
      <c r="EO144" t="e">
        <v>#N/A</v>
      </c>
      <c r="EP144" t="e">
        <v>#N/A</v>
      </c>
      <c r="EQ144" t="e">
        <v>#N/A</v>
      </c>
      <c r="ER144" t="e">
        <v>#N/A</v>
      </c>
      <c r="ES144" t="e">
        <v>#N/A</v>
      </c>
      <c r="ET144" t="e">
        <v>#N/A</v>
      </c>
      <c r="EU144" t="e">
        <v>#N/A</v>
      </c>
      <c r="EV144" t="e">
        <v>#N/A</v>
      </c>
      <c r="EW144" t="e">
        <v>#N/A</v>
      </c>
      <c r="EX144" t="e">
        <v>#N/A</v>
      </c>
      <c r="EY144" t="e">
        <v>#N/A</v>
      </c>
    </row>
    <row r="145" spans="1:155">
      <c r="A145">
        <v>0.12456111973472926</v>
      </c>
      <c r="B145">
        <v>0.12266527144236088</v>
      </c>
      <c r="C145">
        <v>0.12079013284522035</v>
      </c>
      <c r="D145">
        <v>0.11893652646502918</v>
      </c>
      <c r="E145">
        <v>0.11710534482754412</v>
      </c>
      <c r="F145">
        <v>0.1152975544922164</v>
      </c>
      <c r="G145">
        <v>0.11351419916170701</v>
      </c>
      <c r="H145">
        <v>0.11175640364848707</v>
      </c>
      <c r="I145">
        <v>0.11002537690412761</v>
      </c>
      <c r="J145">
        <v>0.10832241542631439</v>
      </c>
      <c r="K145">
        <v>0.10664890516217373</v>
      </c>
      <c r="L145">
        <v>0.10500632397158255</v>
      </c>
      <c r="M145">
        <v>0.10339624313000595</v>
      </c>
      <c r="N145">
        <v>0.10182032683994451</v>
      </c>
      <c r="O145">
        <v>0.10028033257667154</v>
      </c>
      <c r="P145">
        <v>9.877810843310339E-2</v>
      </c>
      <c r="Q145">
        <v>9.7315589759831733E-2</v>
      </c>
      <c r="R145">
        <v>9.5894794063620725E-2</v>
      </c>
      <c r="S145">
        <v>9.4517813509951989E-2</v>
      </c>
      <c r="T145">
        <v>9.3186805846039056E-2</v>
      </c>
      <c r="U145">
        <v>9.1903982327491154E-2</v>
      </c>
      <c r="V145">
        <v>9.0671593365253794E-2</v>
      </c>
      <c r="W145">
        <v>8.9491911627891149E-2</v>
      </c>
      <c r="X145">
        <v>8.8367211665434264E-2</v>
      </c>
      <c r="Y145">
        <v>8.7299748112852293E-2</v>
      </c>
      <c r="Z145">
        <v>8.6291729520589569E-2</v>
      </c>
      <c r="AA145">
        <v>8.5345290910467261E-2</v>
      </c>
      <c r="AB145">
        <v>8.4462463759578305E-2</v>
      </c>
      <c r="AC145">
        <v>8.3645143994259763E-2</v>
      </c>
      <c r="AD145">
        <v>8.2895060199452086E-2</v>
      </c>
      <c r="AE145">
        <v>8.2213739011980549E-2</v>
      </c>
      <c r="AF145">
        <v>8.1602473878836582E-2</v>
      </c>
      <c r="AG145">
        <v>8.1062293508433733E-2</v>
      </c>
      <c r="AH145">
        <v>8.0593936382152467E-2</v>
      </c>
      <c r="AI145">
        <v>8.0197824694548184E-2</v>
      </c>
      <c r="AJ145">
        <v>7.9874047798786624E-2</v>
      </c>
      <c r="AK145">
        <v>7.9622344848608612E-2</v>
      </c>
      <c r="AL145">
        <v>7.9442121134755087E-2</v>
      </c>
      <c r="AM145">
        <v>7.9332426971608458E-2</v>
      </c>
      <c r="AN145">
        <v>7.9291998241542511E-2</v>
      </c>
      <c r="AO145">
        <v>7.9319236248338879E-2</v>
      </c>
      <c r="AP145">
        <v>7.9412272417571012E-2</v>
      </c>
      <c r="AQ145">
        <v>7.9568976938405714E-2</v>
      </c>
      <c r="AR145">
        <v>7.9787000816943496E-2</v>
      </c>
      <c r="AS145">
        <v>8.0063786492370476E-2</v>
      </c>
      <c r="AT145">
        <v>8.039665298933274E-2</v>
      </c>
      <c r="AU145">
        <v>8.078278217233871E-2</v>
      </c>
      <c r="AV145">
        <v>8.1219277903457079E-2</v>
      </c>
      <c r="AW145">
        <v>8.1703212260034255E-2</v>
      </c>
      <c r="AX145">
        <v>8.2231633540666441E-2</v>
      </c>
      <c r="AY145">
        <v>8.2801610392443978E-2</v>
      </c>
      <c r="AZ145">
        <v>8.3410251417508921E-2</v>
      </c>
      <c r="BA145">
        <v>8.4054725834194599E-2</v>
      </c>
      <c r="BB145">
        <v>8.4732281977933199E-2</v>
      </c>
      <c r="BC145">
        <v>8.5440262317599061E-2</v>
      </c>
      <c r="BD145">
        <v>8.6176113305798815E-2</v>
      </c>
      <c r="BE145">
        <v>8.6937392878698269E-2</v>
      </c>
      <c r="BF145">
        <v>8.7721778161688316E-2</v>
      </c>
      <c r="BG145">
        <v>8.8527065786093831E-2</v>
      </c>
      <c r="BH145">
        <v>8.9351176556638712E-2</v>
      </c>
      <c r="BI145">
        <v>9.0192152591093269E-2</v>
      </c>
      <c r="BJ145">
        <v>9.1048156782215867E-2</v>
      </c>
      <c r="BK145">
        <v>9.1917470201656679E-2</v>
      </c>
      <c r="BL145">
        <v>9.2798488371302779E-2</v>
      </c>
      <c r="BM145">
        <v>9.3689717219749627E-2</v>
      </c>
      <c r="BN145">
        <v>9.4589768095776433E-2</v>
      </c>
      <c r="BO145">
        <v>9.5497353607652657E-2</v>
      </c>
      <c r="BP145">
        <v>9.641128142753394E-2</v>
      </c>
      <c r="BQ145">
        <v>9.7330449886678161E-2</v>
      </c>
      <c r="BR145">
        <v>9.8253842204938102E-2</v>
      </c>
      <c r="BS145">
        <v>9.9180521722908269E-2</v>
      </c>
      <c r="BT145">
        <v>0.10010962624583208</v>
      </c>
      <c r="BU145">
        <v>0.10104036376618446</v>
      </c>
      <c r="BV145">
        <v>0.10197200729940113</v>
      </c>
      <c r="BW145">
        <v>0.10290389066359207</v>
      </c>
      <c r="BX145">
        <v>0.10383540369132543</v>
      </c>
      <c r="BY145">
        <v>0.10476598868085475</v>
      </c>
      <c r="BZ145">
        <v>0.10569513630738571</v>
      </c>
      <c r="CA145">
        <v>0.1066223821316916</v>
      </c>
      <c r="CB145">
        <v>0.10754730289069944</v>
      </c>
      <c r="CC145">
        <v>0.10846951392006778</v>
      </c>
      <c r="CD145">
        <v>0.10938866545131942</v>
      </c>
      <c r="CE145">
        <v>0.11030444078447176</v>
      </c>
      <c r="CF145">
        <v>0.11121655275584649</v>
      </c>
      <c r="CG145">
        <v>0.11212474219282732</v>
      </c>
      <c r="CH145">
        <v>0.11302877531838496</v>
      </c>
      <c r="CI145">
        <v>0.11392844176554617</v>
      </c>
      <c r="CJ145">
        <v>0.11482355264537161</v>
      </c>
      <c r="CK145">
        <v>0.11571393918524324</v>
      </c>
      <c r="CL145">
        <v>0.1165994506259778</v>
      </c>
      <c r="CM145">
        <v>0.11747995303957787</v>
      </c>
      <c r="CN145">
        <v>0.11835532789082887</v>
      </c>
      <c r="CO145">
        <v>0.1192254708592117</v>
      </c>
      <c r="CP145">
        <v>0.12009029063199496</v>
      </c>
      <c r="CQ145">
        <v>0.12094970775091898</v>
      </c>
      <c r="CR145">
        <v>0.12180365404248038</v>
      </c>
      <c r="CS145">
        <v>0.12265207069846995</v>
      </c>
      <c r="CT145">
        <v>0.12349490875160545</v>
      </c>
      <c r="CU145">
        <v>0.12433212765455169</v>
      </c>
      <c r="CV145">
        <v>0.12516369419944418</v>
      </c>
      <c r="CW145" t="e">
        <v>#N/A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e">
        <v>#N/A</v>
      </c>
      <c r="EW145" t="e">
        <v>#N/A</v>
      </c>
      <c r="EX145" t="e">
        <v>#N/A</v>
      </c>
      <c r="EY145" t="e">
        <v>#N/A</v>
      </c>
    </row>
    <row r="146" spans="1:155">
      <c r="A146">
        <v>0.12441945973964195</v>
      </c>
      <c r="B146">
        <v>0.12252413204979058</v>
      </c>
      <c r="C146">
        <v>0.12064984569095408</v>
      </c>
      <c r="D146">
        <v>0.11879742192834203</v>
      </c>
      <c r="E146">
        <v>0.11696775159448541</v>
      </c>
      <c r="F146">
        <v>0.11516179905572672</v>
      </c>
      <c r="G146">
        <v>0.11338060520973789</v>
      </c>
      <c r="H146">
        <v>0.11162529137662895</v>
      </c>
      <c r="I146">
        <v>0.10989706221732135</v>
      </c>
      <c r="J146">
        <v>0.10819720894359658</v>
      </c>
      <c r="K146">
        <v>0.10652711120181214</v>
      </c>
      <c r="L146">
        <v>0.10488823925189579</v>
      </c>
      <c r="M146">
        <v>0.10328215535894388</v>
      </c>
      <c r="N146">
        <v>0.10171051309403283</v>
      </c>
      <c r="O146">
        <v>0.10017505745167317</v>
      </c>
      <c r="P146">
        <v>9.8677621949742431E-2</v>
      </c>
      <c r="Q146">
        <v>9.7220125051183659E-2</v>
      </c>
      <c r="R146">
        <v>9.5804564722615296E-2</v>
      </c>
      <c r="S146">
        <v>9.4433010679787543E-2</v>
      </c>
      <c r="T146">
        <v>9.3107595114449826E-2</v>
      </c>
      <c r="U146">
        <v>9.1830500163364248E-2</v>
      </c>
      <c r="V146">
        <v>9.0603943486377153E-2</v>
      </c>
      <c r="W146">
        <v>8.9430161105611292E-2</v>
      </c>
      <c r="X146">
        <v>8.8311386897694855E-2</v>
      </c>
      <c r="Y146">
        <v>8.7249830814553578E-2</v>
      </c>
      <c r="Z146">
        <v>8.624765295337411E-2</v>
      </c>
      <c r="AA146">
        <v>8.5306936340389827E-2</v>
      </c>
      <c r="AB146">
        <v>8.4429657625637686E-2</v>
      </c>
      <c r="AC146">
        <v>8.3617655839507796E-2</v>
      </c>
      <c r="AD146">
        <v>8.2872601890492295E-2</v>
      </c>
      <c r="AE146">
        <v>8.2195965207719088E-2</v>
      </c>
      <c r="AF146">
        <v>8.1588984375424417E-2</v>
      </c>
      <c r="AG146">
        <v>8.1052637133050748E-2</v>
      </c>
      <c r="AH146">
        <v>8.0587616955852204E-2</v>
      </c>
      <c r="AI146">
        <v>8.0194308807322243E-2</v>
      </c>
      <c r="AJ146">
        <v>7.9872773771651223E-2</v>
      </c>
      <c r="AK146">
        <v>7.9622733482528144E-2</v>
      </c>
      <c r="AL146">
        <v>7.9443586573461941E-2</v>
      </c>
      <c r="AM146">
        <v>7.9334388739841083E-2</v>
      </c>
      <c r="AN146">
        <v>7.9293887976738794E-2</v>
      </c>
      <c r="AO146">
        <v>7.932051084906605E-2</v>
      </c>
      <c r="AP146">
        <v>7.941242162485225E-2</v>
      </c>
      <c r="AQ146">
        <v>7.9567529938219278E-2</v>
      </c>
      <c r="AR146">
        <v>7.9783531992572349E-2</v>
      </c>
      <c r="AS146">
        <v>8.0057921322150866E-2</v>
      </c>
      <c r="AT146">
        <v>8.0388069244922408E-2</v>
      </c>
      <c r="AU146">
        <v>8.0771212293796898E-2</v>
      </c>
      <c r="AV146">
        <v>8.1204509460154436E-2</v>
      </c>
      <c r="AW146">
        <v>8.1685085500722177E-2</v>
      </c>
      <c r="AX146">
        <v>8.2210039761080919E-2</v>
      </c>
      <c r="AY146">
        <v>8.2776488973943782E-2</v>
      </c>
      <c r="AZ146">
        <v>8.3381585725795029E-2</v>
      </c>
      <c r="BA146">
        <v>8.4022539553890829E-2</v>
      </c>
      <c r="BB146">
        <v>8.4696634809146742E-2</v>
      </c>
      <c r="BC146">
        <v>8.540124600017357E-2</v>
      </c>
      <c r="BD146">
        <v>8.6133847512446599E-2</v>
      </c>
      <c r="BE146">
        <v>8.6892021398944058E-2</v>
      </c>
      <c r="BF146">
        <v>8.76734653790847E-2</v>
      </c>
      <c r="BG146">
        <v>8.847599335330697E-2</v>
      </c>
      <c r="BH146">
        <v>8.9297540412417498E-2</v>
      </c>
      <c r="BI146">
        <v>9.0136160362618872E-2</v>
      </c>
      <c r="BJ146">
        <v>9.099002526723278E-2</v>
      </c>
      <c r="BK146">
        <v>9.1857423367959157E-2</v>
      </c>
      <c r="BL146">
        <v>9.2736755460859077E-2</v>
      </c>
      <c r="BM146">
        <v>9.3626531117056017E-2</v>
      </c>
      <c r="BN146">
        <v>9.4525363973815432E-2</v>
      </c>
      <c r="BO146">
        <v>9.5431967707554632E-2</v>
      </c>
      <c r="BP146">
        <v>9.6345150014521971E-2</v>
      </c>
      <c r="BQ146">
        <v>9.7263808373251284E-2</v>
      </c>
      <c r="BR146">
        <v>9.8186924418361063E-2</v>
      </c>
      <c r="BS146">
        <v>9.911355928918418E-2</v>
      </c>
      <c r="BT146">
        <v>0.10004284803599374</v>
      </c>
      <c r="BU146">
        <v>0.10097399552143262</v>
      </c>
      <c r="BV146">
        <v>0.10190627122452652</v>
      </c>
      <c r="BW146">
        <v>0.10283900516794146</v>
      </c>
      <c r="BX146">
        <v>0.10377158317284184</v>
      </c>
      <c r="BY146">
        <v>0.1047034433402093</v>
      </c>
      <c r="BZ146">
        <v>0.10563407201833867</v>
      </c>
      <c r="CA146">
        <v>0.10656300035698986</v>
      </c>
      <c r="CB146">
        <v>0.10748980062840802</v>
      </c>
      <c r="CC146">
        <v>0.10841408365257071</v>
      </c>
      <c r="CD146">
        <v>0.10933549515739779</v>
      </c>
      <c r="CE146">
        <v>0.11025371392664761</v>
      </c>
      <c r="CF146">
        <v>0.11116844832721375</v>
      </c>
      <c r="CG146">
        <v>0.11207943475073348</v>
      </c>
      <c r="CH146">
        <v>0.11298643504793598</v>
      </c>
      <c r="CI146">
        <v>0.1138892345089848</v>
      </c>
      <c r="CJ146">
        <v>0.11478764001459726</v>
      </c>
      <c r="CK146">
        <v>0.11568147860665072</v>
      </c>
      <c r="CL146">
        <v>0.11657059544319691</v>
      </c>
      <c r="CM146">
        <v>0.11745485256985036</v>
      </c>
      <c r="CN146">
        <v>0.11833412754700541</v>
      </c>
      <c r="CO146">
        <v>0.11920831220487554</v>
      </c>
      <c r="CP146">
        <v>0.12007731149953331</v>
      </c>
      <c r="CQ146">
        <v>0.1209410423203159</v>
      </c>
      <c r="CR146">
        <v>0.12179943292263087</v>
      </c>
      <c r="CS146">
        <v>0.12265242103794671</v>
      </c>
      <c r="CT146">
        <v>0.12349995431869269</v>
      </c>
      <c r="CU146">
        <v>0.12434198892288195</v>
      </c>
      <c r="CV146">
        <v>0.12517848845997506</v>
      </c>
      <c r="CW146" t="e">
        <v>#N/A</v>
      </c>
      <c r="CX146" t="e">
        <v>#N/A</v>
      </c>
      <c r="CY146" t="e">
        <v>#N/A</v>
      </c>
      <c r="CZ146" t="e">
        <v>#N/A</v>
      </c>
      <c r="DA146" t="e">
        <v>#N/A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 t="e">
        <v>#N/A</v>
      </c>
      <c r="DJ146" t="e">
        <v>#N/A</v>
      </c>
      <c r="DK146" t="e">
        <v>#N/A</v>
      </c>
      <c r="DL146" t="e">
        <v>#N/A</v>
      </c>
      <c r="DM146" t="e">
        <v>#N/A</v>
      </c>
      <c r="DN146" t="e">
        <v>#N/A</v>
      </c>
      <c r="DO146" t="e">
        <v>#N/A</v>
      </c>
      <c r="DP146" t="e">
        <v>#N/A</v>
      </c>
      <c r="DQ146" t="e">
        <v>#N/A</v>
      </c>
      <c r="DR146" t="e">
        <v>#N/A</v>
      </c>
      <c r="DS146" t="e">
        <v>#N/A</v>
      </c>
      <c r="DT146" t="e">
        <v>#N/A</v>
      </c>
      <c r="DU146" t="e">
        <v>#N/A</v>
      </c>
      <c r="DV146" t="e">
        <v>#N/A</v>
      </c>
      <c r="DW146" t="e">
        <v>#N/A</v>
      </c>
      <c r="DX146" t="e">
        <v>#N/A</v>
      </c>
      <c r="DY146" t="e">
        <v>#N/A</v>
      </c>
      <c r="DZ146" t="e">
        <v>#N/A</v>
      </c>
      <c r="EA146" t="e">
        <v>#N/A</v>
      </c>
      <c r="EB146" t="e">
        <v>#N/A</v>
      </c>
      <c r="EC146" t="e">
        <v>#N/A</v>
      </c>
      <c r="ED146" t="e">
        <v>#N/A</v>
      </c>
      <c r="EE146" t="e">
        <v>#N/A</v>
      </c>
      <c r="EF146" t="e">
        <v>#N/A</v>
      </c>
      <c r="EG146" t="e">
        <v>#N/A</v>
      </c>
      <c r="EH146" t="e">
        <v>#N/A</v>
      </c>
      <c r="EI146" t="e">
        <v>#N/A</v>
      </c>
      <c r="EJ146" t="e">
        <v>#N/A</v>
      </c>
      <c r="EK146" t="e">
        <v>#N/A</v>
      </c>
      <c r="EL146" t="e">
        <v>#N/A</v>
      </c>
      <c r="EM146" t="e">
        <v>#N/A</v>
      </c>
      <c r="EN146" t="e">
        <v>#N/A</v>
      </c>
      <c r="EO146" t="e">
        <v>#N/A</v>
      </c>
      <c r="EP146" t="e">
        <v>#N/A</v>
      </c>
      <c r="EQ146" t="e">
        <v>#N/A</v>
      </c>
      <c r="ER146" t="e">
        <v>#N/A</v>
      </c>
      <c r="ES146" t="e">
        <v>#N/A</v>
      </c>
      <c r="ET146" t="e">
        <v>#N/A</v>
      </c>
      <c r="EU146" t="e">
        <v>#N/A</v>
      </c>
      <c r="EV146" t="e">
        <v>#N/A</v>
      </c>
      <c r="EW146" t="e">
        <v>#N/A</v>
      </c>
      <c r="EX146" t="e">
        <v>#N/A</v>
      </c>
      <c r="EY146" t="e">
        <v>#N/A</v>
      </c>
    </row>
    <row r="147" spans="1:155">
      <c r="A147">
        <v>0.12429246374274326</v>
      </c>
      <c r="B147">
        <v>0.12239666399792025</v>
      </c>
      <c r="C147">
        <v>0.12052226117202677</v>
      </c>
      <c r="D147">
        <v>0.11867007488291073</v>
      </c>
      <c r="E147">
        <v>0.11684099389514772</v>
      </c>
      <c r="F147">
        <v>0.11503597997173236</v>
      </c>
      <c r="G147">
        <v>0.11325607085500021</v>
      </c>
      <c r="H147">
        <v>0.1115023839905567</v>
      </c>
      <c r="I147">
        <v>0.10977611936023701</v>
      </c>
      <c r="J147">
        <v>0.1080785625824231</v>
      </c>
      <c r="K147">
        <v>0.10641108662942327</v>
      </c>
      <c r="L147">
        <v>0.10477515389717922</v>
      </c>
      <c r="M147">
        <v>0.10317231735754841</v>
      </c>
      <c r="N147">
        <v>0.101604219781069</v>
      </c>
      <c r="O147">
        <v>0.10007259351681749</v>
      </c>
      <c r="P147">
        <v>9.8579257472854412E-2</v>
      </c>
      <c r="Q147">
        <v>9.712611322932739E-2</v>
      </c>
      <c r="R147">
        <v>9.5715139412670444E-2</v>
      </c>
      <c r="S147">
        <v>9.4348383588951021E-2</v>
      </c>
      <c r="T147">
        <v>9.3027952781032638E-2</v>
      </c>
      <c r="U147">
        <v>9.1756000708303934E-2</v>
      </c>
      <c r="V147">
        <v>9.0534713038739306E-2</v>
      </c>
      <c r="W147">
        <v>8.9366290142279078E-2</v>
      </c>
      <c r="X147">
        <v>8.8252926434150031E-2</v>
      </c>
      <c r="Y147">
        <v>8.7196788620865606E-2</v>
      </c>
      <c r="Z147">
        <v>8.6199989910654029E-2</v>
      </c>
      <c r="AA147">
        <v>8.526456314556187E-2</v>
      </c>
      <c r="AB147">
        <v>8.4392432079415117E-2</v>
      </c>
      <c r="AC147">
        <v>8.3585380947742399E-2</v>
      </c>
      <c r="AD147">
        <v>8.2845025021506244E-2</v>
      </c>
      <c r="AE147">
        <v>8.2172778641696059E-2</v>
      </c>
      <c r="AF147">
        <v>8.1569827465539507E-2</v>
      </c>
      <c r="AG147">
        <v>8.1037100146344659E-2</v>
      </c>
      <c r="AH147">
        <v>8.0575246779050702E-2</v>
      </c>
      <c r="AI147">
        <v>8.0184616257583108E-2</v>
      </c>
      <c r="AJ147">
        <v>7.9865242707017198E-2</v>
      </c>
      <c r="AK147">
        <v>7.9616830333252106E-2</v>
      </c>
      <c r="AL147">
        <v>7.9438771744819864E-2</v>
      </c>
      <c r="AM147">
        <v>7.9330126281729099E-2</v>
      </c>
      <c r="AN147">
        <v>7.9289655615455701E-2</v>
      </c>
      <c r="AO147">
        <v>7.9315808914256977E-2</v>
      </c>
      <c r="AP147">
        <v>7.9406782276140106E-2</v>
      </c>
      <c r="AQ147">
        <v>7.9560523116609785E-2</v>
      </c>
      <c r="AR147">
        <v>7.9774771637979386E-2</v>
      </c>
      <c r="AS147">
        <v>8.0047068043669581E-2</v>
      </c>
      <c r="AT147">
        <v>8.0374836163599889E-2</v>
      </c>
      <c r="AU147">
        <v>8.0755364585235412E-2</v>
      </c>
      <c r="AV147">
        <v>8.1185864054426682E-2</v>
      </c>
      <c r="AW147">
        <v>8.1663510872093045E-2</v>
      </c>
      <c r="AX147">
        <v>8.2185452791207314E-2</v>
      </c>
      <c r="AY147">
        <v>8.2748852467524475E-2</v>
      </c>
      <c r="AZ147">
        <v>8.3350904932259995E-2</v>
      </c>
      <c r="BA147">
        <v>8.3988858066510255E-2</v>
      </c>
      <c r="BB147">
        <v>8.4660030856001406E-2</v>
      </c>
      <c r="BC147">
        <v>8.5361828384616964E-2</v>
      </c>
      <c r="BD147">
        <v>8.6091751696955182E-2</v>
      </c>
      <c r="BE147">
        <v>8.6847405915494599E-2</v>
      </c>
      <c r="BF147">
        <v>8.7626508398704755E-2</v>
      </c>
      <c r="BG147">
        <v>8.8426889495590369E-2</v>
      </c>
      <c r="BH147">
        <v>8.9246497913866019E-2</v>
      </c>
      <c r="BI147">
        <v>9.008339844031639E-2</v>
      </c>
      <c r="BJ147">
        <v>9.0935771911377028E-2</v>
      </c>
      <c r="BK147">
        <v>9.1801913223367115E-2</v>
      </c>
      <c r="BL147">
        <v>9.2680228050092198E-2</v>
      </c>
      <c r="BM147">
        <v>9.3569229356852149E-2</v>
      </c>
      <c r="BN147">
        <v>9.4467532717881622E-2</v>
      </c>
      <c r="BO147">
        <v>9.5373852661910147E-2</v>
      </c>
      <c r="BP147">
        <v>9.6286996660830251E-2</v>
      </c>
      <c r="BQ147">
        <v>9.7205861184346667E-2</v>
      </c>
      <c r="BR147">
        <v>9.8129426082822241E-2</v>
      </c>
      <c r="BS147">
        <v>9.9056750113743083E-2</v>
      </c>
      <c r="BT147">
        <v>9.9986965450634888E-2</v>
      </c>
      <c r="BU147">
        <v>0.10091927363558158</v>
      </c>
      <c r="BV147">
        <v>0.1018529404924767</v>
      </c>
      <c r="BW147">
        <v>0.10278729211356204</v>
      </c>
      <c r="BX147">
        <v>0.10372171014575095</v>
      </c>
      <c r="BY147">
        <v>0.10465562836350148</v>
      </c>
      <c r="BZ147">
        <v>0.10558852867410075</v>
      </c>
      <c r="CA147">
        <v>0.10651993765824354</v>
      </c>
      <c r="CB147">
        <v>0.10744942297368473</v>
      </c>
      <c r="CC147">
        <v>0.10837659079830483</v>
      </c>
      <c r="CD147">
        <v>0.10930108222485613</v>
      </c>
      <c r="CE147">
        <v>0.11022257136902046</v>
      </c>
      <c r="CF147">
        <v>0.1111407619860114</v>
      </c>
      <c r="CG147">
        <v>0.11205538589781537</v>
      </c>
      <c r="CH147">
        <v>0.11296620041864508</v>
      </c>
      <c r="CI147">
        <v>0.11387298638473167</v>
      </c>
      <c r="CJ147">
        <v>0.11477554627372528</v>
      </c>
      <c r="CK147">
        <v>0.1156737028120243</v>
      </c>
      <c r="CL147">
        <v>0.1165672969210773</v>
      </c>
      <c r="CM147">
        <v>0.1174561864872774</v>
      </c>
      <c r="CN147">
        <v>0.11834024501328973</v>
      </c>
      <c r="CO147">
        <v>0.11921936035100372</v>
      </c>
      <c r="CP147">
        <v>0.12009343357726229</v>
      </c>
      <c r="CQ147">
        <v>0.12096237777952365</v>
      </c>
      <c r="CR147">
        <v>0.12182611752181439</v>
      </c>
      <c r="CS147">
        <v>0.12268458692218781</v>
      </c>
      <c r="CT147">
        <v>0.12353773011250027</v>
      </c>
      <c r="CU147">
        <v>0.12438549984727058</v>
      </c>
      <c r="CV147">
        <v>0.1252278563744387</v>
      </c>
      <c r="CW147" t="e">
        <v>#N/A</v>
      </c>
      <c r="CX147" t="e">
        <v>#N/A</v>
      </c>
      <c r="CY147" t="e">
        <v>#N/A</v>
      </c>
      <c r="CZ147" t="e">
        <v>#N/A</v>
      </c>
      <c r="DA147" t="e">
        <v>#N/A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e">
        <v>#N/A</v>
      </c>
      <c r="DI147" t="e">
        <v>#N/A</v>
      </c>
      <c r="DJ147" t="e">
        <v>#N/A</v>
      </c>
      <c r="DK147" t="e">
        <v>#N/A</v>
      </c>
      <c r="DL147" t="e">
        <v>#N/A</v>
      </c>
      <c r="DM147" t="e">
        <v>#N/A</v>
      </c>
      <c r="DN147" t="e">
        <v>#N/A</v>
      </c>
      <c r="DO147" t="e">
        <v>#N/A</v>
      </c>
      <c r="DP147" t="e">
        <v>#N/A</v>
      </c>
      <c r="DQ147" t="e">
        <v>#N/A</v>
      </c>
      <c r="DR147" t="e">
        <v>#N/A</v>
      </c>
      <c r="DS147" t="e">
        <v>#N/A</v>
      </c>
      <c r="DT147" t="e">
        <v>#N/A</v>
      </c>
      <c r="DU147" t="e">
        <v>#N/A</v>
      </c>
      <c r="DV147" t="e">
        <v>#N/A</v>
      </c>
      <c r="DW147" t="e">
        <v>#N/A</v>
      </c>
      <c r="DX147" t="e">
        <v>#N/A</v>
      </c>
      <c r="DY147" t="e">
        <v>#N/A</v>
      </c>
      <c r="DZ147" t="e">
        <v>#N/A</v>
      </c>
      <c r="EA147" t="e">
        <v>#N/A</v>
      </c>
      <c r="EB147" t="e">
        <v>#N/A</v>
      </c>
      <c r="EC147" t="e">
        <v>#N/A</v>
      </c>
      <c r="ED147" t="e">
        <v>#N/A</v>
      </c>
      <c r="EE147" t="e">
        <v>#N/A</v>
      </c>
      <c r="EF147" t="e">
        <v>#N/A</v>
      </c>
      <c r="EG147" t="e">
        <v>#N/A</v>
      </c>
      <c r="EH147" t="e">
        <v>#N/A</v>
      </c>
      <c r="EI147" t="e">
        <v>#N/A</v>
      </c>
      <c r="EJ147" t="e">
        <v>#N/A</v>
      </c>
      <c r="EK147" t="e">
        <v>#N/A</v>
      </c>
      <c r="EL147" t="e">
        <v>#N/A</v>
      </c>
      <c r="EM147" t="e">
        <v>#N/A</v>
      </c>
      <c r="EN147" t="e">
        <v>#N/A</v>
      </c>
      <c r="EO147" t="e">
        <v>#N/A</v>
      </c>
      <c r="EP147" t="e">
        <v>#N/A</v>
      </c>
      <c r="EQ147" t="e">
        <v>#N/A</v>
      </c>
      <c r="ER147" t="e">
        <v>#N/A</v>
      </c>
      <c r="ES147" t="e">
        <v>#N/A</v>
      </c>
      <c r="ET147" t="e">
        <v>#N/A</v>
      </c>
      <c r="EU147" t="e">
        <v>#N/A</v>
      </c>
      <c r="EV147" t="e">
        <v>#N/A</v>
      </c>
      <c r="EW147" t="e">
        <v>#N/A</v>
      </c>
      <c r="EX147" t="e">
        <v>#N/A</v>
      </c>
      <c r="EY147" t="e">
        <v>#N/A</v>
      </c>
    </row>
    <row r="148" spans="1:155">
      <c r="A148">
        <v>0.12418011754955401</v>
      </c>
      <c r="B148">
        <v>0.12228285932179413</v>
      </c>
      <c r="C148">
        <v>0.12040737697000875</v>
      </c>
      <c r="D148">
        <v>0.11855448809595262</v>
      </c>
      <c r="E148">
        <v>0.11672507901976086</v>
      </c>
      <c r="F148">
        <v>0.11492010855256643</v>
      </c>
      <c r="G148">
        <v>0.11314061087938287</v>
      </c>
      <c r="H148">
        <v>0.111387699203135</v>
      </c>
      <c r="I148">
        <v>0.10966256847534277</v>
      </c>
      <c r="J148">
        <v>0.10796649837212728</v>
      </c>
      <c r="K148">
        <v>0.10630085486782906</v>
      </c>
      <c r="L148">
        <v>0.10466709219270945</v>
      </c>
      <c r="M148">
        <v>0.10306675381249307</v>
      </c>
      <c r="N148">
        <v>0.10150147144334233</v>
      </c>
      <c r="O148">
        <v>9.9972964702132378E-2</v>
      </c>
      <c r="P148">
        <v>9.8483037815097818E-2</v>
      </c>
      <c r="Q148">
        <v>9.7033575568627309E-2</v>
      </c>
      <c r="R148">
        <v>9.5626537363568728E-2</v>
      </c>
      <c r="S148">
        <v>9.4263948977949041E-2</v>
      </c>
      <c r="T148">
        <v>9.2947892697162873E-2</v>
      </c>
      <c r="U148">
        <v>9.1680494445132543E-2</v>
      </c>
      <c r="V148">
        <v>9.0463908761330175E-2</v>
      </c>
      <c r="W148">
        <v>8.930030140690555E-2</v>
      </c>
      <c r="X148">
        <v>8.81918285746877E-2</v>
      </c>
      <c r="Y148">
        <v>8.7140615187020085E-2</v>
      </c>
      <c r="Z148">
        <v>8.6148729241815145E-2</v>
      </c>
      <c r="AA148">
        <v>8.5218155288431144E-2</v>
      </c>
      <c r="AB148">
        <v>8.4350766186683218E-2</v>
      </c>
      <c r="AC148">
        <v>8.354829347526592E-2</v>
      </c>
      <c r="AD148">
        <v>8.28122990124317E-2</v>
      </c>
      <c r="AE148">
        <v>8.2144144305502778E-2</v>
      </c>
      <c r="AF148">
        <v>8.1544964080915688E-2</v>
      </c>
      <c r="AG148">
        <v>8.1015639933833067E-2</v>
      </c>
      <c r="AH148">
        <v>8.0556780198688532E-2</v>
      </c>
      <c r="AI148">
        <v>8.0168699193232648E-2</v>
      </c>
      <c r="AJ148">
        <v>7.9851404709910104E-2</v>
      </c>
      <c r="AK148">
        <v>7.9604584522137714E-2</v>
      </c>
      <c r="AL148">
        <v>7.942762507297553E-2</v>
      </c>
      <c r="AM148">
        <v>7.9319589257321702E-2</v>
      </c>
      <c r="AN148">
        <v>7.9279251570390702E-2</v>
      </c>
      <c r="AO148">
        <v>7.9305082587177417E-2</v>
      </c>
      <c r="AP148">
        <v>7.939530883448509E-2</v>
      </c>
      <c r="AQ148">
        <v>7.9547913760438307E-2</v>
      </c>
      <c r="AR148">
        <v>7.9760678989932582E-2</v>
      </c>
      <c r="AS148">
        <v>8.0031191208322319E-2</v>
      </c>
      <c r="AT148">
        <v>8.0356922295220484E-2</v>
      </c>
      <c r="AU148">
        <v>8.0735211142215796E-2</v>
      </c>
      <c r="AV148">
        <v>8.1163318448468566E-2</v>
      </c>
      <c r="AW148">
        <v>8.1638468952667589E-2</v>
      </c>
      <c r="AX148">
        <v>8.2157857236263246E-2</v>
      </c>
      <c r="AY148">
        <v>8.2718689632207271E-2</v>
      </c>
      <c r="AZ148">
        <v>8.3318201540941106E-2</v>
      </c>
      <c r="BA148">
        <v>8.3953677576801305E-2</v>
      </c>
      <c r="BB148">
        <v>8.462246963863744E-2</v>
      </c>
      <c r="BC148">
        <v>8.5322011890838323E-2</v>
      </c>
      <c r="BD148">
        <v>8.6049830954552764E-2</v>
      </c>
      <c r="BE148">
        <v>8.6803553771236983E-2</v>
      </c>
      <c r="BF148">
        <v>8.7580916438091128E-2</v>
      </c>
      <c r="BG148">
        <v>8.8379764857588888E-2</v>
      </c>
      <c r="BH148">
        <v>8.9198060679418309E-2</v>
      </c>
      <c r="BI148">
        <v>9.0033879082817542E-2</v>
      </c>
      <c r="BJ148">
        <v>9.0885409116027716E-2</v>
      </c>
      <c r="BK148">
        <v>9.1750951891192423E-2</v>
      </c>
      <c r="BL148">
        <v>9.2628917617606402E-2</v>
      </c>
      <c r="BM148">
        <v>9.351782227027694E-2</v>
      </c>
      <c r="BN148">
        <v>9.4416283120370287E-2</v>
      </c>
      <c r="BO148">
        <v>9.5323015261991564E-2</v>
      </c>
      <c r="BP148">
        <v>9.623682577291133E-2</v>
      </c>
      <c r="BQ148">
        <v>9.7156609871532379E-2</v>
      </c>
      <c r="BR148">
        <v>9.808134547911411E-2</v>
      </c>
      <c r="BS148">
        <v>9.9010088802623089E-2</v>
      </c>
      <c r="BT148">
        <v>9.9941968984866264E-2</v>
      </c>
      <c r="BU148">
        <v>0.10087618409133252</v>
      </c>
      <c r="BV148">
        <v>0.10181199617064622</v>
      </c>
      <c r="BW148">
        <v>0.10274872722376459</v>
      </c>
      <c r="BX148">
        <v>0.10368575461305916</v>
      </c>
      <c r="BY148">
        <v>0.10462250764244846</v>
      </c>
      <c r="BZ148">
        <v>0.10555846362574355</v>
      </c>
      <c r="CA148">
        <v>0.10649314445155228</v>
      </c>
      <c r="CB148">
        <v>0.10742611302906151</v>
      </c>
      <c r="CC148">
        <v>0.1083569707868542</v>
      </c>
      <c r="CD148">
        <v>0.10928535397657212</v>
      </c>
      <c r="CE148">
        <v>0.11021093196205832</v>
      </c>
      <c r="CF148">
        <v>0.11113340373961078</v>
      </c>
      <c r="CG148">
        <v>0.11205249640247035</v>
      </c>
      <c r="CH148">
        <v>0.11296796259954438</v>
      </c>
      <c r="CI148">
        <v>0.11387957855658346</v>
      </c>
      <c r="CJ148">
        <v>0.11478714222343056</v>
      </c>
      <c r="CK148">
        <v>0.11569047186684504</v>
      </c>
      <c r="CL148">
        <v>0.11658940402142602</v>
      </c>
      <c r="CM148">
        <v>0.11748379228536135</v>
      </c>
      <c r="CN148">
        <v>0.11837350595416574</v>
      </c>
      <c r="CO148">
        <v>0.11925842875326213</v>
      </c>
      <c r="CP148">
        <v>0.12013845775178755</v>
      </c>
      <c r="CQ148">
        <v>0.12101350209550883</v>
      </c>
      <c r="CR148">
        <v>0.12188348251118165</v>
      </c>
      <c r="CS148">
        <v>0.12274832937923154</v>
      </c>
      <c r="CT148">
        <v>0.12360798319456293</v>
      </c>
      <c r="CU148">
        <v>0.12446239310944292</v>
      </c>
      <c r="CV148">
        <v>0.12531151596179663</v>
      </c>
      <c r="CW148" t="e">
        <v>#N/A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e">
        <v>#N/A</v>
      </c>
      <c r="EW148" t="e">
        <v>#N/A</v>
      </c>
      <c r="EX148" t="e">
        <v>#N/A</v>
      </c>
      <c r="EY148" t="e">
        <v>#N/A</v>
      </c>
    </row>
    <row r="149" spans="1:155">
      <c r="A149">
        <v>0.12408240474135319</v>
      </c>
      <c r="B149">
        <v>0.12218270794743953</v>
      </c>
      <c r="C149">
        <v>0.12030518875905806</v>
      </c>
      <c r="D149">
        <v>0.11845066242686955</v>
      </c>
      <c r="E149">
        <v>0.11662001245861518</v>
      </c>
      <c r="F149">
        <v>0.11481419433132956</v>
      </c>
      <c r="G149">
        <v>0.11303423832495019</v>
      </c>
      <c r="H149">
        <v>0.11128125303846009</v>
      </c>
      <c r="I149">
        <v>0.10955642802437736</v>
      </c>
      <c r="J149">
        <v>0.10786103667874872</v>
      </c>
      <c r="K149">
        <v>0.10619643768730785</v>
      </c>
      <c r="L149">
        <v>0.1045640768108811</v>
      </c>
      <c r="M149">
        <v>0.10296548775543804</v>
      </c>
      <c r="N149">
        <v>0.10140229101267567</v>
      </c>
      <c r="O149">
        <v>9.9876193322641554E-2</v>
      </c>
      <c r="P149">
        <v>9.8388984215628653E-2</v>
      </c>
      <c r="Q149">
        <v>9.6942531708428509E-2</v>
      </c>
      <c r="R149">
        <v>9.5538776201016209E-2</v>
      </c>
      <c r="S149">
        <v>9.4179721951657164E-2</v>
      </c>
      <c r="T149">
        <v>9.2867427045604523E-2</v>
      </c>
      <c r="U149">
        <v>9.1603990245898048E-2</v>
      </c>
      <c r="V149">
        <v>9.0391535830475059E-2</v>
      </c>
      <c r="W149">
        <v>8.9232196001597527E-2</v>
      </c>
      <c r="X149">
        <v>8.8128090065055259E-2</v>
      </c>
      <c r="Y149">
        <v>8.7081302678840913E-2</v>
      </c>
      <c r="Z149">
        <v>8.6093858362485995E-2</v>
      </c>
      <c r="AA149">
        <v>8.5167695271757451E-2</v>
      </c>
      <c r="AB149">
        <v>8.4304637516265588E-2</v>
      </c>
      <c r="AC149">
        <v>8.3506366197718507E-2</v>
      </c>
      <c r="AD149">
        <v>8.2774392043536038E-2</v>
      </c>
      <c r="AE149">
        <v>8.2110025906745598E-2</v>
      </c>
      <c r="AF149">
        <v>8.15143539442683E-2</v>
      </c>
      <c r="AG149">
        <v>8.0988212645247123E-2</v>
      </c>
      <c r="AH149">
        <v>8.053217040556386E-2</v>
      </c>
      <c r="AI149">
        <v>8.0146508230764274E-2</v>
      </c>
      <c r="AJ149">
        <v>7.9831208979674564E-2</v>
      </c>
      <c r="AK149">
        <v>7.958594444663214E-2</v>
      </c>
      <c r="AL149">
        <v>7.9410094708069132E-2</v>
      </c>
      <c r="AM149">
        <v>7.9302726123462453E-2</v>
      </c>
      <c r="AN149">
        <v>7.9262625295702105E-2</v>
      </c>
      <c r="AO149">
        <v>7.9288283077725175E-2</v>
      </c>
      <c r="AP149">
        <v>7.9377954827325639E-2</v>
      </c>
      <c r="AQ149">
        <v>7.9529658237162251E-2</v>
      </c>
      <c r="AR149">
        <v>7.9741214284252987E-2</v>
      </c>
      <c r="AS149">
        <v>8.0010253701527007E-2</v>
      </c>
      <c r="AT149">
        <v>8.0334294587335806E-2</v>
      </c>
      <c r="AU149">
        <v>8.0710723137867466E-2</v>
      </c>
      <c r="AV149">
        <v>8.1136847733499592E-2</v>
      </c>
      <c r="AW149">
        <v>8.1609939369056056E-2</v>
      </c>
      <c r="AX149">
        <v>8.2127236915042978E-2</v>
      </c>
      <c r="AY149">
        <v>8.2685988226030335E-2</v>
      </c>
      <c r="AZ149">
        <v>8.3283467207965728E-2</v>
      </c>
      <c r="BA149">
        <v>8.3916993224349631E-2</v>
      </c>
      <c r="BB149">
        <v>8.4583949555621207E-2</v>
      </c>
      <c r="BC149">
        <v>8.528179804492575E-2</v>
      </c>
      <c r="BD149">
        <v>8.6008089364345217E-2</v>
      </c>
      <c r="BE149">
        <v>8.6760471309989359E-2</v>
      </c>
      <c r="BF149">
        <v>8.7536697649085282E-2</v>
      </c>
      <c r="BG149">
        <v>8.8334629085338012E-2</v>
      </c>
      <c r="BH149">
        <v>8.9152239399628949E-2</v>
      </c>
      <c r="BI149">
        <v>8.9987613570257016E-2</v>
      </c>
      <c r="BJ149">
        <v>9.0838948298312655E-2</v>
      </c>
      <c r="BK149">
        <v>9.17045505011366E-2</v>
      </c>
      <c r="BL149">
        <v>9.2582834552244281E-2</v>
      </c>
      <c r="BM149">
        <v>9.3472319058531039E-2</v>
      </c>
      <c r="BN149">
        <v>9.437162274368889E-2</v>
      </c>
      <c r="BO149">
        <v>9.5279461019803072E-2</v>
      </c>
      <c r="BP149">
        <v>9.6194640345613272E-2</v>
      </c>
      <c r="BQ149">
        <v>9.7116054519868836E-2</v>
      </c>
      <c r="BR149">
        <v>9.8042679313008557E-2</v>
      </c>
      <c r="BS149">
        <v>9.8973568274186727E-2</v>
      </c>
      <c r="BT149">
        <v>9.9907847323436327E-2</v>
      </c>
      <c r="BU149">
        <v>0.1008447109444833</v>
      </c>
      <c r="BV149">
        <v>0.10178341723034436</v>
      </c>
      <c r="BW149">
        <v>0.10272328397472263</v>
      </c>
      <c r="BX149">
        <v>0.10366368413036098</v>
      </c>
      <c r="BY149">
        <v>0.10460404238979937</v>
      </c>
      <c r="BZ149">
        <v>0.10554383135102563</v>
      </c>
      <c r="CA149">
        <v>0.10648256806587501</v>
      </c>
      <c r="CB149">
        <v>0.10741981057514617</v>
      </c>
      <c r="CC149">
        <v>0.10835515537942661</v>
      </c>
      <c r="CD149">
        <v>0.10928823382694126</v>
      </c>
      <c r="CE149">
        <v>0.11021871033481219</v>
      </c>
      <c r="CF149">
        <v>0.11114627901813991</v>
      </c>
      <c r="CG149">
        <v>0.11207066209998702</v>
      </c>
      <c r="CH149">
        <v>0.1129916074465</v>
      </c>
      <c r="CI149">
        <v>0.11390888651691192</v>
      </c>
      <c r="CJ149">
        <v>0.11482229258899991</v>
      </c>
      <c r="CK149">
        <v>0.11573163933002403</v>
      </c>
      <c r="CL149">
        <v>0.11663675875845342</v>
      </c>
      <c r="CM149">
        <v>0.11753750003433042</v>
      </c>
      <c r="CN149">
        <v>0.11843372810506697</v>
      </c>
      <c r="CO149">
        <v>0.1193253224498234</v>
      </c>
      <c r="CP149">
        <v>0.12021217596854422</v>
      </c>
      <c r="CQ149">
        <v>0.12109419373943713</v>
      </c>
      <c r="CR149">
        <v>0.12197129252918019</v>
      </c>
      <c r="CS149">
        <v>0.12284339882225026</v>
      </c>
      <c r="CT149">
        <v>0.12371044934238239</v>
      </c>
      <c r="CU149">
        <v>0.12457238956058078</v>
      </c>
      <c r="CV149">
        <v>0.12542917269662551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e">
        <v>#N/A</v>
      </c>
      <c r="EW149" t="e">
        <v>#N/A</v>
      </c>
      <c r="EX149" t="e">
        <v>#N/A</v>
      </c>
      <c r="EY149" t="e">
        <v>#N/A</v>
      </c>
    </row>
    <row r="150" spans="1:155">
      <c r="A150">
        <v>0.12399930697425612</v>
      </c>
      <c r="B150">
        <v>0.12209619795805637</v>
      </c>
      <c r="C150">
        <v>0.12021569047962062</v>
      </c>
      <c r="D150">
        <v>0.11835859706436976</v>
      </c>
      <c r="E150">
        <v>0.11652579806215857</v>
      </c>
      <c r="F150">
        <v>0.11471824527525708</v>
      </c>
      <c r="G150">
        <v>0.11293696470194968</v>
      </c>
      <c r="H150">
        <v>0.11118305998801674</v>
      </c>
      <c r="I150">
        <v>0.10945771496608374</v>
      </c>
      <c r="J150">
        <v>0.10776219640851996</v>
      </c>
      <c r="K150">
        <v>0.10609785538079426</v>
      </c>
      <c r="L150">
        <v>0.10446612892300643</v>
      </c>
      <c r="M150">
        <v>0.10286854074031512</v>
      </c>
      <c r="N150">
        <v>0.1013066999067935</v>
      </c>
      <c r="O150">
        <v>9.978230018384629E-2</v>
      </c>
      <c r="P150">
        <v>9.829711635677664E-2</v>
      </c>
      <c r="Q150">
        <v>9.6852999755538793E-2</v>
      </c>
      <c r="R150">
        <v>9.5451871962988974E-2</v>
      </c>
      <c r="S150">
        <v>9.4095716074503441E-2</v>
      </c>
      <c r="T150">
        <v>9.2786566469656898E-2</v>
      </c>
      <c r="U150">
        <v>9.1526495420528722E-2</v>
      </c>
      <c r="V150">
        <v>9.0317597863675034E-2</v>
      </c>
      <c r="W150">
        <v>8.9161973538668601E-2</v>
      </c>
      <c r="X150">
        <v>8.8061706177246402E-2</v>
      </c>
      <c r="Y150">
        <v>8.7018841765312313E-2</v>
      </c>
      <c r="Z150">
        <v>8.6035363163784934E-2</v>
      </c>
      <c r="AA150">
        <v>8.5113164210141104E-2</v>
      </c>
      <c r="AB150">
        <v>8.4254022347382024E-2</v>
      </c>
      <c r="AC150">
        <v>8.3459570565774063E-2</v>
      </c>
      <c r="AD150">
        <v>8.2731270880918695E-2</v>
      </c>
      <c r="AE150">
        <v>8.2070385955382769E-2</v>
      </c>
      <c r="AF150">
        <v>8.1477955634141341E-2</v>
      </c>
      <c r="AG150">
        <v>8.0954773305348393E-2</v>
      </c>
      <c r="AH150">
        <v>8.0501369395244465E-2</v>
      </c>
      <c r="AI150">
        <v>8.0117993221602193E-2</v>
      </c>
      <c r="AJ150">
        <v>7.9804603579771774E-2</v>
      </c>
      <c r="AK150">
        <v>7.9560856837183613E-2</v>
      </c>
      <c r="AL150">
        <v>7.9386127172398624E-2</v>
      </c>
      <c r="AM150">
        <v>7.9279483961133074E-2</v>
      </c>
      <c r="AN150">
        <v>7.9239725290807833E-2</v>
      </c>
      <c r="AO150">
        <v>7.9265360639314164E-2</v>
      </c>
      <c r="AP150">
        <v>7.9354672850040636E-2</v>
      </c>
      <c r="AQ150">
        <v>7.9505711984796584E-2</v>
      </c>
      <c r="AR150">
        <v>7.971633637530838E-2</v>
      </c>
      <c r="AS150">
        <v>7.998421825304991E-2</v>
      </c>
      <c r="AT150">
        <v>8.0306919321027306E-2</v>
      </c>
      <c r="AU150">
        <v>8.0681871058474131E-2</v>
      </c>
      <c r="AV150">
        <v>8.1106426483992716E-2</v>
      </c>
      <c r="AW150">
        <v>8.1577900856759505E-2</v>
      </c>
      <c r="AX150">
        <v>8.2093574686175702E-2</v>
      </c>
      <c r="AY150">
        <v>8.2650735191039687E-2</v>
      </c>
      <c r="AZ150">
        <v>8.3246692603075559E-2</v>
      </c>
      <c r="BA150">
        <v>8.3878799393120484E-2</v>
      </c>
      <c r="BB150">
        <v>8.4544468314637217E-2</v>
      </c>
      <c r="BC150">
        <v>8.5241187406492225E-2</v>
      </c>
      <c r="BD150">
        <v>8.5966530147834286E-2</v>
      </c>
      <c r="BE150">
        <v>8.6718164035473277E-2</v>
      </c>
      <c r="BF150">
        <v>8.7493859394063248E-2</v>
      </c>
      <c r="BG150">
        <v>8.8291490910641215E-2</v>
      </c>
      <c r="BH150">
        <v>8.910904379916687E-2</v>
      </c>
      <c r="BI150">
        <v>8.9944612178506078E-2</v>
      </c>
      <c r="BJ150">
        <v>9.0796399875852085E-2</v>
      </c>
      <c r="BK150">
        <v>9.1662719178896027E-2</v>
      </c>
      <c r="BL150">
        <v>9.2541988169826242E-2</v>
      </c>
      <c r="BM150">
        <v>9.343272783963294E-2</v>
      </c>
      <c r="BN150">
        <v>9.4333558040561441E-2</v>
      </c>
      <c r="BO150">
        <v>9.5243194282630297E-2</v>
      </c>
      <c r="BP150">
        <v>9.6160442165291349E-2</v>
      </c>
      <c r="BQ150">
        <v>9.7084193885166842E-2</v>
      </c>
      <c r="BR150">
        <v>9.8013422910083386E-2</v>
      </c>
      <c r="BS150">
        <v>9.894717993391329E-2</v>
      </c>
      <c r="BT150">
        <v>9.9884587545798612E-2</v>
      </c>
      <c r="BU150">
        <v>0.10082483646227354</v>
      </c>
      <c r="BV150">
        <v>0.101767180742032</v>
      </c>
      <c r="BW150">
        <v>0.10271093380061105</v>
      </c>
      <c r="BX150">
        <v>0.1036554640463395</v>
      </c>
      <c r="BY150">
        <v>0.10460019144363297</v>
      </c>
      <c r="BZ150">
        <v>0.10554458372600405</v>
      </c>
      <c r="CA150">
        <v>0.10648815301201379</v>
      </c>
      <c r="CB150">
        <v>0.10743045230699043</v>
      </c>
      <c r="CC150">
        <v>0.10837107308216191</v>
      </c>
      <c r="CD150">
        <v>0.10930964161634149</v>
      </c>
      <c r="CE150">
        <v>0.11024581726726704</v>
      </c>
      <c r="CF150">
        <v>0.1111792891214038</v>
      </c>
      <c r="CG150">
        <v>0.11210977441219871</v>
      </c>
      <c r="CH150">
        <v>0.11303701606459453</v>
      </c>
      <c r="CI150">
        <v>0.11396078064038249</v>
      </c>
      <c r="CJ150">
        <v>0.11488085661512273</v>
      </c>
      <c r="CK150">
        <v>0.1157970529116164</v>
      </c>
      <c r="CL150">
        <v>0.11670919689223891</v>
      </c>
      <c r="CM150">
        <v>0.11761713313757718</v>
      </c>
      <c r="CN150">
        <v>0.11852072212653046</v>
      </c>
      <c r="CO150">
        <v>0.11941983893708273</v>
      </c>
      <c r="CP150">
        <v>0.1203143721713695</v>
      </c>
      <c r="CQ150">
        <v>0.12120422270565342</v>
      </c>
      <c r="CR150">
        <v>0.12208930319453594</v>
      </c>
      <c r="CS150">
        <v>0.12296953614023075</v>
      </c>
      <c r="CT150">
        <v>0.1238448543325076</v>
      </c>
      <c r="CU150">
        <v>0.1247151994213786</v>
      </c>
      <c r="CV150">
        <v>0.12558052089877478</v>
      </c>
      <c r="CW150" t="e">
        <v>#N/A</v>
      </c>
      <c r="CX150" t="e">
        <v>#N/A</v>
      </c>
      <c r="CY150" t="e">
        <v>#N/A</v>
      </c>
      <c r="CZ150" t="e">
        <v>#N/A</v>
      </c>
      <c r="DA150" t="e">
        <v>#N/A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 t="e">
        <v>#N/A</v>
      </c>
      <c r="DJ150" t="e">
        <v>#N/A</v>
      </c>
      <c r="DK150" t="e">
        <v>#N/A</v>
      </c>
      <c r="DL150" t="e">
        <v>#N/A</v>
      </c>
      <c r="DM150" t="e">
        <v>#N/A</v>
      </c>
      <c r="DN150" t="e">
        <v>#N/A</v>
      </c>
      <c r="DO150" t="e">
        <v>#N/A</v>
      </c>
      <c r="DP150" t="e">
        <v>#N/A</v>
      </c>
      <c r="DQ150" t="e">
        <v>#N/A</v>
      </c>
      <c r="DR150" t="e">
        <v>#N/A</v>
      </c>
      <c r="DS150" t="e">
        <v>#N/A</v>
      </c>
      <c r="DT150" t="e">
        <v>#N/A</v>
      </c>
      <c r="DU150" t="e">
        <v>#N/A</v>
      </c>
      <c r="DV150" t="e">
        <v>#N/A</v>
      </c>
      <c r="DW150" t="e">
        <v>#N/A</v>
      </c>
      <c r="DX150" t="e">
        <v>#N/A</v>
      </c>
      <c r="DY150" t="e">
        <v>#N/A</v>
      </c>
      <c r="DZ150" t="e">
        <v>#N/A</v>
      </c>
      <c r="EA150" t="e">
        <v>#N/A</v>
      </c>
      <c r="EB150" t="e">
        <v>#N/A</v>
      </c>
      <c r="EC150" t="e">
        <v>#N/A</v>
      </c>
      <c r="ED150" t="e">
        <v>#N/A</v>
      </c>
      <c r="EE150" t="e">
        <v>#N/A</v>
      </c>
      <c r="EF150" t="e">
        <v>#N/A</v>
      </c>
      <c r="EG150" t="e">
        <v>#N/A</v>
      </c>
      <c r="EH150" t="e">
        <v>#N/A</v>
      </c>
      <c r="EI150" t="e">
        <v>#N/A</v>
      </c>
      <c r="EJ150" t="e">
        <v>#N/A</v>
      </c>
      <c r="EK150" t="e">
        <v>#N/A</v>
      </c>
      <c r="EL150" t="e">
        <v>#N/A</v>
      </c>
      <c r="EM150" t="e">
        <v>#N/A</v>
      </c>
      <c r="EN150" t="e">
        <v>#N/A</v>
      </c>
      <c r="EO150" t="e">
        <v>#N/A</v>
      </c>
      <c r="EP150" t="e">
        <v>#N/A</v>
      </c>
      <c r="EQ150" t="e">
        <v>#N/A</v>
      </c>
      <c r="ER150" t="e">
        <v>#N/A</v>
      </c>
      <c r="ES150" t="e">
        <v>#N/A</v>
      </c>
      <c r="ET150" t="e">
        <v>#N/A</v>
      </c>
      <c r="EU150" t="e">
        <v>#N/A</v>
      </c>
      <c r="EV150" t="e">
        <v>#N/A</v>
      </c>
      <c r="EW150" t="e">
        <v>#N/A</v>
      </c>
      <c r="EX150" t="e">
        <v>#N/A</v>
      </c>
      <c r="EY150" t="e">
        <v>#N/A</v>
      </c>
    </row>
    <row r="151" spans="1:155">
      <c r="A151">
        <v>0.1239306759189981</v>
      </c>
      <c r="B151">
        <v>0.12202319833260913</v>
      </c>
      <c r="C151">
        <v>0.12013876745343133</v>
      </c>
      <c r="D151">
        <v>0.11827819275963604</v>
      </c>
      <c r="E151">
        <v>0.11644235107691622</v>
      </c>
      <c r="F151">
        <v>0.11463219023017858</v>
      </c>
      <c r="G151">
        <v>0.11284873157259165</v>
      </c>
      <c r="H151">
        <v>0.11109307345869204</v>
      </c>
      <c r="I151">
        <v>0.10936639367276091</v>
      </c>
      <c r="J151">
        <v>0.10766995202719427</v>
      </c>
      <c r="K151">
        <v>0.10600509171109261</v>
      </c>
      <c r="L151">
        <v>0.10437324074522665</v>
      </c>
      <c r="M151">
        <v>0.10277591259916845</v>
      </c>
      <c r="N151">
        <v>0.10121470478987268</v>
      </c>
      <c r="O151">
        <v>9.9691297976216911E-2</v>
      </c>
      <c r="P151">
        <v>9.8207452166751794E-2</v>
      </c>
      <c r="Q151">
        <v>9.6765002111769305E-2</v>
      </c>
      <c r="R151">
        <v>9.5365850765058227E-2</v>
      </c>
      <c r="S151">
        <v>9.401196043105256E-2</v>
      </c>
      <c r="T151">
        <v>9.2705342271465624E-2</v>
      </c>
      <c r="U151">
        <v>9.1448042834152227E-2</v>
      </c>
      <c r="V151">
        <v>9.0242128553549017E-2</v>
      </c>
      <c r="W151">
        <v>8.9089667913322068E-2</v>
      </c>
      <c r="X151">
        <v>8.7992710473617175E-2</v>
      </c>
      <c r="Y151">
        <v>8.6953265164539315E-2</v>
      </c>
      <c r="Z151">
        <v>8.5973275040269997E-2</v>
      </c>
      <c r="AA151">
        <v>8.505459162901835E-2</v>
      </c>
      <c r="AB151">
        <v>8.4198948104868915E-2</v>
      </c>
      <c r="AC151">
        <v>8.340793174625806E-2</v>
      </c>
      <c r="AD151">
        <v>8.2682958287064234E-2</v>
      </c>
      <c r="AE151">
        <v>8.2025244720793616E-2</v>
      </c>
      <c r="AF151">
        <v>8.143578684078788E-2</v>
      </c>
      <c r="AG151">
        <v>8.0915337404309728E-2</v>
      </c>
      <c r="AH151">
        <v>8.0464390599255003E-2</v>
      </c>
      <c r="AI151">
        <v>8.00831658024862E-2</v>
      </c>
      <c r="AJ151">
        <v>7.9771598788594467E-2</v>
      </c>
      <c r="AK151">
        <v>7.9529331259131503E-2</v>
      </c>
      <c r="AL151">
        <v>7.9355731611151989E-2</v>
      </c>
      <c r="AM151">
        <v>7.924987142697143E-2</v>
      </c>
      <c r="AN151">
        <v>7.9210560017640541E-2</v>
      </c>
      <c r="AO151">
        <v>7.9236324185102833E-2</v>
      </c>
      <c r="AP151">
        <v>7.932547252297123E-2</v>
      </c>
      <c r="AQ151">
        <v>7.9476085540904809E-2</v>
      </c>
      <c r="AR151">
        <v>7.9686057211047073E-2</v>
      </c>
      <c r="AS151">
        <v>7.9953097453859756E-2</v>
      </c>
      <c r="AT151">
        <v>8.0274810429337998E-2</v>
      </c>
      <c r="AU151">
        <v>8.0648669712709314E-2</v>
      </c>
      <c r="AV151">
        <v>8.1072070672426277E-2</v>
      </c>
      <c r="AW151">
        <v>8.1542369788846825E-2</v>
      </c>
      <c r="AX151">
        <v>8.2056887173225665E-2</v>
      </c>
      <c r="AY151">
        <v>8.2612947075162202E-2</v>
      </c>
      <c r="AZ151">
        <v>8.3207893962418303E-2</v>
      </c>
      <c r="BA151">
        <v>8.3839111248795159E-2</v>
      </c>
      <c r="BB151">
        <v>8.4504039571235368E-2</v>
      </c>
      <c r="BC151">
        <v>8.5200191659568866E-2</v>
      </c>
      <c r="BD151">
        <v>8.5925162460098264E-2</v>
      </c>
      <c r="BE151">
        <v>8.6676637825406661E-2</v>
      </c>
      <c r="BF151">
        <v>8.7452403794751762E-2</v>
      </c>
      <c r="BG151">
        <v>8.8250348108857915E-2</v>
      </c>
      <c r="BH151">
        <v>8.9068466594529383E-2</v>
      </c>
      <c r="BI151">
        <v>8.990486193583197E-2</v>
      </c>
      <c r="BJ151">
        <v>9.0757744587530734E-2</v>
      </c>
      <c r="BK151">
        <v>9.1625431677844774E-2</v>
      </c>
      <c r="BL151">
        <v>9.250634468099353E-2</v>
      </c>
      <c r="BM151">
        <v>9.3399006623115052E-2</v>
      </c>
      <c r="BN151">
        <v>9.4302038213252601E-2</v>
      </c>
      <c r="BO151">
        <v>9.5214154785636801E-2</v>
      </c>
      <c r="BP151">
        <v>9.6134160899993909E-2</v>
      </c>
      <c r="BQ151">
        <v>9.7060946947553448E-2</v>
      </c>
      <c r="BR151">
        <v>9.7993483957209748E-2</v>
      </c>
      <c r="BS151">
        <v>9.8930819580958312E-2</v>
      </c>
      <c r="BT151">
        <v>9.987207292816036E-2</v>
      </c>
      <c r="BU151">
        <v>0.10081643085902896</v>
      </c>
      <c r="BV151">
        <v>0.10176314320823564</v>
      </c>
      <c r="BW151">
        <v>0.10271151892218996</v>
      </c>
      <c r="BX151">
        <v>0.10366092172974482</v>
      </c>
      <c r="BY151">
        <v>0.10461076674549012</v>
      </c>
      <c r="BZ151">
        <v>0.10556051671579231</v>
      </c>
      <c r="CA151">
        <v>0.10650967866919335</v>
      </c>
      <c r="CB151">
        <v>0.10745780050288221</v>
      </c>
      <c r="CC151">
        <v>0.10840446847883324</v>
      </c>
      <c r="CD151">
        <v>0.10934930370856494</v>
      </c>
      <c r="CE151">
        <v>0.1102919603464227</v>
      </c>
      <c r="CF151">
        <v>0.11123212232892306</v>
      </c>
      <c r="CG151">
        <v>0.11216950175251367</v>
      </c>
      <c r="CH151">
        <v>0.11310383647548101</v>
      </c>
      <c r="CI151">
        <v>0.114034888029419</v>
      </c>
      <c r="CJ151">
        <v>0.11496243996104581</v>
      </c>
      <c r="CK151">
        <v>0.11588629631076443</v>
      </c>
      <c r="CL151">
        <v>0.11680627963824916</v>
      </c>
      <c r="CM151">
        <v>0.11772222982935336</v>
      </c>
      <c r="CN151">
        <v>0.11863400275568553</v>
      </c>
      <c r="CO151">
        <v>0.11954146894636659</v>
      </c>
      <c r="CP151">
        <v>0.12044451260584471</v>
      </c>
      <c r="CQ151">
        <v>0.12134303025726999</v>
      </c>
      <c r="CR151">
        <v>0.12223693032387348</v>
      </c>
      <c r="CS151">
        <v>0.12312613116201838</v>
      </c>
      <c r="CT151">
        <v>0.12401056155117147</v>
      </c>
      <c r="CU151">
        <v>0.12489015916893374</v>
      </c>
      <c r="CV151">
        <v>0.12576486968395315</v>
      </c>
      <c r="CW151" t="e">
        <v>#N/A</v>
      </c>
      <c r="CX151" t="e">
        <v>#N/A</v>
      </c>
      <c r="CY151" t="e">
        <v>#N/A</v>
      </c>
      <c r="CZ151" t="e">
        <v>#N/A</v>
      </c>
      <c r="DA151" t="e">
        <v>#N/A</v>
      </c>
      <c r="DB151" t="e">
        <v>#N/A</v>
      </c>
      <c r="DC151" t="e">
        <v>#N/A</v>
      </c>
      <c r="DD151" t="e">
        <v>#N/A</v>
      </c>
      <c r="DE151" t="e">
        <v>#N/A</v>
      </c>
      <c r="DF151" t="e">
        <v>#N/A</v>
      </c>
      <c r="DG151" t="e">
        <v>#N/A</v>
      </c>
      <c r="DH151" t="e">
        <v>#N/A</v>
      </c>
      <c r="DI151" t="e">
        <v>#N/A</v>
      </c>
      <c r="DJ151" t="e">
        <v>#N/A</v>
      </c>
      <c r="DK151" t="e">
        <v>#N/A</v>
      </c>
      <c r="DL151" t="e">
        <v>#N/A</v>
      </c>
      <c r="DM151" t="e">
        <v>#N/A</v>
      </c>
      <c r="DN151" t="e">
        <v>#N/A</v>
      </c>
      <c r="DO151" t="e">
        <v>#N/A</v>
      </c>
      <c r="DP151" t="e">
        <v>#N/A</v>
      </c>
      <c r="DQ151" t="e">
        <v>#N/A</v>
      </c>
      <c r="DR151" t="e">
        <v>#N/A</v>
      </c>
      <c r="DS151" t="e">
        <v>#N/A</v>
      </c>
      <c r="DT151" t="e">
        <v>#N/A</v>
      </c>
      <c r="DU151" t="e">
        <v>#N/A</v>
      </c>
      <c r="DV151" t="e">
        <v>#N/A</v>
      </c>
      <c r="DW151" t="e">
        <v>#N/A</v>
      </c>
      <c r="DX151" t="e">
        <v>#N/A</v>
      </c>
      <c r="DY151" t="e">
        <v>#N/A</v>
      </c>
      <c r="DZ151" t="e">
        <v>#N/A</v>
      </c>
      <c r="EA151" t="e">
        <v>#N/A</v>
      </c>
      <c r="EB151" t="e">
        <v>#N/A</v>
      </c>
      <c r="EC151" t="e">
        <v>#N/A</v>
      </c>
      <c r="ED151" t="e">
        <v>#N/A</v>
      </c>
      <c r="EE151" t="e">
        <v>#N/A</v>
      </c>
      <c r="EF151" t="e">
        <v>#N/A</v>
      </c>
      <c r="EG151" t="e">
        <v>#N/A</v>
      </c>
      <c r="EH151" t="e">
        <v>#N/A</v>
      </c>
      <c r="EI151" t="e">
        <v>#N/A</v>
      </c>
      <c r="EJ151" t="e">
        <v>#N/A</v>
      </c>
      <c r="EK151" t="e">
        <v>#N/A</v>
      </c>
      <c r="EL151" t="e">
        <v>#N/A</v>
      </c>
      <c r="EM151" t="e">
        <v>#N/A</v>
      </c>
      <c r="EN151" t="e">
        <v>#N/A</v>
      </c>
      <c r="EO151" t="e">
        <v>#N/A</v>
      </c>
      <c r="EP151" t="e">
        <v>#N/A</v>
      </c>
      <c r="EQ151" t="e">
        <v>#N/A</v>
      </c>
      <c r="ER151" t="e">
        <v>#N/A</v>
      </c>
      <c r="ES151" t="e">
        <v>#N/A</v>
      </c>
      <c r="ET151" t="e">
        <v>#N/A</v>
      </c>
      <c r="EU151" t="e">
        <v>#N/A</v>
      </c>
      <c r="EV151" t="e">
        <v>#N/A</v>
      </c>
      <c r="EW151" t="e">
        <v>#N/A</v>
      </c>
      <c r="EX151" t="e">
        <v>#N/A</v>
      </c>
      <c r="EY151" t="e">
        <v>#N/A</v>
      </c>
    </row>
    <row r="152" spans="1:155">
      <c r="A152">
        <v>0.12386803409468837</v>
      </c>
      <c r="B152">
        <v>0.12195594470874714</v>
      </c>
      <c r="C152">
        <v>0.12006734625400312</v>
      </c>
      <c r="D152">
        <v>0.11820304502112712</v>
      </c>
      <c r="E152">
        <v>0.11636391418215682</v>
      </c>
      <c r="F152">
        <v>0.11455089737533636</v>
      </c>
      <c r="G152">
        <v>0.11276501116757261</v>
      </c>
      <c r="H152">
        <v>0.11100734848189971</v>
      </c>
      <c r="I152">
        <v>0.10927908085642798</v>
      </c>
      <c r="J152">
        <v>0.1075814610240399</v>
      </c>
      <c r="K152">
        <v>0.10591582413504048</v>
      </c>
      <c r="L152">
        <v>0.10428358908299855</v>
      </c>
      <c r="M152">
        <v>0.10268625905525265</v>
      </c>
      <c r="N152">
        <v>0.10112541991956184</v>
      </c>
      <c r="O152">
        <v>9.9602739268939811E-2</v>
      </c>
      <c r="P152">
        <v>9.8119962448608475E-2</v>
      </c>
      <c r="Q152">
        <v>9.6678907769930031E-2</v>
      </c>
      <c r="R152">
        <v>9.528145986788944E-2</v>
      </c>
      <c r="S152">
        <v>9.3929560624635186E-2</v>
      </c>
      <c r="T152">
        <v>9.2625198538879919E-2</v>
      </c>
      <c r="U152">
        <v>9.1370395176389438E-2</v>
      </c>
      <c r="V152">
        <v>9.016718937222816E-2</v>
      </c>
      <c r="W152">
        <v>8.9017619451389252E-2</v>
      </c>
      <c r="X152">
        <v>8.7923702093814435E-2</v>
      </c>
      <c r="Y152">
        <v>8.6887410769042731E-2</v>
      </c>
      <c r="Z152">
        <v>8.5910650473107059E-2</v>
      </c>
      <c r="AA152">
        <v>8.4995232424128209E-2</v>
      </c>
      <c r="AB152">
        <v>8.4142847657093997E-2</v>
      </c>
      <c r="AC152">
        <v>8.3355040058178134E-2</v>
      </c>
      <c r="AD152">
        <v>8.2633181504213088E-2</v>
      </c>
      <c r="AE152">
        <v>8.1978445680429016E-2</v>
      </c>
      <c r="AF152">
        <v>8.1391786810182096E-2</v>
      </c>
      <c r="AG152">
        <v>8.0873919061235727E-2</v>
      </c>
      <c r="AH152">
        <v>8.0425302496063514E-2</v>
      </c>
      <c r="AI152">
        <v>8.0046127967436431E-2</v>
      </c>
      <c r="AJ152">
        <v>7.9736309749520298E-2</v>
      </c>
      <c r="AK152">
        <v>7.9495475478592592E-2</v>
      </c>
      <c r="AL152">
        <v>7.9322987964938099E-2</v>
      </c>
      <c r="AM152">
        <v>7.921792144823539E-2</v>
      </c>
      <c r="AN152">
        <v>7.9179094814682632E-2</v>
      </c>
      <c r="AO152">
        <v>7.9205052087613775E-2</v>
      </c>
      <c r="AP152">
        <v>7.9294125933792189E-2</v>
      </c>
      <c r="AQ152">
        <v>7.9444425664061388E-2</v>
      </c>
      <c r="AR152">
        <v>7.9653878613716284E-2</v>
      </c>
      <c r="AS152">
        <v>7.9920231545830167E-2</v>
      </c>
      <c r="AT152">
        <v>8.0241127223634981E-2</v>
      </c>
      <c r="AU152">
        <v>8.0614080146055284E-2</v>
      </c>
      <c r="AV152">
        <v>8.103652531926693E-2</v>
      </c>
      <c r="AW152">
        <v>8.1505858626501573E-2</v>
      </c>
      <c r="AX152">
        <v>8.2019437301402903E-2</v>
      </c>
      <c r="AY152">
        <v>8.2574620875000962E-2</v>
      </c>
      <c r="AZ152">
        <v>8.3168786255783791E-2</v>
      </c>
      <c r="BA152">
        <v>8.3799346407306213E-2</v>
      </c>
      <c r="BB152">
        <v>8.4463768423680932E-2</v>
      </c>
      <c r="BC152">
        <v>8.5159588444820064E-2</v>
      </c>
      <c r="BD152">
        <v>8.5884421889534907E-2</v>
      </c>
      <c r="BE152">
        <v>8.663597220121641E-2</v>
      </c>
      <c r="BF152">
        <v>8.7412040427561788E-2</v>
      </c>
      <c r="BG152">
        <v>8.8210526753386906E-2</v>
      </c>
      <c r="BH152">
        <v>8.9029437279770571E-2</v>
      </c>
      <c r="BI152">
        <v>8.9866882899985914E-2</v>
      </c>
      <c r="BJ152">
        <v>9.0721080401721083E-2</v>
      </c>
      <c r="BK152">
        <v>9.1590351632839712E-2</v>
      </c>
      <c r="BL152">
        <v>9.2473121344119266E-2</v>
      </c>
      <c r="BM152">
        <v>9.3367914538199717E-2</v>
      </c>
      <c r="BN152">
        <v>9.4273352751704315E-2</v>
      </c>
      <c r="BO152">
        <v>9.5188151204097238E-2</v>
      </c>
      <c r="BP152">
        <v>9.6111113413229185E-2</v>
      </c>
      <c r="BQ152">
        <v>9.7041128056614454E-2</v>
      </c>
      <c r="BR152">
        <v>9.7977163755900154E-2</v>
      </c>
      <c r="BS152">
        <v>9.8918265244567954E-2</v>
      </c>
      <c r="BT152">
        <v>9.9863548230391883E-2</v>
      </c>
      <c r="BU152">
        <v>0.10081219579282927</v>
      </c>
      <c r="BV152">
        <v>0.10176345364607464</v>
      </c>
      <c r="BW152">
        <v>0.10271662636491162</v>
      </c>
      <c r="BX152">
        <v>0.1036710730919555</v>
      </c>
      <c r="BY152">
        <v>0.10462620416760549</v>
      </c>
      <c r="BZ152">
        <v>0.10558147743613441</v>
      </c>
      <c r="CA152">
        <v>0.1065363949351909</v>
      </c>
      <c r="CB152">
        <v>0.10749049950035851</v>
      </c>
      <c r="CC152">
        <v>0.10844337228691206</v>
      </c>
      <c r="CD152">
        <v>0.109394629286023</v>
      </c>
      <c r="CE152">
        <v>0.11034391952617718</v>
      </c>
      <c r="CF152">
        <v>0.11129092184358094</v>
      </c>
      <c r="CG152">
        <v>0.11223534326600453</v>
      </c>
      <c r="CH152">
        <v>0.11317691662393109</v>
      </c>
      <c r="CI152">
        <v>0.11411539847441789</v>
      </c>
      <c r="CJ152">
        <v>0.11505056745944155</v>
      </c>
      <c r="CK152">
        <v>0.11598222279560402</v>
      </c>
      <c r="CL152">
        <v>0.11691018227558947</v>
      </c>
      <c r="CM152">
        <v>0.11783428112178644</v>
      </c>
      <c r="CN152">
        <v>0.11875437061500002</v>
      </c>
      <c r="CO152">
        <v>0.11967031679418211</v>
      </c>
      <c r="CP152">
        <v>0.12058199945600391</v>
      </c>
      <c r="CQ152">
        <v>0.12148931081949089</v>
      </c>
      <c r="CR152">
        <v>0.12239215510965389</v>
      </c>
      <c r="CS152">
        <v>0.12329044653313248</v>
      </c>
      <c r="CT152">
        <v>0.12418410986276888</v>
      </c>
      <c r="CU152">
        <v>0.12507307885722313</v>
      </c>
      <c r="CV152">
        <v>0.12595729536257977</v>
      </c>
      <c r="CW152" t="e">
        <v>#N/A</v>
      </c>
      <c r="CX152" t="e">
        <v>#N/A</v>
      </c>
      <c r="CY152" t="e">
        <v>#N/A</v>
      </c>
      <c r="CZ152" t="e">
        <v>#N/A</v>
      </c>
      <c r="DA152" t="e">
        <v>#N/A</v>
      </c>
      <c r="DB152" t="e">
        <v>#N/A</v>
      </c>
      <c r="DC152" t="e">
        <v>#N/A</v>
      </c>
      <c r="DD152" t="e">
        <v>#N/A</v>
      </c>
      <c r="DE152" t="e">
        <v>#N/A</v>
      </c>
      <c r="DF152" t="e">
        <v>#N/A</v>
      </c>
      <c r="DG152" t="e">
        <v>#N/A</v>
      </c>
      <c r="DH152" t="e">
        <v>#N/A</v>
      </c>
      <c r="DI152" t="e">
        <v>#N/A</v>
      </c>
      <c r="DJ152" t="e">
        <v>#N/A</v>
      </c>
      <c r="DK152" t="e">
        <v>#N/A</v>
      </c>
      <c r="DL152" t="e">
        <v>#N/A</v>
      </c>
      <c r="DM152" t="e">
        <v>#N/A</v>
      </c>
      <c r="DN152" t="e">
        <v>#N/A</v>
      </c>
      <c r="DO152" t="e">
        <v>#N/A</v>
      </c>
      <c r="DP152" t="e">
        <v>#N/A</v>
      </c>
      <c r="DQ152" t="e">
        <v>#N/A</v>
      </c>
      <c r="DR152" t="e">
        <v>#N/A</v>
      </c>
      <c r="DS152" t="e">
        <v>#N/A</v>
      </c>
      <c r="DT152" t="e">
        <v>#N/A</v>
      </c>
      <c r="DU152" t="e">
        <v>#N/A</v>
      </c>
      <c r="DV152" t="e">
        <v>#N/A</v>
      </c>
      <c r="DW152" t="e">
        <v>#N/A</v>
      </c>
      <c r="DX152" t="e">
        <v>#N/A</v>
      </c>
      <c r="DY152" t="e">
        <v>#N/A</v>
      </c>
      <c r="DZ152" t="e">
        <v>#N/A</v>
      </c>
      <c r="EA152" t="e">
        <v>#N/A</v>
      </c>
      <c r="EB152" t="e">
        <v>#N/A</v>
      </c>
      <c r="EC152" t="e">
        <v>#N/A</v>
      </c>
      <c r="ED152" t="e">
        <v>#N/A</v>
      </c>
      <c r="EE152" t="e">
        <v>#N/A</v>
      </c>
      <c r="EF152" t="e">
        <v>#N/A</v>
      </c>
      <c r="EG152" t="e">
        <v>#N/A</v>
      </c>
      <c r="EH152" t="e">
        <v>#N/A</v>
      </c>
      <c r="EI152" t="e">
        <v>#N/A</v>
      </c>
      <c r="EJ152" t="e">
        <v>#N/A</v>
      </c>
      <c r="EK152" t="e">
        <v>#N/A</v>
      </c>
      <c r="EL152" t="e">
        <v>#N/A</v>
      </c>
      <c r="EM152" t="e">
        <v>#N/A</v>
      </c>
      <c r="EN152" t="e">
        <v>#N/A</v>
      </c>
      <c r="EO152" t="e">
        <v>#N/A</v>
      </c>
      <c r="EP152" t="e">
        <v>#N/A</v>
      </c>
      <c r="EQ152" t="e">
        <v>#N/A</v>
      </c>
      <c r="ER152" t="e">
        <v>#N/A</v>
      </c>
      <c r="ES152" t="e">
        <v>#N/A</v>
      </c>
      <c r="ET152" t="e">
        <v>#N/A</v>
      </c>
      <c r="EU152" t="e">
        <v>#N/A</v>
      </c>
      <c r="EV152" t="e">
        <v>#N/A</v>
      </c>
      <c r="EW152" t="e">
        <v>#N/A</v>
      </c>
      <c r="EX152" t="e">
        <v>#N/A</v>
      </c>
      <c r="EY152" t="e">
        <v>#N/A</v>
      </c>
    </row>
    <row r="153" spans="1:155">
      <c r="A153">
        <v>0.12380620224216277</v>
      </c>
      <c r="B153">
        <v>0.12188968333607138</v>
      </c>
      <c r="C153">
        <v>0.1199970858372732</v>
      </c>
      <c r="D153">
        <v>0.11812921279863807</v>
      </c>
      <c r="E153">
        <v>0.11628693369346846</v>
      </c>
      <c r="F153">
        <v>0.11447118791465276</v>
      </c>
      <c r="G153">
        <v>0.11268298721402345</v>
      </c>
      <c r="H153">
        <v>0.11092341898231005</v>
      </c>
      <c r="I153">
        <v>0.10919364848124578</v>
      </c>
      <c r="J153">
        <v>0.10749492131927463</v>
      </c>
      <c r="K153">
        <v>0.10582856454639888</v>
      </c>
      <c r="L153">
        <v>0.10419598794538032</v>
      </c>
      <c r="M153">
        <v>0.10259868437010321</v>
      </c>
      <c r="N153">
        <v>0.10103822813442868</v>
      </c>
      <c r="O153">
        <v>9.9516273824108492E-2</v>
      </c>
      <c r="P153">
        <v>9.8034552248898121E-2</v>
      </c>
      <c r="Q153">
        <v>9.6594865522308629E-2</v>
      </c>
      <c r="R153">
        <v>9.519908023323749E-2</v>
      </c>
      <c r="S153">
        <v>9.3849118287743463E-2</v>
      </c>
      <c r="T153">
        <v>9.2546946066485322E-2</v>
      </c>
      <c r="U153">
        <v>9.1294560763353017E-2</v>
      </c>
      <c r="V153">
        <v>9.0093974544465785E-2</v>
      </c>
      <c r="W153">
        <v>8.8947196554718652E-2</v>
      </c>
      <c r="X153">
        <v>8.7856211867131204E-2</v>
      </c>
      <c r="Y153">
        <v>8.6822959840301472E-2</v>
      </c>
      <c r="Z153">
        <v>8.584930910720065E-2</v>
      </c>
      <c r="AA153">
        <v>8.4937032404047513E-2</v>
      </c>
      <c r="AB153">
        <v>8.4087780638061077E-2</v>
      </c>
      <c r="AC153">
        <v>8.3303056395716807E-2</v>
      </c>
      <c r="AD153">
        <v>8.2584189990046575E-2</v>
      </c>
      <c r="AE153">
        <v>8.1932314035115375E-2</v>
      </c>
      <c r="AF153">
        <v>8.1348343438168838E-2</v>
      </c>
      <c r="AG153">
        <v>8.0832955904376044E-2</v>
      </c>
      <c r="AH153">
        <v>8.0386579209509021E-2</v>
      </c>
      <c r="AI153">
        <v>8.0009377419674552E-2</v>
      </c>
      <c r="AJ153">
        <v>7.970124416544587E-2</v>
      </c>
      <c r="AK153">
        <v>7.9461794324319282E-2</v>
      </c>
      <c r="AL153">
        <v>7.9290385718259443E-2</v>
      </c>
      <c r="AM153">
        <v>7.9186094410269678E-2</v>
      </c>
      <c r="AN153">
        <v>7.914774904515641E-2</v>
      </c>
      <c r="AO153">
        <v>7.9173909806607476E-2</v>
      </c>
      <c r="AP153">
        <v>7.9262932323182086E-2</v>
      </c>
      <c r="AQ153">
        <v>7.9412953287153989E-2</v>
      </c>
      <c r="AR153">
        <v>7.9621931267839327E-2</v>
      </c>
      <c r="AS153">
        <v>7.9887649277437398E-2</v>
      </c>
      <c r="AT153">
        <v>8.0207785826747355E-2</v>
      </c>
      <c r="AU153">
        <v>8.0579894403815799E-2</v>
      </c>
      <c r="AV153">
        <v>8.1001447809899985E-2</v>
      </c>
      <c r="AW153">
        <v>8.1469879284800706E-2</v>
      </c>
      <c r="AX153">
        <v>8.1982581704084762E-2</v>
      </c>
      <c r="AY153">
        <v>8.2536948201647892E-2</v>
      </c>
      <c r="AZ153">
        <v>8.3130386611533588E-2</v>
      </c>
      <c r="BA153">
        <v>8.3760338084236052E-2</v>
      </c>
      <c r="BB153">
        <v>8.4424295220340131E-2</v>
      </c>
      <c r="BC153">
        <v>8.5119816621766195E-2</v>
      </c>
      <c r="BD153">
        <v>8.5844537391513639E-2</v>
      </c>
      <c r="BE153">
        <v>8.6596178026368931E-2</v>
      </c>
      <c r="BF153">
        <v>8.7372554028118235E-2</v>
      </c>
      <c r="BG153">
        <v>8.8171577820082989E-2</v>
      </c>
      <c r="BH153">
        <v>8.8991265470206193E-2</v>
      </c>
      <c r="BI153">
        <v>8.982973592893298E-2</v>
      </c>
      <c r="BJ153">
        <v>9.0685212322456854E-2</v>
      </c>
      <c r="BK153">
        <v>9.1556021202552226E-2</v>
      </c>
      <c r="BL153">
        <v>9.2440590655526941E-2</v>
      </c>
      <c r="BM153">
        <v>9.3337447769801962E-2</v>
      </c>
      <c r="BN153">
        <v>9.4245215068821164E-2</v>
      </c>
      <c r="BO153">
        <v>9.5162607779443451E-2</v>
      </c>
      <c r="BP153">
        <v>9.6088428629738695E-2</v>
      </c>
      <c r="BQ153">
        <v>9.7021564734277588E-2</v>
      </c>
      <c r="BR153">
        <v>9.7960982556551363E-2</v>
      </c>
      <c r="BS153">
        <v>9.8905724105334478E-2</v>
      </c>
      <c r="BT153">
        <v>9.9854901934799664E-2</v>
      </c>
      <c r="BU153">
        <v>0.10080769555048615</v>
      </c>
      <c r="BV153">
        <v>0.1017633467792339</v>
      </c>
      <c r="BW153">
        <v>0.10272115602950366</v>
      </c>
      <c r="BX153">
        <v>0.10368047807708705</v>
      </c>
      <c r="BY153">
        <v>0.10464071870775681</v>
      </c>
      <c r="BZ153">
        <v>0.10560133107585198</v>
      </c>
      <c r="CA153">
        <v>0.10656181241643228</v>
      </c>
      <c r="CB153">
        <v>0.10752170069585536</v>
      </c>
      <c r="CC153">
        <v>0.10848057215854251</v>
      </c>
      <c r="CD153">
        <v>0.10943803786195976</v>
      </c>
      <c r="CE153">
        <v>0.11039374187690562</v>
      </c>
      <c r="CF153">
        <v>0.11134735811110721</v>
      </c>
      <c r="CG153">
        <v>0.11229858867744319</v>
      </c>
      <c r="CH153">
        <v>0.11324716154680782</v>
      </c>
      <c r="CI153">
        <v>0.11419282845912863</v>
      </c>
      <c r="CJ153">
        <v>0.11513536329104775</v>
      </c>
      <c r="CK153">
        <v>0.11607456057690918</v>
      </c>
      <c r="CL153">
        <v>0.11701023348600627</v>
      </c>
      <c r="CM153">
        <v>0.11794221269536846</v>
      </c>
      <c r="CN153">
        <v>0.11887034503750736</v>
      </c>
      <c r="CO153">
        <v>0.11979449217960862</v>
      </c>
      <c r="CP153">
        <v>0.12071452962772071</v>
      </c>
      <c r="CQ153">
        <v>0.12163034541524516</v>
      </c>
      <c r="CR153">
        <v>0.12254183963790333</v>
      </c>
      <c r="CS153">
        <v>0.12344892252960582</v>
      </c>
      <c r="CT153">
        <v>0.12435151493878996</v>
      </c>
      <c r="CU153">
        <v>0.12524954676008418</v>
      </c>
      <c r="CV153">
        <v>0.12614295615242876</v>
      </c>
      <c r="CW153" t="e">
        <v>#N/A</v>
      </c>
      <c r="CX153" t="e">
        <v>#N/A</v>
      </c>
      <c r="CY153" t="e">
        <v>#N/A</v>
      </c>
      <c r="CZ153" t="e">
        <v>#N/A</v>
      </c>
      <c r="DA153" t="e">
        <v>#N/A</v>
      </c>
      <c r="DB153" t="e">
        <v>#N/A</v>
      </c>
      <c r="DC153" t="e">
        <v>#N/A</v>
      </c>
      <c r="DD153" t="e">
        <v>#N/A</v>
      </c>
      <c r="DE153" t="e">
        <v>#N/A</v>
      </c>
      <c r="DF153" t="e">
        <v>#N/A</v>
      </c>
      <c r="DG153" t="e">
        <v>#N/A</v>
      </c>
      <c r="DH153" t="e">
        <v>#N/A</v>
      </c>
      <c r="DI153" t="e">
        <v>#N/A</v>
      </c>
      <c r="DJ153" t="e">
        <v>#N/A</v>
      </c>
      <c r="DK153" t="e">
        <v>#N/A</v>
      </c>
      <c r="DL153" t="e">
        <v>#N/A</v>
      </c>
      <c r="DM153" t="e">
        <v>#N/A</v>
      </c>
      <c r="DN153" t="e">
        <v>#N/A</v>
      </c>
      <c r="DO153" t="e">
        <v>#N/A</v>
      </c>
      <c r="DP153" t="e">
        <v>#N/A</v>
      </c>
      <c r="DQ153" t="e">
        <v>#N/A</v>
      </c>
      <c r="DR153" t="e">
        <v>#N/A</v>
      </c>
      <c r="DS153" t="e">
        <v>#N/A</v>
      </c>
      <c r="DT153" t="e">
        <v>#N/A</v>
      </c>
      <c r="DU153" t="e">
        <v>#N/A</v>
      </c>
      <c r="DV153" t="e">
        <v>#N/A</v>
      </c>
      <c r="DW153" t="e">
        <v>#N/A</v>
      </c>
      <c r="DX153" t="e">
        <v>#N/A</v>
      </c>
      <c r="DY153" t="e">
        <v>#N/A</v>
      </c>
      <c r="DZ153" t="e">
        <v>#N/A</v>
      </c>
      <c r="EA153" t="e">
        <v>#N/A</v>
      </c>
      <c r="EB153" t="e">
        <v>#N/A</v>
      </c>
      <c r="EC153" t="e">
        <v>#N/A</v>
      </c>
      <c r="ED153" t="e">
        <v>#N/A</v>
      </c>
      <c r="EE153" t="e">
        <v>#N/A</v>
      </c>
      <c r="EF153" t="e">
        <v>#N/A</v>
      </c>
      <c r="EG153" t="e">
        <v>#N/A</v>
      </c>
      <c r="EH153" t="e">
        <v>#N/A</v>
      </c>
      <c r="EI153" t="e">
        <v>#N/A</v>
      </c>
      <c r="EJ153" t="e">
        <v>#N/A</v>
      </c>
      <c r="EK153" t="e">
        <v>#N/A</v>
      </c>
      <c r="EL153" t="e">
        <v>#N/A</v>
      </c>
      <c r="EM153" t="e">
        <v>#N/A</v>
      </c>
      <c r="EN153" t="e">
        <v>#N/A</v>
      </c>
      <c r="EO153" t="e">
        <v>#N/A</v>
      </c>
      <c r="EP153" t="e">
        <v>#N/A</v>
      </c>
      <c r="EQ153" t="e">
        <v>#N/A</v>
      </c>
      <c r="ER153" t="e">
        <v>#N/A</v>
      </c>
      <c r="ES153" t="e">
        <v>#N/A</v>
      </c>
      <c r="ET153" t="e">
        <v>#N/A</v>
      </c>
      <c r="EU153" t="e">
        <v>#N/A</v>
      </c>
      <c r="EV153" t="e">
        <v>#N/A</v>
      </c>
      <c r="EW153" t="e">
        <v>#N/A</v>
      </c>
      <c r="EX153" t="e">
        <v>#N/A</v>
      </c>
      <c r="EY153" t="e">
        <v>#N/A</v>
      </c>
    </row>
    <row r="154" spans="1:155">
      <c r="A154">
        <v>0.12374507590031121</v>
      </c>
      <c r="B154">
        <v>0.12182430751770296</v>
      </c>
      <c r="C154">
        <v>0.11992787766443748</v>
      </c>
      <c r="D154">
        <v>0.11805658612282338</v>
      </c>
      <c r="E154">
        <v>0.11621129863238099</v>
      </c>
      <c r="F154">
        <v>0.11439295030947165</v>
      </c>
      <c r="G154">
        <v>0.11260254799685028</v>
      </c>
      <c r="H154">
        <v>0.11084117353571565</v>
      </c>
      <c r="I154">
        <v>0.10910998586367332</v>
      </c>
      <c r="J154">
        <v>0.10741022338691987</v>
      </c>
      <c r="K154">
        <v>0.10574320505931833</v>
      </c>
      <c r="L154">
        <v>0.10411033149384795</v>
      </c>
      <c r="M154">
        <v>0.10251308525437987</v>
      </c>
      <c r="N154">
        <v>0.10095302911558163</v>
      </c>
      <c r="O154">
        <v>9.9431804738417909E-2</v>
      </c>
      <c r="P154">
        <v>9.7951128550715319E-2</v>
      </c>
      <c r="Q154">
        <v>9.651278665052572E-2</v>
      </c>
      <c r="R154">
        <v>9.5118627889452537E-2</v>
      </c>
      <c r="S154">
        <v>9.3770554549559321E-2</v>
      </c>
      <c r="T154">
        <v>9.2470511434318947E-2</v>
      </c>
      <c r="U154">
        <v>9.1220472026382504E-2</v>
      </c>
      <c r="V154">
        <v>9.0022422571768221E-2</v>
      </c>
      <c r="W154">
        <v>8.8878344059056952E-2</v>
      </c>
      <c r="X154">
        <v>8.7790191072999957E-2</v>
      </c>
      <c r="Y154">
        <v>8.6759870288356328E-2</v>
      </c>
      <c r="Z154">
        <v>8.5789215463741048E-2</v>
      </c>
      <c r="AA154">
        <v>8.4879962635737424E-2</v>
      </c>
      <c r="AB154">
        <v>8.4033724481226604E-2</v>
      </c>
      <c r="AC154">
        <v>8.3251964399676512E-2</v>
      </c>
      <c r="AD154">
        <v>8.2535973212060659E-2</v>
      </c>
      <c r="AE154">
        <v>8.1886844725531843E-2</v>
      </c>
      <c r="AF154">
        <v>8.1305456658997161E-2</v>
      </c>
      <c r="AG154">
        <v>8.0792452211937704E-2</v>
      </c>
      <c r="AH154">
        <v>8.0348228882684364E-2</v>
      </c>
      <c r="AI154">
        <v>7.9972925278364915E-2</v>
      </c>
      <c r="AJ154">
        <v>7.9666415918455816E-2</v>
      </c>
      <c r="AK154">
        <v>7.9428303560587651E-2</v>
      </c>
      <c r="AL154">
        <v>7.9257941022543951E-2</v>
      </c>
      <c r="AM154">
        <v>7.915440692402112E-2</v>
      </c>
      <c r="AN154">
        <v>7.9116538796401722E-2</v>
      </c>
      <c r="AO154">
        <v>7.9142912297329893E-2</v>
      </c>
      <c r="AP154">
        <v>7.9231904862289593E-2</v>
      </c>
      <c r="AQ154">
        <v>7.9381679207844696E-2</v>
      </c>
      <c r="AR154">
        <v>7.9590224073091159E-2</v>
      </c>
      <c r="AS154">
        <v>7.985535509695825E-2</v>
      </c>
      <c r="AT154">
        <v>8.0174787186409704E-2</v>
      </c>
      <c r="AU154">
        <v>8.0546109075823713E-2</v>
      </c>
      <c r="AV154">
        <v>8.0966830463131759E-2</v>
      </c>
      <c r="AW154">
        <v>8.1434419760001125E-2</v>
      </c>
      <c r="AX154">
        <v>8.194630379977505E-2</v>
      </c>
      <c r="AY154">
        <v>8.2499907758733476E-2</v>
      </c>
      <c r="AZ154">
        <v>8.3092669087520804E-2</v>
      </c>
      <c r="BA154">
        <v>8.3722055942512572E-2</v>
      </c>
      <c r="BB154">
        <v>8.4385585279928413E-2</v>
      </c>
      <c r="BC154">
        <v>8.5080837305087809E-2</v>
      </c>
      <c r="BD154">
        <v>8.5805466191351043E-2</v>
      </c>
      <c r="BE154">
        <v>8.6557208831189336E-2</v>
      </c>
      <c r="BF154">
        <v>8.7333894828226968E-2</v>
      </c>
      <c r="BG154">
        <v>8.8133448420232449E-2</v>
      </c>
      <c r="BH154">
        <v>8.8953895488781021E-2</v>
      </c>
      <c r="BI154">
        <v>8.9793362952532027E-2</v>
      </c>
      <c r="BJ154">
        <v>9.0650080170689901E-2</v>
      </c>
      <c r="BK154">
        <v>9.1522378467649101E-2</v>
      </c>
      <c r="BL154">
        <v>9.2408689313987852E-2</v>
      </c>
      <c r="BM154">
        <v>9.3307541969603766E-2</v>
      </c>
      <c r="BN154">
        <v>9.421756009224376E-2</v>
      </c>
      <c r="BO154">
        <v>9.5137459109881695E-2</v>
      </c>
      <c r="BP154">
        <v>9.6066041117587458E-2</v>
      </c>
      <c r="BQ154">
        <v>9.7002191875842414E-2</v>
      </c>
      <c r="BR154">
        <v>9.7944875887506944E-2</v>
      </c>
      <c r="BS154">
        <v>9.8893132670051426E-2</v>
      </c>
      <c r="BT154">
        <v>9.9846071809147896E-2</v>
      </c>
      <c r="BU154">
        <v>0.10080286946081427</v>
      </c>
      <c r="BV154">
        <v>0.10176276379728326</v>
      </c>
      <c r="BW154">
        <v>0.10272505127935201</v>
      </c>
      <c r="BX154">
        <v>0.10368908249630331</v>
      </c>
      <c r="BY154">
        <v>0.1046542588990601</v>
      </c>
      <c r="BZ154">
        <v>0.10562002915035072</v>
      </c>
      <c r="CA154">
        <v>0.10658588587501007</v>
      </c>
      <c r="CB154">
        <v>0.10755136237487839</v>
      </c>
      <c r="CC154">
        <v>0.10851603016176499</v>
      </c>
      <c r="CD154">
        <v>0.10947949550851063</v>
      </c>
      <c r="CE154">
        <v>0.11044139772620926</v>
      </c>
      <c r="CF154">
        <v>0.1114014059453925</v>
      </c>
      <c r="CG154">
        <v>0.11235921754589087</v>
      </c>
      <c r="CH154">
        <v>0.11331455577911836</v>
      </c>
      <c r="CI154">
        <v>0.11426716770787142</v>
      </c>
      <c r="CJ154">
        <v>0.1152168225989714</v>
      </c>
      <c r="CK154">
        <v>0.11616331043187125</v>
      </c>
      <c r="CL154">
        <v>0.11710643990041235</v>
      </c>
      <c r="CM154">
        <v>0.11804603726568715</v>
      </c>
      <c r="CN154">
        <v>0.11898194502391542</v>
      </c>
      <c r="CO154">
        <v>0.11991402058474314</v>
      </c>
      <c r="CP154">
        <v>0.12084213530174888</v>
      </c>
      <c r="CQ154">
        <v>0.12176617311451156</v>
      </c>
      <c r="CR154">
        <v>0.12268603012520456</v>
      </c>
      <c r="CS154">
        <v>0.1236016126707314</v>
      </c>
      <c r="CT154">
        <v>0.12451283777886547</v>
      </c>
      <c r="CU154">
        <v>0.12541963162448569</v>
      </c>
      <c r="CV154">
        <v>0.12632192871265846</v>
      </c>
      <c r="CW154" t="e">
        <v>#N/A</v>
      </c>
      <c r="CX154" t="e">
        <v>#N/A</v>
      </c>
      <c r="CY154" t="e">
        <v>#N/A</v>
      </c>
      <c r="CZ154" t="e">
        <v>#N/A</v>
      </c>
      <c r="DA154" t="e">
        <v>#N/A</v>
      </c>
      <c r="DB154" t="e">
        <v>#N/A</v>
      </c>
      <c r="DC154" t="e">
        <v>#N/A</v>
      </c>
      <c r="DD154" t="e">
        <v>#N/A</v>
      </c>
      <c r="DE154" t="e">
        <v>#N/A</v>
      </c>
      <c r="DF154" t="e">
        <v>#N/A</v>
      </c>
      <c r="DG154" t="e">
        <v>#N/A</v>
      </c>
      <c r="DH154" t="e">
        <v>#N/A</v>
      </c>
      <c r="DI154" t="e">
        <v>#N/A</v>
      </c>
      <c r="DJ154" t="e">
        <v>#N/A</v>
      </c>
      <c r="DK154" t="e">
        <v>#N/A</v>
      </c>
      <c r="DL154" t="e">
        <v>#N/A</v>
      </c>
      <c r="DM154" t="e">
        <v>#N/A</v>
      </c>
      <c r="DN154" t="e">
        <v>#N/A</v>
      </c>
      <c r="DO154" t="e">
        <v>#N/A</v>
      </c>
      <c r="DP154" t="e">
        <v>#N/A</v>
      </c>
      <c r="DQ154" t="e">
        <v>#N/A</v>
      </c>
      <c r="DR154" t="e">
        <v>#N/A</v>
      </c>
      <c r="DS154" t="e">
        <v>#N/A</v>
      </c>
      <c r="DT154" t="e">
        <v>#N/A</v>
      </c>
      <c r="DU154" t="e">
        <v>#N/A</v>
      </c>
      <c r="DV154" t="e">
        <v>#N/A</v>
      </c>
      <c r="DW154" t="e">
        <v>#N/A</v>
      </c>
      <c r="DX154" t="e">
        <v>#N/A</v>
      </c>
      <c r="DY154" t="e">
        <v>#N/A</v>
      </c>
      <c r="DZ154" t="e">
        <v>#N/A</v>
      </c>
      <c r="EA154" t="e">
        <v>#N/A</v>
      </c>
      <c r="EB154" t="e">
        <v>#N/A</v>
      </c>
      <c r="EC154" t="e">
        <v>#N/A</v>
      </c>
      <c r="ED154" t="e">
        <v>#N/A</v>
      </c>
      <c r="EE154" t="e">
        <v>#N/A</v>
      </c>
      <c r="EF154" t="e">
        <v>#N/A</v>
      </c>
      <c r="EG154" t="e">
        <v>#N/A</v>
      </c>
      <c r="EH154" t="e">
        <v>#N/A</v>
      </c>
      <c r="EI154" t="e">
        <v>#N/A</v>
      </c>
      <c r="EJ154" t="e">
        <v>#N/A</v>
      </c>
      <c r="EK154" t="e">
        <v>#N/A</v>
      </c>
      <c r="EL154" t="e">
        <v>#N/A</v>
      </c>
      <c r="EM154" t="e">
        <v>#N/A</v>
      </c>
      <c r="EN154" t="e">
        <v>#N/A</v>
      </c>
      <c r="EO154" t="e">
        <v>#N/A</v>
      </c>
      <c r="EP154" t="e">
        <v>#N/A</v>
      </c>
      <c r="EQ154" t="e">
        <v>#N/A</v>
      </c>
      <c r="ER154" t="e">
        <v>#N/A</v>
      </c>
      <c r="ES154" t="e">
        <v>#N/A</v>
      </c>
      <c r="ET154" t="e">
        <v>#N/A</v>
      </c>
      <c r="EU154" t="e">
        <v>#N/A</v>
      </c>
      <c r="EV154" t="e">
        <v>#N/A</v>
      </c>
      <c r="EW154" t="e">
        <v>#N/A</v>
      </c>
      <c r="EX154" t="e">
        <v>#N/A</v>
      </c>
      <c r="EY154" t="e">
        <v>#N/A</v>
      </c>
    </row>
    <row r="155" spans="1:155">
      <c r="A155">
        <v>0.12368455323004834</v>
      </c>
      <c r="B155">
        <v>0.12175971331324437</v>
      </c>
      <c r="C155">
        <v>0.11985961610134661</v>
      </c>
      <c r="D155">
        <v>0.11798505807424649</v>
      </c>
      <c r="E155">
        <v>0.11613690118800779</v>
      </c>
      <c r="F155">
        <v>0.11431607622763726</v>
      </c>
      <c r="G155">
        <v>0.11252358512260546</v>
      </c>
      <c r="H155">
        <v>0.11076050408503019</v>
      </c>
      <c r="I155">
        <v>0.10902798568331035</v>
      </c>
      <c r="J155">
        <v>0.10732726110768656</v>
      </c>
      <c r="K155">
        <v>0.10565964116061122</v>
      </c>
      <c r="L155">
        <v>0.1040265172814579</v>
      </c>
      <c r="M155">
        <v>0.10242936174589136</v>
      </c>
      <c r="N155">
        <v>0.10086972582509615</v>
      </c>
      <c r="O155">
        <v>9.9349238339049614E-2</v>
      </c>
      <c r="P155">
        <v>9.7869601456077537E-2</v>
      </c>
      <c r="Q155">
        <v>9.6432585443322325E-2</v>
      </c>
      <c r="R155">
        <v>9.5040021705155325E-2</v>
      </c>
      <c r="S155">
        <v>9.369379327027845E-2</v>
      </c>
      <c r="T155">
        <v>9.2395823809518413E-2</v>
      </c>
      <c r="U155">
        <v>9.1148063731362139E-2</v>
      </c>
      <c r="V155">
        <v>8.9952474122850179E-2</v>
      </c>
      <c r="W155">
        <v>8.8811008752751705E-2</v>
      </c>
      <c r="X155">
        <v>8.7725592809646119E-2</v>
      </c>
      <c r="Y155">
        <v>8.6698101548462608E-2</v>
      </c>
      <c r="Z155">
        <v>8.5730335403362931E-2</v>
      </c>
      <c r="AA155">
        <v>8.4823995346358108E-2</v>
      </c>
      <c r="AB155">
        <v>8.3980657653955848E-2</v>
      </c>
      <c r="AC155">
        <v>8.3201748512227336E-2</v>
      </c>
      <c r="AD155">
        <v>8.2488521343704546E-2</v>
      </c>
      <c r="AE155">
        <v>8.1842033213759963E-2</v>
      </c>
      <c r="AF155">
        <v>8.1263126730523425E-2</v>
      </c>
      <c r="AG155">
        <v>8.0752412662166387E-2</v>
      </c>
      <c r="AH155">
        <v>8.0310259752917598E-2</v>
      </c>
      <c r="AI155">
        <v>7.9936782906645132E-2</v>
      </c>
      <c r="AJ155">
        <v>7.9631838736277591E-2</v>
      </c>
      <c r="AK155">
        <v>7.9395018407951087E-2</v>
      </c>
      <c r="AL155">
        <v>7.9225670194864664E-2</v>
      </c>
      <c r="AM155">
        <v>7.9122875751165542E-2</v>
      </c>
      <c r="AN155">
        <v>7.9085480145657638E-2</v>
      </c>
      <c r="AO155">
        <v>7.9112074495653037E-2</v>
      </c>
      <c r="AP155">
        <v>7.9201056751084534E-2</v>
      </c>
      <c r="AQ155">
        <v>7.9350614297387934E-2</v>
      </c>
      <c r="AR155">
        <v>7.9558764633751111E-2</v>
      </c>
      <c r="AS155">
        <v>7.9823354423035286E-2</v>
      </c>
      <c r="AT155">
        <v>8.0142132126243243E-2</v>
      </c>
      <c r="AU155">
        <v>8.0512721436128976E-2</v>
      </c>
      <c r="AV155">
        <v>8.0932666248945295E-2</v>
      </c>
      <c r="AW155">
        <v>8.1399468560367783E-2</v>
      </c>
      <c r="AX155">
        <v>8.1910587621206163E-2</v>
      </c>
      <c r="AY155">
        <v>8.2463479162382142E-2</v>
      </c>
      <c r="AZ155">
        <v>8.3055608865147304E-2</v>
      </c>
      <c r="BA155">
        <v>8.3684470762606447E-2</v>
      </c>
      <c r="BB155">
        <v>8.4347605153001493E-2</v>
      </c>
      <c r="BC155">
        <v>8.504261308385519E-2</v>
      </c>
      <c r="BD155">
        <v>8.5767166991230714E-2</v>
      </c>
      <c r="BE155">
        <v>8.6519019735745717E-2</v>
      </c>
      <c r="BF155">
        <v>8.7296014572844666E-2</v>
      </c>
      <c r="BG155">
        <v>8.8096087305491164E-2</v>
      </c>
      <c r="BH155">
        <v>8.891727341838819E-2</v>
      </c>
      <c r="BI155">
        <v>8.9757707650867366E-2</v>
      </c>
      <c r="BJ155">
        <v>9.0615625609129904E-2</v>
      </c>
      <c r="BK155">
        <v>9.1489363368972357E-2</v>
      </c>
      <c r="BL155">
        <v>9.2377355848798151E-2</v>
      </c>
      <c r="BM155">
        <v>9.3278134618342709E-2</v>
      </c>
      <c r="BN155">
        <v>9.4190324612987306E-2</v>
      </c>
      <c r="BO155">
        <v>9.5112641595064551E-2</v>
      </c>
      <c r="BP155">
        <v>9.6043887206919865E-2</v>
      </c>
      <c r="BQ155">
        <v>9.6982946065455808E-2</v>
      </c>
      <c r="BR155">
        <v>9.7928780892414302E-2</v>
      </c>
      <c r="BS155">
        <v>9.8880428941388834E-2</v>
      </c>
      <c r="BT155">
        <v>9.9836997023419846E-2</v>
      </c>
      <c r="BU155">
        <v>0.10079765817858992</v>
      </c>
      <c r="BV155">
        <v>0.10176164710262116</v>
      </c>
      <c r="BW155">
        <v>0.10272825651005632</v>
      </c>
      <c r="BX155">
        <v>0.1036968330558117</v>
      </c>
      <c r="BY155">
        <v>0.1046667740122027</v>
      </c>
      <c r="BZ155">
        <v>0.105637523764208</v>
      </c>
      <c r="CA155">
        <v>0.10660857049867807</v>
      </c>
      <c r="CB155">
        <v>0.10757944304144995</v>
      </c>
      <c r="CC155">
        <v>0.10854970833514127</v>
      </c>
      <c r="CD155">
        <v>0.10951896808291667</v>
      </c>
      <c r="CE155">
        <v>0.11048685696490838</v>
      </c>
      <c r="CF155">
        <v>0.1114530395200225</v>
      </c>
      <c r="CG155">
        <v>0.11241720852284595</v>
      </c>
      <c r="CH155">
        <v>0.11337908267431561</v>
      </c>
      <c r="CI155">
        <v>0.11433840450105316</v>
      </c>
      <c r="CJ155">
        <v>0.11529493880259671</v>
      </c>
      <c r="CK155">
        <v>0.11624847114286825</v>
      </c>
      <c r="CL155">
        <v>0.11719880585588562</v>
      </c>
      <c r="CM155">
        <v>0.11814576491429873</v>
      </c>
      <c r="CN155">
        <v>0.11908918661901381</v>
      </c>
      <c r="CO155">
        <v>0.12002892423288389</v>
      </c>
      <c r="CP155">
        <v>0.12096484504315606</v>
      </c>
      <c r="CQ155">
        <v>0.12189682904433885</v>
      </c>
      <c r="CR155">
        <v>0.1228247684478939</v>
      </c>
      <c r="CS155">
        <v>0.12374856576692335</v>
      </c>
      <c r="CT155">
        <v>0.12466813433737146</v>
      </c>
      <c r="CU155">
        <v>0.12558339668356472</v>
      </c>
      <c r="CV155">
        <v>0.1264942837789331</v>
      </c>
      <c r="CW155" t="e">
        <v>#N/A</v>
      </c>
      <c r="CX155" t="e">
        <v>#N/A</v>
      </c>
      <c r="CY155" t="e">
        <v>#N/A</v>
      </c>
      <c r="CZ155" t="e">
        <v>#N/A</v>
      </c>
      <c r="DA155" t="e">
        <v>#N/A</v>
      </c>
      <c r="DB155" t="e">
        <v>#N/A</v>
      </c>
      <c r="DC155" t="e">
        <v>#N/A</v>
      </c>
      <c r="DD155" t="e">
        <v>#N/A</v>
      </c>
      <c r="DE155" t="e">
        <v>#N/A</v>
      </c>
      <c r="DF155" t="e">
        <v>#N/A</v>
      </c>
      <c r="DG155" t="e">
        <v>#N/A</v>
      </c>
      <c r="DH155" t="e">
        <v>#N/A</v>
      </c>
      <c r="DI155" t="e">
        <v>#N/A</v>
      </c>
      <c r="DJ155" t="e">
        <v>#N/A</v>
      </c>
      <c r="DK155" t="e">
        <v>#N/A</v>
      </c>
      <c r="DL155" t="e">
        <v>#N/A</v>
      </c>
      <c r="DM155" t="e">
        <v>#N/A</v>
      </c>
      <c r="DN155" t="e">
        <v>#N/A</v>
      </c>
      <c r="DO155" t="e">
        <v>#N/A</v>
      </c>
      <c r="DP155" t="e">
        <v>#N/A</v>
      </c>
      <c r="DQ155" t="e">
        <v>#N/A</v>
      </c>
      <c r="DR155" t="e">
        <v>#N/A</v>
      </c>
      <c r="DS155" t="e">
        <v>#N/A</v>
      </c>
      <c r="DT155" t="e">
        <v>#N/A</v>
      </c>
      <c r="DU155" t="e">
        <v>#N/A</v>
      </c>
      <c r="DV155" t="e">
        <v>#N/A</v>
      </c>
      <c r="DW155" t="e">
        <v>#N/A</v>
      </c>
      <c r="DX155" t="e">
        <v>#N/A</v>
      </c>
      <c r="DY155" t="e">
        <v>#N/A</v>
      </c>
      <c r="DZ155" t="e">
        <v>#N/A</v>
      </c>
      <c r="EA155" t="e">
        <v>#N/A</v>
      </c>
      <c r="EB155" t="e">
        <v>#N/A</v>
      </c>
      <c r="EC155" t="e">
        <v>#N/A</v>
      </c>
      <c r="ED155" t="e">
        <v>#N/A</v>
      </c>
      <c r="EE155" t="e">
        <v>#N/A</v>
      </c>
      <c r="EF155" t="e">
        <v>#N/A</v>
      </c>
      <c r="EG155" t="e">
        <v>#N/A</v>
      </c>
      <c r="EH155" t="e">
        <v>#N/A</v>
      </c>
      <c r="EI155" t="e">
        <v>#N/A</v>
      </c>
      <c r="EJ155" t="e">
        <v>#N/A</v>
      </c>
      <c r="EK155" t="e">
        <v>#N/A</v>
      </c>
      <c r="EL155" t="e">
        <v>#N/A</v>
      </c>
      <c r="EM155" t="e">
        <v>#N/A</v>
      </c>
      <c r="EN155" t="e">
        <v>#N/A</v>
      </c>
      <c r="EO155" t="e">
        <v>#N/A</v>
      </c>
      <c r="EP155" t="e">
        <v>#N/A</v>
      </c>
      <c r="EQ155" t="e">
        <v>#N/A</v>
      </c>
      <c r="ER155" t="e">
        <v>#N/A</v>
      </c>
      <c r="ES155" t="e">
        <v>#N/A</v>
      </c>
      <c r="ET155" t="e">
        <v>#N/A</v>
      </c>
      <c r="EU155" t="e">
        <v>#N/A</v>
      </c>
      <c r="EV155" t="e">
        <v>#N/A</v>
      </c>
      <c r="EW155" t="e">
        <v>#N/A</v>
      </c>
      <c r="EX155" t="e">
        <v>#N/A</v>
      </c>
      <c r="EY155" t="e">
        <v>#N/A</v>
      </c>
    </row>
    <row r="156" spans="1:155">
      <c r="A156">
        <v>0.12362453488848359</v>
      </c>
      <c r="B156">
        <v>0.12169579945303435</v>
      </c>
      <c r="C156">
        <v>0.11979219832305221</v>
      </c>
      <c r="D156">
        <v>0.11791452463593538</v>
      </c>
      <c r="E156">
        <v>0.11606363654467976</v>
      </c>
      <c r="F156">
        <v>0.11424046047522499</v>
      </c>
      <c r="G156">
        <v>0.11244599337747543</v>
      </c>
      <c r="H156">
        <v>0.1106813058057592</v>
      </c>
      <c r="I156">
        <v>0.10894754392052014</v>
      </c>
      <c r="J156">
        <v>0.10724593164615052</v>
      </c>
      <c r="K156">
        <v>0.1055777716286013</v>
      </c>
      <c r="L156">
        <v>0.10394444611447001</v>
      </c>
      <c r="M156">
        <v>0.1023474170944373</v>
      </c>
      <c r="N156">
        <v>0.10078822437422831</v>
      </c>
      <c r="O156">
        <v>9.9268484011560063E-2</v>
      </c>
      <c r="P156">
        <v>9.7789884026498672E-2</v>
      </c>
      <c r="Q156">
        <v>9.6354179057930464E-2</v>
      </c>
      <c r="R156">
        <v>9.4963183294490661E-2</v>
      </c>
      <c r="S156">
        <v>9.3618760869808804E-2</v>
      </c>
      <c r="T156">
        <v>9.2322814786690993E-2</v>
      </c>
      <c r="U156">
        <v>9.1077272939720053E-2</v>
      </c>
      <c r="V156">
        <v>8.9884072005722473E-2</v>
      </c>
      <c r="W156">
        <v>8.8745139347713359E-2</v>
      </c>
      <c r="X156">
        <v>8.766237188948145E-2</v>
      </c>
      <c r="Y156">
        <v>8.6637614657229703E-2</v>
      </c>
      <c r="Z156">
        <v>8.5672636165549626E-2</v>
      </c>
      <c r="AA156">
        <v>8.4769103923639705E-2</v>
      </c>
      <c r="AB156">
        <v>8.3928559580135911E-2</v>
      </c>
      <c r="AC156">
        <v>8.3152393996885329E-2</v>
      </c>
      <c r="AD156">
        <v>8.2441825168922525E-2</v>
      </c>
      <c r="AE156">
        <v>8.1797875446446233E-2</v>
      </c>
      <c r="AF156">
        <v>8.1221354308407129E-2</v>
      </c>
      <c r="AG156">
        <v>8.0712842014970462E-2</v>
      </c>
      <c r="AH156">
        <v>8.0272680310337893E-2</v>
      </c>
      <c r="AI156">
        <v>7.990096180901135E-2</v>
      </c>
      <c r="AJ156">
        <v>7.9597526276297376E-2</v>
      </c>
      <c r="AK156">
        <v>7.9361954127313894E-2</v>
      </c>
      <c r="AL156">
        <v>7.9193589716005777E-2</v>
      </c>
      <c r="AM156">
        <v>7.90915167709932E-2</v>
      </c>
      <c r="AN156">
        <v>7.9054589110920531E-2</v>
      </c>
      <c r="AO156">
        <v>7.9081411330247278E-2</v>
      </c>
      <c r="AP156">
        <v>7.9170401190208059E-2</v>
      </c>
      <c r="AQ156">
        <v>7.9319769509597016E-2</v>
      </c>
      <c r="AR156">
        <v>7.952756045584812E-2</v>
      </c>
      <c r="AS156">
        <v>7.9791651543545117E-2</v>
      </c>
      <c r="AT156">
        <v>8.010982223171044E-2</v>
      </c>
      <c r="AU156">
        <v>8.0479729066858449E-2</v>
      </c>
      <c r="AV156">
        <v>8.0898948504958781E-2</v>
      </c>
      <c r="AW156">
        <v>8.1365014878685957E-2</v>
      </c>
      <c r="AX156">
        <v>8.187541805636793E-2</v>
      </c>
      <c r="AY156">
        <v>8.2427642886291327E-2</v>
      </c>
      <c r="AZ156">
        <v>8.3019182082543566E-2</v>
      </c>
      <c r="BA156">
        <v>8.3647554409913144E-2</v>
      </c>
      <c r="BB156">
        <v>8.4310322606907975E-2</v>
      </c>
      <c r="BC156">
        <v>8.5005107708980052E-2</v>
      </c>
      <c r="BD156">
        <v>8.5729599866686837E-2</v>
      </c>
      <c r="BE156">
        <v>8.6481567330658135E-2</v>
      </c>
      <c r="BF156">
        <v>8.7258866631717405E-2</v>
      </c>
      <c r="BG156">
        <v>8.8059444885827176E-2</v>
      </c>
      <c r="BH156">
        <v>8.8881347001736916E-2</v>
      </c>
      <c r="BI156">
        <v>8.9722715450992099E-2</v>
      </c>
      <c r="BJ156">
        <v>9.0581792021044036E-2</v>
      </c>
      <c r="BK156">
        <v>9.1456917578965125E-2</v>
      </c>
      <c r="BL156">
        <v>9.2346530584923273E-2</v>
      </c>
      <c r="BM156">
        <v>9.3249165003915266E-2</v>
      </c>
      <c r="BN156">
        <v>9.4163447158989499E-2</v>
      </c>
      <c r="BO156">
        <v>9.5088093336539753E-2</v>
      </c>
      <c r="BP156">
        <v>9.6021904898369953E-2</v>
      </c>
      <c r="BQ156">
        <v>9.6963765489369191E-2</v>
      </c>
      <c r="BR156">
        <v>9.7912636274694501E-2</v>
      </c>
      <c r="BS156">
        <v>9.886755240384025E-2</v>
      </c>
      <c r="BT156">
        <v>9.9827618149206362E-2</v>
      </c>
      <c r="BU156">
        <v>0.10079200361629974</v>
      </c>
      <c r="BV156">
        <v>0.10175994023863581</v>
      </c>
      <c r="BW156">
        <v>0.10273071719142254</v>
      </c>
      <c r="BX156">
        <v>0.10370367735774712</v>
      </c>
      <c r="BY156">
        <v>0.10467821406237035</v>
      </c>
      <c r="BZ156">
        <v>0.10565376757181077</v>
      </c>
      <c r="CA156">
        <v>0.10662982185049995</v>
      </c>
      <c r="CB156">
        <v>0.10760590139261607</v>
      </c>
      <c r="CC156">
        <v>0.10858156877620084</v>
      </c>
      <c r="CD156">
        <v>0.10955642126106778</v>
      </c>
      <c r="CE156">
        <v>0.11053008909915439</v>
      </c>
      <c r="CF156">
        <v>0.11150223236789542</v>
      </c>
      <c r="CG156">
        <v>0.11247253940322485</v>
      </c>
      <c r="CH156">
        <v>0.11344072449192248</v>
      </c>
      <c r="CI156">
        <v>0.11440652577058906</v>
      </c>
      <c r="CJ156">
        <v>0.11536970370863242</v>
      </c>
      <c r="CK156">
        <v>0.11633003958272344</v>
      </c>
      <c r="CL156">
        <v>0.11728733349315078</v>
      </c>
      <c r="CM156">
        <v>0.11824140326561514</v>
      </c>
      <c r="CN156">
        <v>0.11919208309383393</v>
      </c>
      <c r="CO156">
        <v>0.12013922223384974</v>
      </c>
      <c r="CP156">
        <v>0.12108268403988312</v>
      </c>
      <c r="CQ156">
        <v>0.12202234460220089</v>
      </c>
      <c r="CR156">
        <v>0.12295809238513922</v>
      </c>
      <c r="CS156">
        <v>0.12388982619432691</v>
      </c>
      <c r="CT156">
        <v>0.12481745573893914</v>
      </c>
      <c r="CU156">
        <v>0.1257409000167288</v>
      </c>
      <c r="CV156">
        <v>0.1266600865479971</v>
      </c>
      <c r="CW156" t="e">
        <v>#N/A</v>
      </c>
      <c r="CX156" t="e">
        <v>#N/A</v>
      </c>
      <c r="CY156" t="e">
        <v>#N/A</v>
      </c>
      <c r="CZ156" t="e">
        <v>#N/A</v>
      </c>
      <c r="DA156" t="e">
        <v>#N/A</v>
      </c>
      <c r="DB156" t="e">
        <v>#N/A</v>
      </c>
      <c r="DC156" t="e">
        <v>#N/A</v>
      </c>
      <c r="DD156" t="e">
        <v>#N/A</v>
      </c>
      <c r="DE156" t="e">
        <v>#N/A</v>
      </c>
      <c r="DF156" t="e">
        <v>#N/A</v>
      </c>
      <c r="DG156" t="e">
        <v>#N/A</v>
      </c>
      <c r="DH156" t="e">
        <v>#N/A</v>
      </c>
      <c r="DI156" t="e">
        <v>#N/A</v>
      </c>
      <c r="DJ156" t="e">
        <v>#N/A</v>
      </c>
      <c r="DK156" t="e">
        <v>#N/A</v>
      </c>
      <c r="DL156" t="e">
        <v>#N/A</v>
      </c>
      <c r="DM156" t="e">
        <v>#N/A</v>
      </c>
      <c r="DN156" t="e">
        <v>#N/A</v>
      </c>
      <c r="DO156" t="e">
        <v>#N/A</v>
      </c>
      <c r="DP156" t="e">
        <v>#N/A</v>
      </c>
      <c r="DQ156" t="e">
        <v>#N/A</v>
      </c>
      <c r="DR156" t="e">
        <v>#N/A</v>
      </c>
      <c r="DS156" t="e">
        <v>#N/A</v>
      </c>
      <c r="DT156" t="e">
        <v>#N/A</v>
      </c>
      <c r="DU156" t="e">
        <v>#N/A</v>
      </c>
      <c r="DV156" t="e">
        <v>#N/A</v>
      </c>
      <c r="DW156" t="e">
        <v>#N/A</v>
      </c>
      <c r="DX156" t="e">
        <v>#N/A</v>
      </c>
      <c r="DY156" t="e">
        <v>#N/A</v>
      </c>
      <c r="DZ156" t="e">
        <v>#N/A</v>
      </c>
      <c r="EA156" t="e">
        <v>#N/A</v>
      </c>
      <c r="EB156" t="e">
        <v>#N/A</v>
      </c>
      <c r="EC156" t="e">
        <v>#N/A</v>
      </c>
      <c r="ED156" t="e">
        <v>#N/A</v>
      </c>
      <c r="EE156" t="e">
        <v>#N/A</v>
      </c>
      <c r="EF156" t="e">
        <v>#N/A</v>
      </c>
      <c r="EG156" t="e">
        <v>#N/A</v>
      </c>
      <c r="EH156" t="e">
        <v>#N/A</v>
      </c>
      <c r="EI156" t="e">
        <v>#N/A</v>
      </c>
      <c r="EJ156" t="e">
        <v>#N/A</v>
      </c>
      <c r="EK156" t="e">
        <v>#N/A</v>
      </c>
      <c r="EL156" t="e">
        <v>#N/A</v>
      </c>
      <c r="EM156" t="e">
        <v>#N/A</v>
      </c>
      <c r="EN156" t="e">
        <v>#N/A</v>
      </c>
      <c r="EO156" t="e">
        <v>#N/A</v>
      </c>
      <c r="EP156" t="e">
        <v>#N/A</v>
      </c>
      <c r="EQ156" t="e">
        <v>#N/A</v>
      </c>
      <c r="ER156" t="e">
        <v>#N/A</v>
      </c>
      <c r="ES156" t="e">
        <v>#N/A</v>
      </c>
      <c r="ET156" t="e">
        <v>#N/A</v>
      </c>
      <c r="EU156" t="e">
        <v>#N/A</v>
      </c>
      <c r="EV156" t="e">
        <v>#N/A</v>
      </c>
      <c r="EW156" t="e">
        <v>#N/A</v>
      </c>
      <c r="EX156" t="e">
        <v>#N/A</v>
      </c>
      <c r="EY156" t="e">
        <v>#N/A</v>
      </c>
    </row>
    <row r="157" spans="1:155">
      <c r="A157">
        <v>0.1235649239536525</v>
      </c>
      <c r="B157">
        <v>0.12163246722847261</v>
      </c>
      <c r="C157">
        <v>0.11972552418625639</v>
      </c>
      <c r="D157">
        <v>0.11784488462154322</v>
      </c>
      <c r="E157">
        <v>0.11599140281770258</v>
      </c>
      <c r="F157">
        <v>0.11416600082825679</v>
      </c>
      <c r="G157">
        <v>0.11236967059476584</v>
      </c>
      <c r="H157">
        <v>0.1106034769669693</v>
      </c>
      <c r="I157">
        <v>0.10886855966144049</v>
      </c>
      <c r="J157">
        <v>0.10716613531801819</v>
      </c>
      <c r="K157">
        <v>0.10549749837554295</v>
      </c>
      <c r="L157">
        <v>0.10386402190431716</v>
      </c>
      <c r="M157">
        <v>0.10226715762330056</v>
      </c>
      <c r="N157">
        <v>0.10070843388974463</v>
      </c>
      <c r="O157">
        <v>9.9189454081693107E-2</v>
      </c>
      <c r="P157">
        <v>9.7711892175641316E-2</v>
      </c>
      <c r="Q157">
        <v>9.6277487374585871E-2</v>
      </c>
      <c r="R157">
        <v>9.4888036881917548E-2</v>
      </c>
      <c r="S157">
        <v>9.3545386249617918E-2</v>
      </c>
      <c r="T157">
        <v>9.2251418275859989E-2</v>
      </c>
      <c r="U157">
        <v>9.1008038867459423E-2</v>
      </c>
      <c r="V157">
        <v>8.9817160960153505E-2</v>
      </c>
      <c r="W157">
        <v>8.8680686387891977E-2</v>
      </c>
      <c r="X157">
        <v>8.7600484743668119E-2</v>
      </c>
      <c r="Y157">
        <v>8.6578372054754327E-2</v>
      </c>
      <c r="Z157">
        <v>8.5616086245299358E-2</v>
      </c>
      <c r="AA157">
        <v>8.4715262880718775E-2</v>
      </c>
      <c r="AB157">
        <v>8.387741063968833E-2</v>
      </c>
      <c r="AC157">
        <v>8.3103886865797102E-2</v>
      </c>
      <c r="AD157">
        <v>8.2395876086367503E-2</v>
      </c>
      <c r="AE157">
        <v>8.1754367858010726E-2</v>
      </c>
      <c r="AF157">
        <v>8.1180140459909719E-2</v>
      </c>
      <c r="AG157">
        <v>8.0673745365712771E-2</v>
      </c>
      <c r="AH157">
        <v>8.0235499120149684E-2</v>
      </c>
      <c r="AI157">
        <v>7.9865473371170587E-2</v>
      </c>
      <c r="AJ157">
        <v>7.956349220942531E-2</v>
      </c>
      <c r="AK157">
        <v>7.9329125952581778E-2</v>
      </c>
      <c r="AL157">
        <v>7.9161715695950347E-2</v>
      </c>
      <c r="AM157">
        <v>7.906034704339171E-2</v>
      </c>
      <c r="AN157">
        <v>7.902388164363261E-2</v>
      </c>
      <c r="AO157">
        <v>7.9050937685064881E-2</v>
      </c>
      <c r="AP157">
        <v>7.913995141634507E-2</v>
      </c>
      <c r="AQ157">
        <v>7.9289155869228564E-2</v>
      </c>
      <c r="AR157">
        <v>7.9496620622596853E-2</v>
      </c>
      <c r="AS157">
        <v>7.976025230788461E-2</v>
      </c>
      <c r="AT157">
        <v>8.0077859160262999E-2</v>
      </c>
      <c r="AU157">
        <v>8.0447129687888086E-2</v>
      </c>
      <c r="AV157">
        <v>8.0865671285908505E-2</v>
      </c>
      <c r="AW157">
        <v>8.1331048565714978E-2</v>
      </c>
      <c r="AX157">
        <v>8.1840780682049571E-2</v>
      </c>
      <c r="AY157">
        <v>8.2392380245254915E-2</v>
      </c>
      <c r="AZ157">
        <v>8.2983365842529952E-2</v>
      </c>
      <c r="BA157">
        <v>8.3611279818574774E-2</v>
      </c>
      <c r="BB157">
        <v>8.4273706531893838E-2</v>
      </c>
      <c r="BC157">
        <v>8.4968286269279256E-2</v>
      </c>
      <c r="BD157">
        <v>8.5692726211745618E-2</v>
      </c>
      <c r="BE157">
        <v>8.6444809585458679E-2</v>
      </c>
      <c r="BF157">
        <v>8.7222405847227472E-2</v>
      </c>
      <c r="BG157">
        <v>8.8023473145102962E-2</v>
      </c>
      <c r="BH157">
        <v>8.8846065633821802E-2</v>
      </c>
      <c r="BI157">
        <v>8.9688333430476844E-2</v>
      </c>
      <c r="BJ157">
        <v>9.0548524505877831E-2</v>
      </c>
      <c r="BK157">
        <v>9.1424984540196402E-2</v>
      </c>
      <c r="BL157">
        <v>9.2316155575192502E-2</v>
      </c>
      <c r="BM157">
        <v>9.3220574089222033E-2</v>
      </c>
      <c r="BN157">
        <v>9.4136867957619788E-2</v>
      </c>
      <c r="BO157">
        <v>9.5063754122066885E-2</v>
      </c>
      <c r="BP157">
        <v>9.6000033819510375E-2</v>
      </c>
      <c r="BQ157">
        <v>9.6944589933719641E-2</v>
      </c>
      <c r="BR157">
        <v>9.7896382229147622E-2</v>
      </c>
      <c r="BS157">
        <v>9.8854443966675448E-2</v>
      </c>
      <c r="BT157">
        <v>9.981787706933698E-2</v>
      </c>
      <c r="BU157">
        <v>0.10078584891864728</v>
      </c>
      <c r="BV157">
        <v>0.10175758786301883</v>
      </c>
      <c r="BW157">
        <v>0.10273237974011065</v>
      </c>
      <c r="BX157">
        <v>0.10370956387257221</v>
      </c>
      <c r="BY157">
        <v>0.1046885297804727</v>
      </c>
      <c r="BZ157">
        <v>0.10566871381648815</v>
      </c>
      <c r="CA157">
        <v>0.10664959589683252</v>
      </c>
      <c r="CB157">
        <v>0.10763069637431373</v>
      </c>
      <c r="CC157">
        <v>0.10861157360178693</v>
      </c>
      <c r="CD157">
        <v>0.10959182058778966</v>
      </c>
      <c r="CE157">
        <v>0.11057106327566416</v>
      </c>
      <c r="CF157">
        <v>0.11154895746694644</v>
      </c>
      <c r="CG157">
        <v>0.11252518719027886</v>
      </c>
      <c r="CH157">
        <v>0.11349946246460277</v>
      </c>
      <c r="CI157">
        <v>0.11447151718375766</v>
      </c>
      <c r="CJ157">
        <v>0.11544110760379379</v>
      </c>
      <c r="CK157">
        <v>0.11640801085042524</v>
      </c>
      <c r="CL157">
        <v>0.11737202292935509</v>
      </c>
      <c r="CM157">
        <v>0.11833295760607793</v>
      </c>
      <c r="CN157">
        <v>0.11929064512175307</v>
      </c>
      <c r="CO157">
        <v>0.12024493080703988</v>
      </c>
      <c r="CP157">
        <v>0.12119567419038779</v>
      </c>
      <c r="CQ157">
        <v>0.12214274761743484</v>
      </c>
      <c r="CR157">
        <v>0.12308603584700947</v>
      </c>
      <c r="CS157">
        <v>0.1240254341047617</v>
      </c>
      <c r="CT157">
        <v>0.12496084857126011</v>
      </c>
      <c r="CU157">
        <v>0.12589219478814273</v>
      </c>
      <c r="CV157">
        <v>0.12681939693367775</v>
      </c>
      <c r="CW157" t="e">
        <v>#N/A</v>
      </c>
      <c r="CX157" t="e">
        <v>#N/A</v>
      </c>
      <c r="CY157" t="e">
        <v>#N/A</v>
      </c>
      <c r="CZ157" t="e">
        <v>#N/A</v>
      </c>
      <c r="DA157" t="e">
        <v>#N/A</v>
      </c>
      <c r="DB157" t="e">
        <v>#N/A</v>
      </c>
      <c r="DC157" t="e">
        <v>#N/A</v>
      </c>
      <c r="DD157" t="e">
        <v>#N/A</v>
      </c>
      <c r="DE157" t="e">
        <v>#N/A</v>
      </c>
      <c r="DF157" t="e">
        <v>#N/A</v>
      </c>
      <c r="DG157" t="e">
        <v>#N/A</v>
      </c>
      <c r="DH157" t="e">
        <v>#N/A</v>
      </c>
      <c r="DI157" t="e">
        <v>#N/A</v>
      </c>
      <c r="DJ157" t="e">
        <v>#N/A</v>
      </c>
      <c r="DK157" t="e">
        <v>#N/A</v>
      </c>
      <c r="DL157" t="e">
        <v>#N/A</v>
      </c>
      <c r="DM157" t="e">
        <v>#N/A</v>
      </c>
      <c r="DN157" t="e">
        <v>#N/A</v>
      </c>
      <c r="DO157" t="e">
        <v>#N/A</v>
      </c>
      <c r="DP157" t="e">
        <v>#N/A</v>
      </c>
      <c r="DQ157" t="e">
        <v>#N/A</v>
      </c>
      <c r="DR157" t="e">
        <v>#N/A</v>
      </c>
      <c r="DS157" t="e">
        <v>#N/A</v>
      </c>
      <c r="DT157" t="e">
        <v>#N/A</v>
      </c>
      <c r="DU157" t="e">
        <v>#N/A</v>
      </c>
      <c r="DV157" t="e">
        <v>#N/A</v>
      </c>
      <c r="DW157" t="e">
        <v>#N/A</v>
      </c>
      <c r="DX157" t="e">
        <v>#N/A</v>
      </c>
      <c r="DY157" t="e">
        <v>#N/A</v>
      </c>
      <c r="DZ157" t="e">
        <v>#N/A</v>
      </c>
      <c r="EA157" t="e">
        <v>#N/A</v>
      </c>
      <c r="EB157" t="e">
        <v>#N/A</v>
      </c>
      <c r="EC157" t="e">
        <v>#N/A</v>
      </c>
      <c r="ED157" t="e">
        <v>#N/A</v>
      </c>
      <c r="EE157" t="e">
        <v>#N/A</v>
      </c>
      <c r="EF157" t="e">
        <v>#N/A</v>
      </c>
      <c r="EG157" t="e">
        <v>#N/A</v>
      </c>
      <c r="EH157" t="e">
        <v>#N/A</v>
      </c>
      <c r="EI157" t="e">
        <v>#N/A</v>
      </c>
      <c r="EJ157" t="e">
        <v>#N/A</v>
      </c>
      <c r="EK157" t="e">
        <v>#N/A</v>
      </c>
      <c r="EL157" t="e">
        <v>#N/A</v>
      </c>
      <c r="EM157" t="e">
        <v>#N/A</v>
      </c>
      <c r="EN157" t="e">
        <v>#N/A</v>
      </c>
      <c r="EO157" t="e">
        <v>#N/A</v>
      </c>
      <c r="EP157" t="e">
        <v>#N/A</v>
      </c>
      <c r="EQ157" t="e">
        <v>#N/A</v>
      </c>
      <c r="ER157" t="e">
        <v>#N/A</v>
      </c>
      <c r="ES157" t="e">
        <v>#N/A</v>
      </c>
      <c r="ET157" t="e">
        <v>#N/A</v>
      </c>
      <c r="EU157" t="e">
        <v>#N/A</v>
      </c>
      <c r="EV157" t="e">
        <v>#N/A</v>
      </c>
      <c r="EW157" t="e">
        <v>#N/A</v>
      </c>
      <c r="EX157" t="e">
        <v>#N/A</v>
      </c>
      <c r="EY157" t="e">
        <v>#N/A</v>
      </c>
    </row>
    <row r="158" spans="1:155">
      <c r="A158">
        <v>0.12350562584133734</v>
      </c>
      <c r="B158">
        <v>0.12156962041740595</v>
      </c>
      <c r="C158">
        <v>0.11965949617547124</v>
      </c>
      <c r="D158">
        <v>0.11777603953573543</v>
      </c>
      <c r="E158">
        <v>0.11592010092546155</v>
      </c>
      <c r="F158">
        <v>0.11409259796050422</v>
      </c>
      <c r="G158">
        <v>0.11229451754939981</v>
      </c>
      <c r="H158">
        <v>0.11052691881995404</v>
      </c>
      <c r="I158">
        <v>0.10879093500165893</v>
      </c>
      <c r="J158">
        <v>0.10708777543044515</v>
      </c>
      <c r="K158">
        <v>0.10541872632704399</v>
      </c>
      <c r="L158">
        <v>0.10378515157008543</v>
      </c>
      <c r="M158">
        <v>0.10218849260268383</v>
      </c>
      <c r="N158">
        <v>0.10063026638268086</v>
      </c>
      <c r="O158">
        <v>9.9112063686936203E-2</v>
      </c>
      <c r="P158">
        <v>9.7635544563992635E-2</v>
      </c>
      <c r="Q158">
        <v>9.6202432914111541E-2</v>
      </c>
      <c r="R158">
        <v>9.481450919708917E-2</v>
      </c>
      <c r="S158">
        <v>9.3473600728312775E-2</v>
      </c>
      <c r="T158">
        <v>9.2181570450837927E-2</v>
      </c>
      <c r="U158">
        <v>9.0940302833062397E-2</v>
      </c>
      <c r="V158">
        <v>8.9751687701677726E-2</v>
      </c>
      <c r="W158">
        <v>8.8617602167032711E-2</v>
      </c>
      <c r="X158">
        <v>8.7539889451594965E-2</v>
      </c>
      <c r="Y158">
        <v>8.6520337648994777E-2</v>
      </c>
      <c r="Z158">
        <v>8.5560655391384577E-2</v>
      </c>
      <c r="AA158">
        <v>8.466244776518439E-2</v>
      </c>
      <c r="AB158">
        <v>8.3827192095646583E-2</v>
      </c>
      <c r="AC158">
        <v>8.3056213940927187E-2</v>
      </c>
      <c r="AD158">
        <v>8.2350666125892341E-2</v>
      </c>
      <c r="AE158">
        <v>8.1711507336187456E-2</v>
      </c>
      <c r="AF158">
        <v>8.113948646143386E-2</v>
      </c>
      <c r="AG158">
        <v>8.0635128056402272E-2</v>
      </c>
      <c r="AH158">
        <v>8.0198724934304633E-2</v>
      </c>
      <c r="AI158">
        <v>7.9830329235004133E-2</v>
      </c>
      <c r="AJ158">
        <v>7.9529750260393647E-2</v>
      </c>
      <c r="AK158">
        <v>7.929654947854696E-2</v>
      </c>
      <c r="AL158">
        <v>7.9130064192141247E-2</v>
      </c>
      <c r="AM158">
        <v>7.9029382537194284E-2</v>
      </c>
      <c r="AN158">
        <v>7.8993373677573378E-2</v>
      </c>
      <c r="AO158">
        <v>7.9020668429088864E-2</v>
      </c>
      <c r="AP158">
        <v>7.9109720668498543E-2</v>
      </c>
      <c r="AQ158">
        <v>7.9258784457407833E-2</v>
      </c>
      <c r="AR158">
        <v>7.9465953620483101E-2</v>
      </c>
      <c r="AS158">
        <v>7.9729161659894118E-2</v>
      </c>
      <c r="AT158">
        <v>8.0046244852668952E-2</v>
      </c>
      <c r="AU158">
        <v>8.0414921954285054E-2</v>
      </c>
      <c r="AV158">
        <v>8.0832829045368981E-2</v>
      </c>
      <c r="AW158">
        <v>8.1297559934901661E-2</v>
      </c>
      <c r="AX158">
        <v>8.1806661711722475E-2</v>
      </c>
      <c r="AY158">
        <v>8.2357673306308901E-2</v>
      </c>
      <c r="AZ158">
        <v>8.2948138034417085E-2</v>
      </c>
      <c r="BA158">
        <v>8.3575620936458067E-2</v>
      </c>
      <c r="BB158">
        <v>8.423772695428404E-2</v>
      </c>
      <c r="BC158">
        <v>8.4932114977690779E-2</v>
      </c>
      <c r="BD158">
        <v>8.5656508723706712E-2</v>
      </c>
      <c r="BE158">
        <v>8.6408705885489434E-2</v>
      </c>
      <c r="BF158">
        <v>8.718658849935694E-2</v>
      </c>
      <c r="BG158">
        <v>8.7988125518523447E-2</v>
      </c>
      <c r="BH158">
        <v>8.8811380217316993E-2</v>
      </c>
      <c r="BI158">
        <v>8.9654510260734066E-2</v>
      </c>
      <c r="BJ158">
        <v>9.0515769781130379E-2</v>
      </c>
      <c r="BK158">
        <v>9.1393509274658682E-2</v>
      </c>
      <c r="BL158">
        <v>9.2286174493095299E-2</v>
      </c>
      <c r="BM158">
        <v>9.3192304515610641E-2</v>
      </c>
      <c r="BN158">
        <v>9.4110528865390036E-2</v>
      </c>
      <c r="BO158">
        <v>9.503956531484814E-2</v>
      </c>
      <c r="BP158">
        <v>9.5978215154898502E-2</v>
      </c>
      <c r="BQ158">
        <v>9.6925360651909293E-2</v>
      </c>
      <c r="BR158">
        <v>9.7879960390706011E-2</v>
      </c>
      <c r="BS158">
        <v>9.884104590985579E-2</v>
      </c>
      <c r="BT158">
        <v>9.9807716977358754E-2</v>
      </c>
      <c r="BU158">
        <v>0.1007791384315173</v>
      </c>
      <c r="BV158">
        <v>0.10175453573810188</v>
      </c>
      <c r="BW158">
        <v>0.10273319158639153</v>
      </c>
      <c r="BX158">
        <v>0.1037144418908383</v>
      </c>
      <c r="BY158">
        <v>0.10469767259331554</v>
      </c>
      <c r="BZ158">
        <v>0.10568231629658346</v>
      </c>
      <c r="CA158">
        <v>0.10666784902324854</v>
      </c>
      <c r="CB158">
        <v>0.10765378715920136</v>
      </c>
      <c r="CC158">
        <v>0.10863968500478927</v>
      </c>
      <c r="CD158">
        <v>0.10962513145523063</v>
      </c>
      <c r="CE158">
        <v>0.11060974832840074</v>
      </c>
      <c r="CF158">
        <v>0.11159318727317907</v>
      </c>
      <c r="CG158">
        <v>0.11257512815986391</v>
      </c>
      <c r="CH158">
        <v>0.11355527688219504</v>
      </c>
      <c r="CI158">
        <v>0.1145333632137107</v>
      </c>
      <c r="CJ158">
        <v>0.11550913935044496</v>
      </c>
      <c r="CK158">
        <v>0.11648237837536202</v>
      </c>
      <c r="CL158">
        <v>0.11745287232033376</v>
      </c>
      <c r="CM158">
        <v>0.1184204310243006</v>
      </c>
      <c r="CN158">
        <v>0.11938488086482123</v>
      </c>
      <c r="CO158">
        <v>0.12034606338899335</v>
      </c>
      <c r="CP158">
        <v>0.12130383438998418</v>
      </c>
      <c r="CQ158">
        <v>0.12225806254685963</v>
      </c>
      <c r="CR158">
        <v>0.1232086290674639</v>
      </c>
      <c r="CS158">
        <v>0.12415542564377725</v>
      </c>
      <c r="CT158">
        <v>0.12509835505166203</v>
      </c>
      <c r="CU158">
        <v>0.12603732947444682</v>
      </c>
      <c r="CV158">
        <v>0.12697226981516094</v>
      </c>
      <c r="CW158" t="e">
        <v>#N/A</v>
      </c>
      <c r="CX158" t="e">
        <v>#N/A</v>
      </c>
      <c r="CY158" t="e">
        <v>#N/A</v>
      </c>
      <c r="CZ158" t="e">
        <v>#N/A</v>
      </c>
      <c r="DA158" t="e">
        <v>#N/A</v>
      </c>
      <c r="DB158" t="e">
        <v>#N/A</v>
      </c>
      <c r="DC158" t="e">
        <v>#N/A</v>
      </c>
      <c r="DD158" t="e">
        <v>#N/A</v>
      </c>
      <c r="DE158" t="e">
        <v>#N/A</v>
      </c>
      <c r="DF158" t="e">
        <v>#N/A</v>
      </c>
      <c r="DG158" t="e">
        <v>#N/A</v>
      </c>
      <c r="DH158" t="e">
        <v>#N/A</v>
      </c>
      <c r="DI158" t="e">
        <v>#N/A</v>
      </c>
      <c r="DJ158" t="e">
        <v>#N/A</v>
      </c>
      <c r="DK158" t="e">
        <v>#N/A</v>
      </c>
      <c r="DL158" t="e">
        <v>#N/A</v>
      </c>
      <c r="DM158" t="e">
        <v>#N/A</v>
      </c>
      <c r="DN158" t="e">
        <v>#N/A</v>
      </c>
      <c r="DO158" t="e">
        <v>#N/A</v>
      </c>
      <c r="DP158" t="e">
        <v>#N/A</v>
      </c>
      <c r="DQ158" t="e">
        <v>#N/A</v>
      </c>
      <c r="DR158" t="e">
        <v>#N/A</v>
      </c>
      <c r="DS158" t="e">
        <v>#N/A</v>
      </c>
      <c r="DT158" t="e">
        <v>#N/A</v>
      </c>
      <c r="DU158" t="e">
        <v>#N/A</v>
      </c>
      <c r="DV158" t="e">
        <v>#N/A</v>
      </c>
      <c r="DW158" t="e">
        <v>#N/A</v>
      </c>
      <c r="DX158" t="e">
        <v>#N/A</v>
      </c>
      <c r="DY158" t="e">
        <v>#N/A</v>
      </c>
      <c r="DZ158" t="e">
        <v>#N/A</v>
      </c>
      <c r="EA158" t="e">
        <v>#N/A</v>
      </c>
      <c r="EB158" t="e">
        <v>#N/A</v>
      </c>
      <c r="EC158" t="e">
        <v>#N/A</v>
      </c>
      <c r="ED158" t="e">
        <v>#N/A</v>
      </c>
      <c r="EE158" t="e">
        <v>#N/A</v>
      </c>
      <c r="EF158" t="e">
        <v>#N/A</v>
      </c>
      <c r="EG158" t="e">
        <v>#N/A</v>
      </c>
      <c r="EH158" t="e">
        <v>#N/A</v>
      </c>
      <c r="EI158" t="e">
        <v>#N/A</v>
      </c>
      <c r="EJ158" t="e">
        <v>#N/A</v>
      </c>
      <c r="EK158" t="e">
        <v>#N/A</v>
      </c>
      <c r="EL158" t="e">
        <v>#N/A</v>
      </c>
      <c r="EM158" t="e">
        <v>#N/A</v>
      </c>
      <c r="EN158" t="e">
        <v>#N/A</v>
      </c>
      <c r="EO158" t="e">
        <v>#N/A</v>
      </c>
      <c r="EP158" t="e">
        <v>#N/A</v>
      </c>
      <c r="EQ158" t="e">
        <v>#N/A</v>
      </c>
      <c r="ER158" t="e">
        <v>#N/A</v>
      </c>
      <c r="ES158" t="e">
        <v>#N/A</v>
      </c>
      <c r="ET158" t="e">
        <v>#N/A</v>
      </c>
      <c r="EU158" t="e">
        <v>#N/A</v>
      </c>
      <c r="EV158" t="e">
        <v>#N/A</v>
      </c>
      <c r="EW158" t="e">
        <v>#N/A</v>
      </c>
      <c r="EX158" t="e">
        <v>#N/A</v>
      </c>
      <c r="EY158" t="e">
        <v>#N/A</v>
      </c>
    </row>
    <row r="159" spans="1:155">
      <c r="A159">
        <v>0.12344654823672493</v>
      </c>
      <c r="B159">
        <v>0.12150716517814517</v>
      </c>
      <c r="C159">
        <v>0.11959401925990559</v>
      </c>
      <c r="D159">
        <v>0.11770789350235564</v>
      </c>
      <c r="E159">
        <v>0.11584963445962507</v>
      </c>
      <c r="F159">
        <v>0.11402015528963855</v>
      </c>
      <c r="G159">
        <v>0.11222043783685366</v>
      </c>
      <c r="H159">
        <v>0.11045153547431774</v>
      </c>
      <c r="I159">
        <v>0.10871457494398346</v>
      </c>
      <c r="J159">
        <v>0.1070107582183592</v>
      </c>
      <c r="K159">
        <v>0.10534136329838067</v>
      </c>
      <c r="L159">
        <v>0.1037077448678997</v>
      </c>
      <c r="M159">
        <v>0.10211133412129089</v>
      </c>
      <c r="N159">
        <v>0.10055363665582497</v>
      </c>
      <c r="O159">
        <v>9.9036230683636012E-2</v>
      </c>
      <c r="P159">
        <v>9.7560762441916415E-2</v>
      </c>
      <c r="Q159">
        <v>9.6128940700694679E-2</v>
      </c>
      <c r="R159">
        <v>9.4742529384789803E-2</v>
      </c>
      <c r="S159">
        <v>9.3403337847291962E-2</v>
      </c>
      <c r="T159">
        <v>9.2113209584633551E-2</v>
      </c>
      <c r="U159">
        <v>9.0874008118185468E-2</v>
      </c>
      <c r="V159">
        <v>8.9687600774241344E-2</v>
      </c>
      <c r="W159">
        <v>8.8555840655291498E-2</v>
      </c>
      <c r="X159">
        <v>8.7480545515256941E-2</v>
      </c>
      <c r="Y159">
        <v>8.6463476606939579E-2</v>
      </c>
      <c r="Z159">
        <v>8.5506314495649105E-2</v>
      </c>
      <c r="AA159">
        <v>8.4610635129184417E-2</v>
      </c>
      <c r="AB159">
        <v>8.377788603100661E-2</v>
      </c>
      <c r="AC159">
        <v>8.300936263354311E-2</v>
      </c>
      <c r="AD159">
        <v>8.2306187835693281E-2</v>
      </c>
      <c r="AE159">
        <v>8.1669291188754503E-2</v>
      </c>
      <c r="AF159">
        <v>8.1099394014736037E-2</v>
      </c>
      <c r="AG159">
        <v>8.0596995606846758E-2</v>
      </c>
      <c r="AH159">
        <v>8.0162366610521701E-2</v>
      </c>
      <c r="AI159">
        <v>7.9795540880139404E-2</v>
      </c>
      <c r="AJ159">
        <v>7.9496314291796877E-2</v>
      </c>
      <c r="AK159">
        <v>7.9264239617219012E-2</v>
      </c>
      <c r="AL159">
        <v>7.9098651208599463E-2</v>
      </c>
      <c r="AM159">
        <v>7.8998639780097121E-2</v>
      </c>
      <c r="AN159">
        <v>7.8963081071406899E-2</v>
      </c>
      <c r="AO159">
        <v>7.8990618394191858E-2</v>
      </c>
      <c r="AP159">
        <v>7.9079722184529522E-2</v>
      </c>
      <c r="AQ159">
        <v>7.9228666397177419E-2</v>
      </c>
      <c r="AR159">
        <v>7.9435567813597369E-2</v>
      </c>
      <c r="AS159">
        <v>7.9698384978953013E-2</v>
      </c>
      <c r="AT159">
        <v>8.0014981744789715E-2</v>
      </c>
      <c r="AU159">
        <v>8.0383104167273484E-2</v>
      </c>
      <c r="AV159">
        <v>8.0800416505087458E-2</v>
      </c>
      <c r="AW159">
        <v>8.1264539994224574E-2</v>
      </c>
      <c r="AX159">
        <v>8.177304805910636E-2</v>
      </c>
      <c r="AY159">
        <v>8.2323504968858652E-2</v>
      </c>
      <c r="AZ159">
        <v>8.2913477533486171E-2</v>
      </c>
      <c r="BA159">
        <v>8.3540552578950961E-2</v>
      </c>
      <c r="BB159">
        <v>8.4202354888224931E-2</v>
      </c>
      <c r="BC159">
        <v>8.4896561258578834E-2</v>
      </c>
      <c r="BD159">
        <v>8.562091132580163E-2</v>
      </c>
      <c r="BE159">
        <v>8.6373216903727484E-2</v>
      </c>
      <c r="BF159">
        <v>8.7151372250486525E-2</v>
      </c>
      <c r="BG159">
        <v>8.7953356925945025E-2</v>
      </c>
      <c r="BH159">
        <v>8.8777243173521994E-2</v>
      </c>
      <c r="BI159">
        <v>8.9621196158477828E-2</v>
      </c>
      <c r="BJ159">
        <v>9.0483476099422533E-2</v>
      </c>
      <c r="BK159">
        <v>9.1362438438297833E-2</v>
      </c>
      <c r="BL159">
        <v>9.2256532620506954E-2</v>
      </c>
      <c r="BM159">
        <v>9.316430046716416E-2</v>
      </c>
      <c r="BN159">
        <v>9.4084373299848187E-2</v>
      </c>
      <c r="BO159">
        <v>9.501546983060849E-2</v>
      </c>
      <c r="BP159">
        <v>9.5956391583734077E-2</v>
      </c>
      <c r="BQ159">
        <v>9.6906020386930816E-2</v>
      </c>
      <c r="BR159">
        <v>9.7863313805074598E-2</v>
      </c>
      <c r="BS159">
        <v>9.8827301839223045E-2</v>
      </c>
      <c r="BT159">
        <v>9.9797082301540288E-2</v>
      </c>
      <c r="BU159">
        <v>0.10077181764849902</v>
      </c>
      <c r="BV159">
        <v>0.10175073068010022</v>
      </c>
      <c r="BW159">
        <v>0.10273310107785756</v>
      </c>
      <c r="BX159">
        <v>0.10371826155960913</v>
      </c>
      <c r="BY159">
        <v>0.10470559464997095</v>
      </c>
      <c r="BZ159">
        <v>0.10569452936233156</v>
      </c>
      <c r="CA159">
        <v>0.10668453802048591</v>
      </c>
      <c r="CB159">
        <v>0.10767513317516775</v>
      </c>
      <c r="CC159">
        <v>0.10866586524326172</v>
      </c>
      <c r="CD159">
        <v>0.10965631918699857</v>
      </c>
      <c r="CE159">
        <v>0.11064611280249843</v>
      </c>
      <c r="CF159">
        <v>0.11163489374842402</v>
      </c>
      <c r="CG159">
        <v>0.11262233789039058</v>
      </c>
      <c r="CH159">
        <v>0.11360814711835863</v>
      </c>
      <c r="CI159">
        <v>0.11459204722145479</v>
      </c>
      <c r="CJ159">
        <v>0.11557378645707989</v>
      </c>
      <c r="CK159">
        <v>0.11655313399306585</v>
      </c>
      <c r="CL159">
        <v>0.11752987799808433</v>
      </c>
      <c r="CM159">
        <v>0.11850382451601819</v>
      </c>
      <c r="CN159">
        <v>0.1194747961612624</v>
      </c>
      <c r="CO159">
        <v>0.12044263078873767</v>
      </c>
      <c r="CP159">
        <v>0.1214071805862824</v>
      </c>
      <c r="CQ159">
        <v>0.12236831068556898</v>
      </c>
      <c r="CR159">
        <v>0.12332589878205528</v>
      </c>
      <c r="CS159">
        <v>0.12427983318411591</v>
      </c>
      <c r="CT159">
        <v>0.12523001333510958</v>
      </c>
      <c r="CU159">
        <v>0.12617634813306569</v>
      </c>
      <c r="CV159">
        <v>0.12711875532127473</v>
      </c>
      <c r="CW159" t="e">
        <v>#N/A</v>
      </c>
      <c r="CX159" t="e">
        <v>#N/A</v>
      </c>
      <c r="CY159" t="e">
        <v>#N/A</v>
      </c>
      <c r="CZ159" t="e">
        <v>#N/A</v>
      </c>
      <c r="DA159" t="e">
        <v>#N/A</v>
      </c>
      <c r="DB159" t="e">
        <v>#N/A</v>
      </c>
      <c r="DC159" t="e">
        <v>#N/A</v>
      </c>
      <c r="DD159" t="e">
        <v>#N/A</v>
      </c>
      <c r="DE159" t="e">
        <v>#N/A</v>
      </c>
      <c r="DF159" t="e">
        <v>#N/A</v>
      </c>
      <c r="DG159" t="e">
        <v>#N/A</v>
      </c>
      <c r="DH159" t="e">
        <v>#N/A</v>
      </c>
      <c r="DI159" t="e">
        <v>#N/A</v>
      </c>
      <c r="DJ159" t="e">
        <v>#N/A</v>
      </c>
      <c r="DK159" t="e">
        <v>#N/A</v>
      </c>
      <c r="DL159" t="e">
        <v>#N/A</v>
      </c>
      <c r="DM159" t="e">
        <v>#N/A</v>
      </c>
      <c r="DN159" t="e">
        <v>#N/A</v>
      </c>
      <c r="DO159" t="e">
        <v>#N/A</v>
      </c>
      <c r="DP159" t="e">
        <v>#N/A</v>
      </c>
      <c r="DQ159" t="e">
        <v>#N/A</v>
      </c>
      <c r="DR159" t="e">
        <v>#N/A</v>
      </c>
      <c r="DS159" t="e">
        <v>#N/A</v>
      </c>
      <c r="DT159" t="e">
        <v>#N/A</v>
      </c>
      <c r="DU159" t="e">
        <v>#N/A</v>
      </c>
      <c r="DV159" t="e">
        <v>#N/A</v>
      </c>
      <c r="DW159" t="e">
        <v>#N/A</v>
      </c>
      <c r="DX159" t="e">
        <v>#N/A</v>
      </c>
      <c r="DY159" t="e">
        <v>#N/A</v>
      </c>
      <c r="DZ159" t="e">
        <v>#N/A</v>
      </c>
      <c r="EA159" t="e">
        <v>#N/A</v>
      </c>
      <c r="EB159" t="e">
        <v>#N/A</v>
      </c>
      <c r="EC159" t="e">
        <v>#N/A</v>
      </c>
      <c r="ED159" t="e">
        <v>#N/A</v>
      </c>
      <c r="EE159" t="e">
        <v>#N/A</v>
      </c>
      <c r="EF159" t="e">
        <v>#N/A</v>
      </c>
      <c r="EG159" t="e">
        <v>#N/A</v>
      </c>
      <c r="EH159" t="e">
        <v>#N/A</v>
      </c>
      <c r="EI159" t="e">
        <v>#N/A</v>
      </c>
      <c r="EJ159" t="e">
        <v>#N/A</v>
      </c>
      <c r="EK159" t="e">
        <v>#N/A</v>
      </c>
      <c r="EL159" t="e">
        <v>#N/A</v>
      </c>
      <c r="EM159" t="e">
        <v>#N/A</v>
      </c>
      <c r="EN159" t="e">
        <v>#N/A</v>
      </c>
      <c r="EO159" t="e">
        <v>#N/A</v>
      </c>
      <c r="EP159" t="e">
        <v>#N/A</v>
      </c>
      <c r="EQ159" t="e">
        <v>#N/A</v>
      </c>
      <c r="ER159" t="e">
        <v>#N/A</v>
      </c>
      <c r="ES159" t="e">
        <v>#N/A</v>
      </c>
      <c r="ET159" t="e">
        <v>#N/A</v>
      </c>
      <c r="EU159" t="e">
        <v>#N/A</v>
      </c>
      <c r="EV159" t="e">
        <v>#N/A</v>
      </c>
      <c r="EW159" t="e">
        <v>#N/A</v>
      </c>
      <c r="EX159" t="e">
        <v>#N/A</v>
      </c>
      <c r="EY159" t="e">
        <v>#N/A</v>
      </c>
    </row>
    <row r="160" spans="1:155">
      <c r="A160">
        <v>0.12338760099002055</v>
      </c>
      <c r="B160">
        <v>0.12144500998039941</v>
      </c>
      <c r="C160">
        <v>0.11952900083412685</v>
      </c>
      <c r="D160">
        <v>0.11764035317195802</v>
      </c>
      <c r="E160">
        <v>0.11577990962803264</v>
      </c>
      <c r="F160">
        <v>0.11394857891733561</v>
      </c>
      <c r="G160">
        <v>0.11214733777660112</v>
      </c>
      <c r="H160">
        <v>0.11037723381184369</v>
      </c>
      <c r="I160">
        <v>0.1086393872343407</v>
      </c>
      <c r="J160">
        <v>0.10693499266599288</v>
      </c>
      <c r="K160">
        <v>0.1052653198710309</v>
      </c>
      <c r="L160">
        <v>0.1036317143237175</v>
      </c>
      <c r="M160">
        <v>0.1020355969876235</v>
      </c>
      <c r="N160">
        <v>0.10047846214408274</v>
      </c>
      <c r="O160">
        <v>9.8961875501124591E-2</v>
      </c>
      <c r="P160">
        <v>9.7487469594176701E-2</v>
      </c>
      <c r="Q160">
        <v>9.6056938183838453E-2</v>
      </c>
      <c r="R160">
        <v>9.4672028895506244E-2</v>
      </c>
      <c r="S160">
        <v>9.3334533372118347E-2</v>
      </c>
      <c r="T160">
        <v>9.2046276057022688E-2</v>
      </c>
      <c r="U160">
        <v>9.0809099937867635E-2</v>
      </c>
      <c r="V160">
        <v>8.9624850460599009E-2</v>
      </c>
      <c r="W160">
        <v>8.8495357409817343E-2</v>
      </c>
      <c r="X160">
        <v>8.7422413950772701E-2</v>
      </c>
      <c r="Y160">
        <v>8.6407755466538158E-2</v>
      </c>
      <c r="Z160">
        <v>8.5453035589979645E-2</v>
      </c>
      <c r="AA160">
        <v>8.4559802516513558E-2</v>
      </c>
      <c r="AB160">
        <v>8.3729475404431014E-2</v>
      </c>
      <c r="AC160">
        <v>8.2963321112465294E-2</v>
      </c>
      <c r="AD160">
        <v>8.2262434312257354E-2</v>
      </c>
      <c r="AE160">
        <v>8.1627717149674997E-2</v>
      </c>
      <c r="AF160">
        <v>8.1059865077478116E-2</v>
      </c>
      <c r="AG160">
        <v>8.0559353722692309E-2</v>
      </c>
      <c r="AH160">
        <v>8.0126433104510661E-2</v>
      </c>
      <c r="AI160">
        <v>7.9761120126692592E-2</v>
      </c>
      <c r="AJ160">
        <v>7.9463197905308897E-2</v>
      </c>
      <c r="AK160">
        <v>7.9232211832678826E-2</v>
      </c>
      <c r="AL160">
        <v>7.9067493120679372E-2</v>
      </c>
      <c r="AM160">
        <v>7.8968134619926758E-2</v>
      </c>
      <c r="AN160">
        <v>7.8933019630715848E-2</v>
      </c>
      <c r="AO160">
        <v>7.8960802389959478E-2</v>
      </c>
      <c r="AP160">
        <v>7.9049969230872028E-2</v>
      </c>
      <c r="AQ160">
        <v>7.9198812900054205E-2</v>
      </c>
      <c r="AR160">
        <v>7.9405471917679785E-2</v>
      </c>
      <c r="AS160">
        <v>7.9667928682852135E-2</v>
      </c>
      <c r="AT160">
        <v>7.9984072454973049E-2</v>
      </c>
      <c r="AU160">
        <v>8.0351675632552189E-2</v>
      </c>
      <c r="AV160">
        <v>8.0768429080845125E-2</v>
      </c>
      <c r="AW160">
        <v>8.1231980111557148E-2</v>
      </c>
      <c r="AX160">
        <v>8.1739927221055705E-2</v>
      </c>
      <c r="AY160">
        <v>8.2289858767190097E-2</v>
      </c>
      <c r="AZ160">
        <v>8.2879363994593835E-2</v>
      </c>
      <c r="BA160">
        <v>8.3506050592177208E-2</v>
      </c>
      <c r="BB160">
        <v>8.4167562458138348E-2</v>
      </c>
      <c r="BC160">
        <v>8.4861593610639274E-2</v>
      </c>
      <c r="BD160">
        <v>8.5585899146954636E-2</v>
      </c>
      <c r="BE160">
        <v>8.633830455137341E-2</v>
      </c>
      <c r="BF160">
        <v>8.7116716085471821E-2</v>
      </c>
      <c r="BG160">
        <v>8.7919123661282517E-2</v>
      </c>
      <c r="BH160">
        <v>8.8743608354618725E-2</v>
      </c>
      <c r="BI160">
        <v>8.9588342780862334E-2</v>
      </c>
      <c r="BJ160">
        <v>9.045159326291001E-2</v>
      </c>
      <c r="BK160">
        <v>9.13317201737638E-2</v>
      </c>
      <c r="BL160">
        <v>9.222717676555893E-2</v>
      </c>
      <c r="BM160">
        <v>9.3136507698269033E-2</v>
      </c>
      <c r="BN160">
        <v>9.4058346201592605E-2</v>
      </c>
      <c r="BO160">
        <v>9.4991412091504843E-2</v>
      </c>
      <c r="BP160">
        <v>9.5934507259989879E-2</v>
      </c>
      <c r="BQ160">
        <v>9.6886513278667624E-2</v>
      </c>
      <c r="BR160">
        <v>9.7846386858775544E-2</v>
      </c>
      <c r="BS160">
        <v>9.8813156668045354E-2</v>
      </c>
      <c r="BT160">
        <v>9.9785918676701044E-2</v>
      </c>
      <c r="BU160">
        <v>0.10076383321043872</v>
      </c>
      <c r="BV160">
        <v>0.10174612051904014</v>
      </c>
      <c r="BW160">
        <v>0.10273205749289271</v>
      </c>
      <c r="BX160">
        <v>0.10372097381351965</v>
      </c>
      <c r="BY160">
        <v>0.10471224875399868</v>
      </c>
      <c r="BZ160">
        <v>0.10570530792113587</v>
      </c>
      <c r="CA160">
        <v>0.10669962006496962</v>
      </c>
      <c r="CB160">
        <v>0.10769469410435756</v>
      </c>
      <c r="CC160">
        <v>0.10869007669682929</v>
      </c>
      <c r="CD160">
        <v>0.10968534900249839</v>
      </c>
      <c r="CE160">
        <v>0.11068012498816786</v>
      </c>
      <c r="CF160">
        <v>0.11167404843783092</v>
      </c>
      <c r="CG160">
        <v>0.11266679134397997</v>
      </c>
      <c r="CH160">
        <v>0.11365805173205312</v>
      </c>
      <c r="CI160">
        <v>0.1146475515328718</v>
      </c>
      <c r="CJ160">
        <v>0.11563503517566247</v>
      </c>
      <c r="CK160">
        <v>0.11662026805324378</v>
      </c>
      <c r="CL160">
        <v>0.11760303458582287</v>
      </c>
      <c r="CM160">
        <v>0.11858313711336169</v>
      </c>
      <c r="CN160">
        <v>0.11956039461126808</v>
      </c>
      <c r="CO160">
        <v>0.12053464137255747</v>
      </c>
      <c r="CP160">
        <v>0.12150572602971467</v>
      </c>
      <c r="CQ160">
        <v>0.12247351029056393</v>
      </c>
      <c r="CR160">
        <v>0.12343786843992557</v>
      </c>
      <c r="CS160">
        <v>0.12439868550260826</v>
      </c>
      <c r="CT160">
        <v>0.12535585765308385</v>
      </c>
      <c r="CU160">
        <v>0.12630929062865454</v>
      </c>
      <c r="CV160">
        <v>0.12725889906411994</v>
      </c>
      <c r="CW160" t="e">
        <v>#N/A</v>
      </c>
      <c r="CX160" t="e">
        <v>#N/A</v>
      </c>
      <c r="CY160" t="e">
        <v>#N/A</v>
      </c>
      <c r="CZ160" t="e">
        <v>#N/A</v>
      </c>
      <c r="DA160" t="e">
        <v>#N/A</v>
      </c>
      <c r="DB160" t="e">
        <v>#N/A</v>
      </c>
      <c r="DC160" t="e">
        <v>#N/A</v>
      </c>
      <c r="DD160" t="e">
        <v>#N/A</v>
      </c>
      <c r="DE160" t="e">
        <v>#N/A</v>
      </c>
      <c r="DF160" t="e">
        <v>#N/A</v>
      </c>
      <c r="DG160" t="e">
        <v>#N/A</v>
      </c>
      <c r="DH160" t="e">
        <v>#N/A</v>
      </c>
      <c r="DI160" t="e">
        <v>#N/A</v>
      </c>
      <c r="DJ160" t="e">
        <v>#N/A</v>
      </c>
      <c r="DK160" t="e">
        <v>#N/A</v>
      </c>
      <c r="DL160" t="e">
        <v>#N/A</v>
      </c>
      <c r="DM160" t="e">
        <v>#N/A</v>
      </c>
      <c r="DN160" t="e">
        <v>#N/A</v>
      </c>
      <c r="DO160" t="e">
        <v>#N/A</v>
      </c>
      <c r="DP160" t="e">
        <v>#N/A</v>
      </c>
      <c r="DQ160" t="e">
        <v>#N/A</v>
      </c>
      <c r="DR160" t="e">
        <v>#N/A</v>
      </c>
      <c r="DS160" t="e">
        <v>#N/A</v>
      </c>
      <c r="DT160" t="e">
        <v>#N/A</v>
      </c>
      <c r="DU160" t="e">
        <v>#N/A</v>
      </c>
      <c r="DV160" t="e">
        <v>#N/A</v>
      </c>
      <c r="DW160" t="e">
        <v>#N/A</v>
      </c>
      <c r="DX160" t="e">
        <v>#N/A</v>
      </c>
      <c r="DY160" t="e">
        <v>#N/A</v>
      </c>
      <c r="DZ160" t="e">
        <v>#N/A</v>
      </c>
      <c r="EA160" t="e">
        <v>#N/A</v>
      </c>
      <c r="EB160" t="e">
        <v>#N/A</v>
      </c>
      <c r="EC160" t="e">
        <v>#N/A</v>
      </c>
      <c r="ED160" t="e">
        <v>#N/A</v>
      </c>
      <c r="EE160" t="e">
        <v>#N/A</v>
      </c>
      <c r="EF160" t="e">
        <v>#N/A</v>
      </c>
      <c r="EG160" t="e">
        <v>#N/A</v>
      </c>
      <c r="EH160" t="e">
        <v>#N/A</v>
      </c>
      <c r="EI160" t="e">
        <v>#N/A</v>
      </c>
      <c r="EJ160" t="e">
        <v>#N/A</v>
      </c>
      <c r="EK160" t="e">
        <v>#N/A</v>
      </c>
      <c r="EL160" t="e">
        <v>#N/A</v>
      </c>
      <c r="EM160" t="e">
        <v>#N/A</v>
      </c>
      <c r="EN160" t="e">
        <v>#N/A</v>
      </c>
      <c r="EO160" t="e">
        <v>#N/A</v>
      </c>
      <c r="EP160" t="e">
        <v>#N/A</v>
      </c>
      <c r="EQ160" t="e">
        <v>#N/A</v>
      </c>
      <c r="ER160" t="e">
        <v>#N/A</v>
      </c>
      <c r="ES160" t="e">
        <v>#N/A</v>
      </c>
      <c r="ET160" t="e">
        <v>#N/A</v>
      </c>
      <c r="EU160" t="e">
        <v>#N/A</v>
      </c>
      <c r="EV160" t="e">
        <v>#N/A</v>
      </c>
      <c r="EW160" t="e">
        <v>#N/A</v>
      </c>
      <c r="EX160" t="e">
        <v>#N/A</v>
      </c>
      <c r="EY160" t="e">
        <v>#N/A</v>
      </c>
    </row>
    <row r="161" spans="1:155">
      <c r="A161">
        <v>0.12332869605977471</v>
      </c>
      <c r="B161">
        <v>0.12138306551892011</v>
      </c>
      <c r="C161">
        <v>0.11946435062497344</v>
      </c>
      <c r="D161">
        <v>0.11757332759636716</v>
      </c>
      <c r="E161">
        <v>0.11571083514469957</v>
      </c>
      <c r="F161">
        <v>0.11387777749418829</v>
      </c>
      <c r="G161">
        <v>0.11207512629069216</v>
      </c>
      <c r="H161">
        <v>0.11030392334352138</v>
      </c>
      <c r="I161">
        <v>0.10856528231709285</v>
      </c>
      <c r="J161">
        <v>0.10686039046329296</v>
      </c>
      <c r="K161">
        <v>0.10519050929871708</v>
      </c>
      <c r="L161">
        <v>0.10355697511210729</v>
      </c>
      <c r="M161">
        <v>0.10196119863706714</v>
      </c>
      <c r="N161">
        <v>0.10040466286455089</v>
      </c>
      <c r="O161">
        <v>9.8888921082851716E-2</v>
      </c>
      <c r="P161">
        <v>9.7415592187002839E-2</v>
      </c>
      <c r="Q161">
        <v>9.5986355121925576E-2</v>
      </c>
      <c r="R161">
        <v>9.4602941372438631E-2</v>
      </c>
      <c r="S161">
        <v>9.3267125155442401E-2</v>
      </c>
      <c r="T161">
        <v>9.1980712170693715E-2</v>
      </c>
      <c r="U161">
        <v>9.0745525335538715E-2</v>
      </c>
      <c r="V161">
        <v>8.9563388747540815E-2</v>
      </c>
      <c r="W161">
        <v>8.8436109569172638E-2</v>
      </c>
      <c r="X161">
        <v>8.7365457129569363E-2</v>
      </c>
      <c r="Y161">
        <v>8.6353141940168965E-2</v>
      </c>
      <c r="Z161">
        <v>8.5400791806336404E-2</v>
      </c>
      <c r="AA161">
        <v>8.4509928400211182E-2</v>
      </c>
      <c r="AB161">
        <v>8.3681943899658828E-2</v>
      </c>
      <c r="AC161">
        <v>8.2918078153257677E-2</v>
      </c>
      <c r="AD161">
        <v>8.2219399177146588E-2</v>
      </c>
      <c r="AE161">
        <v>8.1586783335045321E-2</v>
      </c>
      <c r="AF161">
        <v>8.1020901863992481E-2</v>
      </c>
      <c r="AG161">
        <v>8.0522208341447077E-2</v>
      </c>
      <c r="AH161">
        <v>8.0090933534533573E-2</v>
      </c>
      <c r="AI161">
        <v>7.9727078589945377E-2</v>
      </c>
      <c r="AJ161">
        <v>7.9430415009145439E-2</v>
      </c>
      <c r="AK161">
        <v>7.9200480967632408E-2</v>
      </c>
      <c r="AL161">
        <v>7.9036605501290352E-2</v>
      </c>
      <c r="AM161">
        <v>7.8937883873227546E-2</v>
      </c>
      <c r="AN161">
        <v>7.8903205124768019E-2</v>
      </c>
      <c r="AO161">
        <v>7.8931235196433913E-2</v>
      </c>
      <c r="AP161">
        <v>7.9020475045331592E-2</v>
      </c>
      <c r="AQ161">
        <v>7.916923519158478E-2</v>
      </c>
      <c r="AR161">
        <v>7.9375674512256619E-2</v>
      </c>
      <c r="AS161">
        <v>7.9637798256325901E-2</v>
      </c>
      <c r="AT161">
        <v>7.9953519249090971E-2</v>
      </c>
      <c r="AU161">
        <v>8.0320635628081824E-2</v>
      </c>
      <c r="AV161">
        <v>8.0736862567310802E-2</v>
      </c>
      <c r="AW161">
        <v>8.1199872305271523E-2</v>
      </c>
      <c r="AX161">
        <v>8.170728732057303E-2</v>
      </c>
      <c r="AY161">
        <v>8.2256718916810939E-2</v>
      </c>
      <c r="AZ161">
        <v>8.2845777851912342E-2</v>
      </c>
      <c r="BA161">
        <v>8.3472091669985399E-2</v>
      </c>
      <c r="BB161">
        <v>8.4133322684718639E-2</v>
      </c>
      <c r="BC161">
        <v>8.4827181606015128E-2</v>
      </c>
      <c r="BD161">
        <v>8.5551438440160235E-2</v>
      </c>
      <c r="BE161">
        <v>8.6303932020491927E-2</v>
      </c>
      <c r="BF161">
        <v>8.708258029870497E-2</v>
      </c>
      <c r="BG161">
        <v>8.7885383354401422E-2</v>
      </c>
      <c r="BH161">
        <v>8.8710431008854881E-2</v>
      </c>
      <c r="BI161">
        <v>8.9555903230174178E-2</v>
      </c>
      <c r="BJ161">
        <v>9.0420072489869482E-2</v>
      </c>
      <c r="BK161">
        <v>9.1301304101726474E-2</v>
      </c>
      <c r="BL161">
        <v>9.2198055216515334E-2</v>
      </c>
      <c r="BM161">
        <v>9.3108873412588833E-2</v>
      </c>
      <c r="BN161">
        <v>9.4032393953953242E-2</v>
      </c>
      <c r="BO161">
        <v>9.4967337923060322E-2</v>
      </c>
      <c r="BP161">
        <v>9.5912507733570129E-2</v>
      </c>
      <c r="BQ161">
        <v>9.686678483581318E-2</v>
      </c>
      <c r="BR161">
        <v>9.7829125265084124E-2</v>
      </c>
      <c r="BS161">
        <v>9.8798556504086074E-2</v>
      </c>
      <c r="BT161">
        <v>9.9774172926701765E-2</v>
      </c>
      <c r="BU161">
        <v>0.10075513281717005</v>
      </c>
      <c r="BV161">
        <v>0.10174065409651745</v>
      </c>
      <c r="BW161">
        <v>0.10273001101417571</v>
      </c>
      <c r="BX161">
        <v>0.10372253039032137</v>
      </c>
      <c r="BY161">
        <v>0.1047175883991565</v>
      </c>
      <c r="BZ161">
        <v>0.10571460740707493</v>
      </c>
      <c r="CA161">
        <v>0.10671305275315533</v>
      </c>
      <c r="CB161">
        <v>0.1077124298760819</v>
      </c>
      <c r="CC161">
        <v>0.10871228181777205</v>
      </c>
      <c r="CD161">
        <v>0.10971218609818716</v>
      </c>
      <c r="CE161">
        <v>0.11071175296183557</v>
      </c>
      <c r="CF161">
        <v>0.11171062248193613</v>
      </c>
      <c r="CG161">
        <v>0.11270846289320548</v>
      </c>
      <c r="CH161">
        <v>0.11370496849502805</v>
      </c>
      <c r="CI161">
        <v>0.11469985747312648</v>
      </c>
      <c r="CJ161">
        <v>0.11569287057085122</v>
      </c>
      <c r="CK161">
        <v>0.11668376950152023</v>
      </c>
      <c r="CL161">
        <v>0.11767233505453228</v>
      </c>
      <c r="CM161">
        <v>0.11865836597648631</v>
      </c>
      <c r="CN161">
        <v>0.11964167772928429</v>
      </c>
      <c r="CO161">
        <v>0.12062210109669427</v>
      </c>
      <c r="CP161">
        <v>0.12159948133352172</v>
      </c>
      <c r="CQ161">
        <v>0.12257367675018845</v>
      </c>
      <c r="CR161">
        <v>0.12354455836112491</v>
      </c>
      <c r="CS161">
        <v>0.12451200795745032</v>
      </c>
      <c r="CT161">
        <v>0.12547591855863802</v>
      </c>
      <c r="CU161">
        <v>0.12643619282999211</v>
      </c>
      <c r="CV161">
        <v>0.1273927423564544</v>
      </c>
      <c r="CW161" t="e">
        <v>#N/A</v>
      </c>
      <c r="CX161" t="e">
        <v>#N/A</v>
      </c>
      <c r="CY161" t="e">
        <v>#N/A</v>
      </c>
      <c r="CZ161" t="e">
        <v>#N/A</v>
      </c>
      <c r="DA161" t="e">
        <v>#N/A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  <c r="DH161" t="e">
        <v>#N/A</v>
      </c>
      <c r="DI161" t="e">
        <v>#N/A</v>
      </c>
      <c r="DJ161" t="e">
        <v>#N/A</v>
      </c>
      <c r="DK161" t="e">
        <v>#N/A</v>
      </c>
      <c r="DL161" t="e">
        <v>#N/A</v>
      </c>
      <c r="DM161" t="e">
        <v>#N/A</v>
      </c>
      <c r="DN161" t="e">
        <v>#N/A</v>
      </c>
      <c r="DO161" t="e">
        <v>#N/A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 t="e">
        <v>#N/A</v>
      </c>
      <c r="DV161" t="e">
        <v>#N/A</v>
      </c>
      <c r="DW161" t="e">
        <v>#N/A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  <c r="EG161" t="e">
        <v>#N/A</v>
      </c>
      <c r="EH161" t="e">
        <v>#N/A</v>
      </c>
      <c r="EI161" t="e">
        <v>#N/A</v>
      </c>
      <c r="EJ161" t="e">
        <v>#N/A</v>
      </c>
      <c r="EK161" t="e">
        <v>#N/A</v>
      </c>
      <c r="EL161" t="e">
        <v>#N/A</v>
      </c>
      <c r="EM161" t="e">
        <v>#N/A</v>
      </c>
      <c r="EN161" t="e">
        <v>#N/A</v>
      </c>
      <c r="EO161" t="e">
        <v>#N/A</v>
      </c>
      <c r="EP161" t="e">
        <v>#N/A</v>
      </c>
      <c r="EQ161" t="e">
        <v>#N/A</v>
      </c>
      <c r="ER161" t="e">
        <v>#N/A</v>
      </c>
      <c r="ES161" t="e">
        <v>#N/A</v>
      </c>
      <c r="ET161" t="e">
        <v>#N/A</v>
      </c>
      <c r="EU161" t="e">
        <v>#N/A</v>
      </c>
      <c r="EV161" t="e">
        <v>#N/A</v>
      </c>
      <c r="EW161" t="e">
        <v>#N/A</v>
      </c>
      <c r="EX161" t="e">
        <v>#N/A</v>
      </c>
      <c r="EY161" t="e">
        <v>#N/A</v>
      </c>
    </row>
    <row r="162" spans="1:155">
      <c r="A162">
        <v>0.12326974746046895</v>
      </c>
      <c r="B162">
        <v>0.12132124464023214</v>
      </c>
      <c r="C162">
        <v>0.11939998061304094</v>
      </c>
      <c r="D162">
        <v>0.1175067281722333</v>
      </c>
      <c r="E162">
        <v>0.11564232210617134</v>
      </c>
      <c r="F162">
        <v>0.11380766215074808</v>
      </c>
      <c r="G162">
        <v>0.11200371482731887</v>
      </c>
      <c r="H162">
        <v>0.11023151613121868</v>
      </c>
      <c r="I162">
        <v>0.10849217318156582</v>
      </c>
      <c r="J162">
        <v>0.10678686584868408</v>
      </c>
      <c r="K162">
        <v>0.10511684740549525</v>
      </c>
      <c r="L162">
        <v>0.10348344492954627</v>
      </c>
      <c r="M162">
        <v>0.10188805897121939</v>
      </c>
      <c r="N162">
        <v>0.10033216126147773</v>
      </c>
      <c r="O162">
        <v>9.881729272193894E-2</v>
      </c>
      <c r="P162">
        <v>9.7345058735810605E-2</v>
      </c>
      <c r="Q162">
        <v>9.5917123514082561E-2</v>
      </c>
      <c r="R162">
        <v>9.453520259959218E-2</v>
      </c>
      <c r="S162">
        <v>9.3201053052501454E-2</v>
      </c>
      <c r="T162">
        <v>9.1916462133319929E-2</v>
      </c>
      <c r="U162">
        <v>9.0683233117387865E-2</v>
      </c>
      <c r="V162">
        <v>8.9503169261435117E-2</v>
      </c>
      <c r="W162">
        <v>8.8378055709580738E-2</v>
      </c>
      <c r="X162">
        <v>8.7309638776809098E-2</v>
      </c>
      <c r="Y162">
        <v>8.6299604959648987E-2</v>
      </c>
      <c r="Z162">
        <v>8.5349557299564602E-2</v>
      </c>
      <c r="AA162">
        <v>8.4460992122307274E-2</v>
      </c>
      <c r="AB162">
        <v>8.3635276008991191E-2</v>
      </c>
      <c r="AC162">
        <v>8.2873623167121574E-2</v>
      </c>
      <c r="AD162">
        <v>8.2177076511196517E-2</v>
      </c>
      <c r="AE162">
        <v>8.1546488250950774E-2</v>
      </c>
      <c r="AF162">
        <v>8.0982506940133467E-2</v>
      </c>
      <c r="AG162">
        <v>8.0485565603552633E-2</v>
      </c>
      <c r="AH162">
        <v>8.0055877029630074E-2</v>
      </c>
      <c r="AI162">
        <v>7.9693428088300239E-2</v>
      </c>
      <c r="AJ162">
        <v>7.9397979332080426E-2</v>
      </c>
      <c r="AK162">
        <v>7.916906247717645E-2</v>
      </c>
      <c r="AL162">
        <v>7.9006004398857313E-2</v>
      </c>
      <c r="AM162">
        <v>7.8907903056309486E-2</v>
      </c>
      <c r="AN162">
        <v>7.8873653243697564E-2</v>
      </c>
      <c r="AO162">
        <v>7.8901931547187734E-2</v>
      </c>
      <c r="AP162">
        <v>7.8991252885162427E-2</v>
      </c>
      <c r="AQ162">
        <v>7.9139944549236535E-2</v>
      </c>
      <c r="AR162">
        <v>7.9346184515130549E-2</v>
      </c>
      <c r="AS162">
        <v>7.9608000081650573E-2</v>
      </c>
      <c r="AT162">
        <v>7.9923325750108826E-2</v>
      </c>
      <c r="AU162">
        <v>8.0289983695390255E-2</v>
      </c>
      <c r="AV162">
        <v>8.0705712936411836E-2</v>
      </c>
      <c r="AW162">
        <v>8.1168209024911439E-2</v>
      </c>
      <c r="AX162">
        <v>8.1675117172933728E-2</v>
      </c>
      <c r="AY162">
        <v>8.2224070452986936E-2</v>
      </c>
      <c r="AZ162">
        <v>8.2812700287862986E-2</v>
      </c>
      <c r="BA162">
        <v>8.3438653319997766E-2</v>
      </c>
      <c r="BB162">
        <v>8.4099609587178881E-2</v>
      </c>
      <c r="BC162">
        <v>8.4793295818674994E-2</v>
      </c>
      <c r="BD162">
        <v>8.5517496566705098E-2</v>
      </c>
      <c r="BE162">
        <v>8.6270063630802127E-2</v>
      </c>
      <c r="BF162">
        <v>8.7048926378692798E-2</v>
      </c>
      <c r="BG162">
        <v>8.7852094914838252E-2</v>
      </c>
      <c r="BH162">
        <v>8.8677667697513049E-2</v>
      </c>
      <c r="BI162">
        <v>8.9523831989696642E-2</v>
      </c>
      <c r="BJ162">
        <v>9.038886641161166E-2</v>
      </c>
      <c r="BK162">
        <v>9.1271141267578418E-2</v>
      </c>
      <c r="BL162">
        <v>9.2169117669342798E-2</v>
      </c>
      <c r="BM162">
        <v>9.3081346239340793E-2</v>
      </c>
      <c r="BN162">
        <v>9.4006464393283307E-2</v>
      </c>
      <c r="BO162">
        <v>9.4943194585060856E-2</v>
      </c>
      <c r="BP162">
        <v>9.5890339910551403E-2</v>
      </c>
      <c r="BQ162">
        <v>9.6846781866740103E-2</v>
      </c>
      <c r="BR162">
        <v>9.7811475990988231E-2</v>
      </c>
      <c r="BS162">
        <v>9.8783448724852882E-2</v>
      </c>
      <c r="BT162">
        <v>9.9761792997558496E-2</v>
      </c>
      <c r="BU162">
        <v>0.10074566523992005</v>
      </c>
      <c r="BV162">
        <v>0.10173428121142603</v>
      </c>
      <c r="BW162">
        <v>0.1027269126887841</v>
      </c>
      <c r="BX162">
        <v>0.10372288377297341</v>
      </c>
      <c r="BY162">
        <v>0.10472156772661317</v>
      </c>
      <c r="BZ162">
        <v>0.10572238380143582</v>
      </c>
      <c r="CA162">
        <v>0.10672479410368596</v>
      </c>
      <c r="CB162">
        <v>0.1077283007038394</v>
      </c>
      <c r="CC162">
        <v>0.10873244321263525</v>
      </c>
      <c r="CD162">
        <v>0.10973679561903622</v>
      </c>
      <c r="CE162">
        <v>0.11074096460595997</v>
      </c>
      <c r="CF162">
        <v>0.1117445866451364</v>
      </c>
      <c r="CG162">
        <v>0.11274732636786126</v>
      </c>
      <c r="CH162">
        <v>0.11374887444939666</v>
      </c>
      <c r="CI162">
        <v>0.11474894547060979</v>
      </c>
      <c r="CJ162">
        <v>0.11574727658913382</v>
      </c>
      <c r="CK162">
        <v>0.11674362595900195</v>
      </c>
      <c r="CL162">
        <v>0.11773777085815544</v>
      </c>
      <c r="CM162">
        <v>0.11872950654264622</v>
      </c>
      <c r="CN162">
        <v>0.11971864504815634</v>
      </c>
      <c r="CO162">
        <v>0.1207050137725567</v>
      </c>
      <c r="CP162">
        <v>0.12168845464714728</v>
      </c>
      <c r="CQ162">
        <v>0.12266882273896977</v>
      </c>
      <c r="CR162">
        <v>0.12364598586375966</v>
      </c>
      <c r="CS162">
        <v>0.12461982265833461</v>
      </c>
      <c r="CT162">
        <v>0.12559022310135079</v>
      </c>
      <c r="CU162">
        <v>0.12655708680768549</v>
      </c>
      <c r="CV162">
        <v>0.12752032247303069</v>
      </c>
      <c r="CW162" t="e">
        <v>#N/A</v>
      </c>
      <c r="CX162" t="e">
        <v>#N/A</v>
      </c>
      <c r="CY162" t="e">
        <v>#N/A</v>
      </c>
      <c r="CZ162" t="e">
        <v>#N/A</v>
      </c>
      <c r="DA162" t="e">
        <v>#N/A</v>
      </c>
      <c r="DB162" t="e">
        <v>#N/A</v>
      </c>
      <c r="DC162" t="e">
        <v>#N/A</v>
      </c>
      <c r="DD162" t="e">
        <v>#N/A</v>
      </c>
      <c r="DE162" t="e">
        <v>#N/A</v>
      </c>
      <c r="DF162" t="e">
        <v>#N/A</v>
      </c>
      <c r="DG162" t="e">
        <v>#N/A</v>
      </c>
      <c r="DH162" t="e">
        <v>#N/A</v>
      </c>
      <c r="DI162" t="e">
        <v>#N/A</v>
      </c>
      <c r="DJ162" t="e">
        <v>#N/A</v>
      </c>
      <c r="DK162" t="e">
        <v>#N/A</v>
      </c>
      <c r="DL162" t="e">
        <v>#N/A</v>
      </c>
      <c r="DM162" t="e">
        <v>#N/A</v>
      </c>
      <c r="DN162" t="e">
        <v>#N/A</v>
      </c>
      <c r="DO162" t="e">
        <v>#N/A</v>
      </c>
      <c r="DP162" t="e">
        <v>#N/A</v>
      </c>
      <c r="DQ162" t="e">
        <v>#N/A</v>
      </c>
      <c r="DR162" t="e">
        <v>#N/A</v>
      </c>
      <c r="DS162" t="e">
        <v>#N/A</v>
      </c>
      <c r="DT162" t="e">
        <v>#N/A</v>
      </c>
      <c r="DU162" t="e">
        <v>#N/A</v>
      </c>
      <c r="DV162" t="e">
        <v>#N/A</v>
      </c>
      <c r="DW162" t="e">
        <v>#N/A</v>
      </c>
      <c r="DX162" t="e">
        <v>#N/A</v>
      </c>
      <c r="DY162" t="e">
        <v>#N/A</v>
      </c>
      <c r="DZ162" t="e">
        <v>#N/A</v>
      </c>
      <c r="EA162" t="e">
        <v>#N/A</v>
      </c>
      <c r="EB162" t="e">
        <v>#N/A</v>
      </c>
      <c r="EC162" t="e">
        <v>#N/A</v>
      </c>
      <c r="ED162" t="e">
        <v>#N/A</v>
      </c>
      <c r="EE162" t="e">
        <v>#N/A</v>
      </c>
      <c r="EF162" t="e">
        <v>#N/A</v>
      </c>
      <c r="EG162" t="e">
        <v>#N/A</v>
      </c>
      <c r="EH162" t="e">
        <v>#N/A</v>
      </c>
      <c r="EI162" t="e">
        <v>#N/A</v>
      </c>
      <c r="EJ162" t="e">
        <v>#N/A</v>
      </c>
      <c r="EK162" t="e">
        <v>#N/A</v>
      </c>
      <c r="EL162" t="e">
        <v>#N/A</v>
      </c>
      <c r="EM162" t="e">
        <v>#N/A</v>
      </c>
      <c r="EN162" t="e">
        <v>#N/A</v>
      </c>
      <c r="EO162" t="e">
        <v>#N/A</v>
      </c>
      <c r="EP162" t="e">
        <v>#N/A</v>
      </c>
      <c r="EQ162" t="e">
        <v>#N/A</v>
      </c>
      <c r="ER162" t="e">
        <v>#N/A</v>
      </c>
      <c r="ES162" t="e">
        <v>#N/A</v>
      </c>
      <c r="ET162" t="e">
        <v>#N/A</v>
      </c>
      <c r="EU162" t="e">
        <v>#N/A</v>
      </c>
      <c r="EV162" t="e">
        <v>#N/A</v>
      </c>
      <c r="EW162" t="e">
        <v>#N/A</v>
      </c>
      <c r="EX162" t="e">
        <v>#N/A</v>
      </c>
      <c r="EY162" t="e">
        <v>#N/A</v>
      </c>
    </row>
    <row r="163" spans="1:155">
      <c r="A163">
        <v>0.12321067116623639</v>
      </c>
      <c r="B163">
        <v>0.12125946227449787</v>
      </c>
      <c r="C163">
        <v>0.11933580494709349</v>
      </c>
      <c r="D163">
        <v>0.11744046855842037</v>
      </c>
      <c r="E163">
        <v>0.11557428396283922</v>
      </c>
      <c r="F163">
        <v>0.1137381463970214</v>
      </c>
      <c r="G163">
        <v>0.11193301724435155</v>
      </c>
      <c r="H163">
        <v>0.11015992669722202</v>
      </c>
      <c r="I163">
        <v>0.10841997529977525</v>
      </c>
      <c r="J163">
        <v>0.10671433555350197</v>
      </c>
      <c r="K163">
        <v>0.10504425245931205</v>
      </c>
      <c r="L163">
        <v>0.10341104392485713</v>
      </c>
      <c r="M163">
        <v>0.10181610031748402</v>
      </c>
      <c r="N163">
        <v>0.1002608821474982</v>
      </c>
      <c r="O163">
        <v>9.8746918041434623E-2</v>
      </c>
      <c r="P163">
        <v>9.7275799942599814E-2</v>
      </c>
      <c r="Q163">
        <v>9.5849177458345439E-2</v>
      </c>
      <c r="R163">
        <v>9.4468750394313586E-2</v>
      </c>
      <c r="S163">
        <v>9.3136258855849793E-2</v>
      </c>
      <c r="T163">
        <v>9.1853471965760949E-2</v>
      </c>
      <c r="U163">
        <v>9.0622173768462863E-2</v>
      </c>
      <c r="V163">
        <v>8.9444147137651836E-2</v>
      </c>
      <c r="W163">
        <v>8.8321155836036003E-2</v>
      </c>
      <c r="X163">
        <v>8.7254923862689432E-2</v>
      </c>
      <c r="Y163">
        <v>8.6247114568448024E-2</v>
      </c>
      <c r="Z163">
        <v>8.5299307192004181E-2</v>
      </c>
      <c r="AA163">
        <v>8.4412973908563088E-2</v>
      </c>
      <c r="AB163">
        <v>8.358945687015093E-2</v>
      </c>
      <c r="AC163">
        <v>8.2829946146972699E-2</v>
      </c>
      <c r="AD163">
        <v>8.2135460920777142E-2</v>
      </c>
      <c r="AE163">
        <v>8.1506830764150384E-2</v>
      </c>
      <c r="AF163">
        <v>8.0944683086563177E-2</v>
      </c>
      <c r="AG163">
        <v>8.0449431709623362E-2</v>
      </c>
      <c r="AH163">
        <v>8.0021273035645851E-2</v>
      </c>
      <c r="AI163">
        <v>7.9660180353187074E-2</v>
      </c>
      <c r="AJ163">
        <v>7.9365904464324316E-2</v>
      </c>
      <c r="AK163">
        <v>7.91379713216641E-2</v>
      </c>
      <c r="AL163">
        <v>7.8975705909489061E-2</v>
      </c>
      <c r="AM163">
        <v>7.887820844608763E-2</v>
      </c>
      <c r="AN163">
        <v>7.8844379644941079E-2</v>
      </c>
      <c r="AO163">
        <v>7.8872906153981223E-2</v>
      </c>
      <c r="AP163">
        <v>7.8962315993941046E-2</v>
      </c>
      <c r="AQ163">
        <v>7.9110952306909912E-2</v>
      </c>
      <c r="AR163">
        <v>7.9317010935487084E-2</v>
      </c>
      <c r="AS163">
        <v>7.9578539960057995E-2</v>
      </c>
      <c r="AT163">
        <v>7.9893494682580571E-2</v>
      </c>
      <c r="AU163">
        <v>8.0259719879641561E-2</v>
      </c>
      <c r="AV163">
        <v>8.0674976764543424E-2</v>
      </c>
      <c r="AW163">
        <v>8.1136983160263701E-2</v>
      </c>
      <c r="AX163">
        <v>8.1643405879491024E-2</v>
      </c>
      <c r="AY163">
        <v>8.2191898909011088E-2</v>
      </c>
      <c r="AZ163">
        <v>8.2780113281538378E-2</v>
      </c>
      <c r="BA163">
        <v>8.3405713951026111E-2</v>
      </c>
      <c r="BB163">
        <v>8.4066398054686076E-2</v>
      </c>
      <c r="BC163">
        <v>8.475990783754965E-2</v>
      </c>
      <c r="BD163">
        <v>8.5484041955001255E-2</v>
      </c>
      <c r="BE163">
        <v>8.6236664802958871E-2</v>
      </c>
      <c r="BF163">
        <v>8.7015717015103994E-2</v>
      </c>
      <c r="BG163">
        <v>8.78192185112706E-2</v>
      </c>
      <c r="BH163">
        <v>8.864527627155884E-2</v>
      </c>
      <c r="BI163">
        <v>8.9492084849700337E-2</v>
      </c>
      <c r="BJ163">
        <v>9.0357929010860177E-2</v>
      </c>
      <c r="BK163">
        <v>9.1241184064600148E-2</v>
      </c>
      <c r="BL163">
        <v>9.2140315211473409E-2</v>
      </c>
      <c r="BM163">
        <v>9.3053876169037E-2</v>
      </c>
      <c r="BN163">
        <v>9.3980506662869542E-2</v>
      </c>
      <c r="BO163">
        <v>9.4918930622163999E-2</v>
      </c>
      <c r="BP163">
        <v>9.5867951995578807E-2</v>
      </c>
      <c r="BQ163">
        <v>9.6826452467317511E-2</v>
      </c>
      <c r="BR163">
        <v>9.7793387212293623E-2</v>
      </c>
      <c r="BS163">
        <v>9.8767781828057247E-2</v>
      </c>
      <c r="BT163">
        <v>9.9748727926143727E-2</v>
      </c>
      <c r="BU163">
        <v>0.10073538028669042</v>
      </c>
      <c r="BV163">
        <v>0.10172695262587354</v>
      </c>
      <c r="BW163">
        <v>0.10272271442563302</v>
      </c>
      <c r="BX163">
        <v>0.10372198722724965</v>
      </c>
      <c r="BY163">
        <v>0.10472414151593605</v>
      </c>
      <c r="BZ163">
        <v>0.1057285936074715</v>
      </c>
      <c r="CA163">
        <v>0.10673480250274769</v>
      </c>
      <c r="CB163">
        <v>0.10774226707094647</v>
      </c>
      <c r="CC163">
        <v>0.10875052359697807</v>
      </c>
      <c r="CD163">
        <v>0.10975914269955619</v>
      </c>
      <c r="CE163">
        <v>0.11076772762210815</v>
      </c>
      <c r="CF163">
        <v>0.11177591138078942</v>
      </c>
      <c r="CG163">
        <v>0.11278335509953576</v>
      </c>
      <c r="CH163">
        <v>0.1137897459679779</v>
      </c>
      <c r="CI163">
        <v>0.11479479508630698</v>
      </c>
      <c r="CJ163">
        <v>0.1157982361244161</v>
      </c>
      <c r="CK163">
        <v>0.11679982381097255</v>
      </c>
      <c r="CL163">
        <v>0.11779933198712846</v>
      </c>
      <c r="CM163">
        <v>0.11879655254275732</v>
      </c>
      <c r="CN163">
        <v>0.11979129418582896</v>
      </c>
      <c r="CO163">
        <v>0.12078338104539542</v>
      </c>
      <c r="CP163">
        <v>0.12177265180703135</v>
      </c>
      <c r="CQ163">
        <v>0.12275895838438029</v>
      </c>
      <c r="CR163">
        <v>0.12374216547814042</v>
      </c>
      <c r="CS163">
        <v>0.12472214867401023</v>
      </c>
      <c r="CT163">
        <v>0.12569879497324221</v>
      </c>
      <c r="CU163">
        <v>0.12667200106345022</v>
      </c>
      <c r="CV163">
        <v>0.12764167279350749</v>
      </c>
      <c r="CW163" t="e">
        <v>#N/A</v>
      </c>
      <c r="CX163" t="e">
        <v>#N/A</v>
      </c>
      <c r="CY163" t="e">
        <v>#N/A</v>
      </c>
      <c r="CZ163" t="e">
        <v>#N/A</v>
      </c>
      <c r="DA163" t="e">
        <v>#N/A</v>
      </c>
      <c r="DB163" t="e">
        <v>#N/A</v>
      </c>
      <c r="DC163" t="e">
        <v>#N/A</v>
      </c>
      <c r="DD163" t="e">
        <v>#N/A</v>
      </c>
      <c r="DE163" t="e">
        <v>#N/A</v>
      </c>
      <c r="DF163" t="e">
        <v>#N/A</v>
      </c>
      <c r="DG163" t="e">
        <v>#N/A</v>
      </c>
      <c r="DH163" t="e">
        <v>#N/A</v>
      </c>
      <c r="DI163" t="e">
        <v>#N/A</v>
      </c>
      <c r="DJ163" t="e">
        <v>#N/A</v>
      </c>
      <c r="DK163" t="e">
        <v>#N/A</v>
      </c>
      <c r="DL163" t="e">
        <v>#N/A</v>
      </c>
      <c r="DM163" t="e">
        <v>#N/A</v>
      </c>
      <c r="DN163" t="e">
        <v>#N/A</v>
      </c>
      <c r="DO163" t="e">
        <v>#N/A</v>
      </c>
      <c r="DP163" t="e">
        <v>#N/A</v>
      </c>
      <c r="DQ163" t="e">
        <v>#N/A</v>
      </c>
      <c r="DR163" t="e">
        <v>#N/A</v>
      </c>
      <c r="DS163" t="e">
        <v>#N/A</v>
      </c>
      <c r="DT163" t="e">
        <v>#N/A</v>
      </c>
      <c r="DU163" t="e">
        <v>#N/A</v>
      </c>
      <c r="DV163" t="e">
        <v>#N/A</v>
      </c>
      <c r="DW163" t="e">
        <v>#N/A</v>
      </c>
      <c r="DX163" t="e">
        <v>#N/A</v>
      </c>
      <c r="DY163" t="e">
        <v>#N/A</v>
      </c>
      <c r="DZ163" t="e">
        <v>#N/A</v>
      </c>
      <c r="EA163" t="e">
        <v>#N/A</v>
      </c>
      <c r="EB163" t="e">
        <v>#N/A</v>
      </c>
      <c r="EC163" t="e">
        <v>#N/A</v>
      </c>
      <c r="ED163" t="e">
        <v>#N/A</v>
      </c>
      <c r="EE163" t="e">
        <v>#N/A</v>
      </c>
      <c r="EF163" t="e">
        <v>#N/A</v>
      </c>
      <c r="EG163" t="e">
        <v>#N/A</v>
      </c>
      <c r="EH163" t="e">
        <v>#N/A</v>
      </c>
      <c r="EI163" t="e">
        <v>#N/A</v>
      </c>
      <c r="EJ163" t="e">
        <v>#N/A</v>
      </c>
      <c r="EK163" t="e">
        <v>#N/A</v>
      </c>
      <c r="EL163" t="e">
        <v>#N/A</v>
      </c>
      <c r="EM163" t="e">
        <v>#N/A</v>
      </c>
      <c r="EN163" t="e">
        <v>#N/A</v>
      </c>
      <c r="EO163" t="e">
        <v>#N/A</v>
      </c>
      <c r="EP163" t="e">
        <v>#N/A</v>
      </c>
      <c r="EQ163" t="e">
        <v>#N/A</v>
      </c>
      <c r="ER163" t="e">
        <v>#N/A</v>
      </c>
      <c r="ES163" t="e">
        <v>#N/A</v>
      </c>
      <c r="ET163" t="e">
        <v>#N/A</v>
      </c>
      <c r="EU163" t="e">
        <v>#N/A</v>
      </c>
      <c r="EV163" t="e">
        <v>#N/A</v>
      </c>
      <c r="EW163" t="e">
        <v>#N/A</v>
      </c>
      <c r="EX163" t="e">
        <v>#N/A</v>
      </c>
      <c r="EY163" t="e">
        <v>#N/A</v>
      </c>
    </row>
    <row r="164" spans="1:155">
      <c r="A164">
        <v>0.12315138506463591</v>
      </c>
      <c r="B164">
        <v>0.12119763535409875</v>
      </c>
      <c r="C164">
        <v>0.11927173987732372</v>
      </c>
      <c r="D164">
        <v>0.11737446457995532</v>
      </c>
      <c r="E164">
        <v>0.11550663638576965</v>
      </c>
      <c r="F164">
        <v>0.11366914602142224</v>
      </c>
      <c r="G164">
        <v>0.11186294974890969</v>
      </c>
      <c r="H164">
        <v>0.11008907192261293</v>
      </c>
      <c r="I164">
        <v>0.10834860652617145</v>
      </c>
      <c r="J164">
        <v>0.1066427186714439</v>
      </c>
      <c r="K164">
        <v>0.10497264511413339</v>
      </c>
      <c r="L164">
        <v>0.10333969458764197</v>
      </c>
      <c r="M164">
        <v>0.10174524731180302</v>
      </c>
      <c r="N164">
        <v>0.10019075260857255</v>
      </c>
      <c r="O164">
        <v>9.8677726855576811E-2</v>
      </c>
      <c r="P164">
        <v>9.7207748651998729E-2</v>
      </c>
      <c r="Q164">
        <v>9.5782453145084004E-2</v>
      </c>
      <c r="R164">
        <v>9.4403524537535574E-2</v>
      </c>
      <c r="S164">
        <v>9.3072686195503573E-2</v>
      </c>
      <c r="T164">
        <v>9.1791689432883752E-2</v>
      </c>
      <c r="U164">
        <v>9.0562299398443291E-2</v>
      </c>
      <c r="V164">
        <v>8.9386279060975835E-2</v>
      </c>
      <c r="W164">
        <v>8.8265371360302741E-2</v>
      </c>
      <c r="X164">
        <v>8.7201278622119974E-2</v>
      </c>
      <c r="Y164">
        <v>8.6195641894287023E-2</v>
      </c>
      <c r="Z164">
        <v>8.5250017612464563E-2</v>
      </c>
      <c r="AA164">
        <v>8.4365854782741306E-2</v>
      </c>
      <c r="AB164">
        <v>8.354447240979769E-2</v>
      </c>
      <c r="AC164">
        <v>8.2787037633808305E-2</v>
      </c>
      <c r="AD164">
        <v>8.2094547397720513E-2</v>
      </c>
      <c r="AE164">
        <v>8.1467810060180307E-2</v>
      </c>
      <c r="AF164">
        <v>8.0907433302172038E-2</v>
      </c>
      <c r="AG164">
        <v>8.0413813177232354E-2</v>
      </c>
      <c r="AH164">
        <v>7.9987130851178839E-2</v>
      </c>
      <c r="AI164">
        <v>7.9627347246067404E-2</v>
      </c>
      <c r="AJ164">
        <v>7.9334204293239466E-2</v>
      </c>
      <c r="AK164">
        <v>7.9107222485092596E-2</v>
      </c>
      <c r="AL164">
        <v>7.8945725537165196E-2</v>
      </c>
      <c r="AM164">
        <v>7.8848816048165238E-2</v>
      </c>
      <c r="AN164">
        <v>7.8815399913308354E-2</v>
      </c>
      <c r="AO164">
        <v>7.8844173663986467E-2</v>
      </c>
      <c r="AP164">
        <v>7.8933677614055106E-2</v>
      </c>
      <c r="AQ164">
        <v>7.9082269802823527E-2</v>
      </c>
      <c r="AR164">
        <v>7.9288163347555798E-2</v>
      </c>
      <c r="AS164">
        <v>7.9549424940467614E-2</v>
      </c>
      <c r="AT164">
        <v>7.9864029956624685E-2</v>
      </c>
      <c r="AU164">
        <v>8.0229844513573748E-2</v>
      </c>
      <c r="AV164">
        <v>8.0644650958227551E-2</v>
      </c>
      <c r="AW164">
        <v>8.1106188107581287E-2</v>
      </c>
      <c r="AX164">
        <v>8.1612143369621429E-2</v>
      </c>
      <c r="AY164">
        <v>8.2160190531516394E-2</v>
      </c>
      <c r="AZ164">
        <v>8.2747999456283639E-2</v>
      </c>
      <c r="BA164">
        <v>8.3373252722114738E-2</v>
      </c>
      <c r="BB164">
        <v>8.403366385892648E-2</v>
      </c>
      <c r="BC164">
        <v>8.4726990168199914E-2</v>
      </c>
      <c r="BD164">
        <v>8.5451043988105047E-2</v>
      </c>
      <c r="BE164">
        <v>8.6203702107300731E-2</v>
      </c>
      <c r="BF164">
        <v>8.6982916032402408E-2</v>
      </c>
      <c r="BG164">
        <v>8.7786715485155611E-2</v>
      </c>
      <c r="BH164">
        <v>8.8613215818372865E-2</v>
      </c>
      <c r="BI164">
        <v>8.9460618871791853E-2</v>
      </c>
      <c r="BJ164">
        <v>9.0327215529322519E-2</v>
      </c>
      <c r="BK164">
        <v>9.121138622690346E-2</v>
      </c>
      <c r="BL164">
        <v>9.2111600238902691E-2</v>
      </c>
      <c r="BM164">
        <v>9.3026414542487515E-2</v>
      </c>
      <c r="BN164">
        <v>9.3954471232408784E-2</v>
      </c>
      <c r="BO164">
        <v>9.4894495915407148E-2</v>
      </c>
      <c r="BP164">
        <v>9.5845293483662358E-2</v>
      </c>
      <c r="BQ164">
        <v>9.6805745962918646E-2</v>
      </c>
      <c r="BR164">
        <v>9.7774808322775894E-2</v>
      </c>
      <c r="BS164">
        <v>9.875150545617295E-2</v>
      </c>
      <c r="BT164">
        <v>9.9734927848166399E-2</v>
      </c>
      <c r="BU164">
        <v>0.10072422874896608</v>
      </c>
      <c r="BV164">
        <v>0.10171862000646488</v>
      </c>
      <c r="BW164">
        <v>0.10271736895140289</v>
      </c>
      <c r="BX164">
        <v>0.1037197947236929</v>
      </c>
      <c r="BY164">
        <v>0.10472526519079335</v>
      </c>
      <c r="BZ164">
        <v>0.10573319385024391</v>
      </c>
      <c r="CA164">
        <v>0.10674303677081531</v>
      </c>
      <c r="CB164">
        <v>0.1077542897216882</v>
      </c>
      <c r="CC164">
        <v>0.10876648584173285</v>
      </c>
      <c r="CD164">
        <v>0.10977919248377344</v>
      </c>
      <c r="CE164">
        <v>0.11079200958979832</v>
      </c>
      <c r="CF164">
        <v>0.11180456683165615</v>
      </c>
      <c r="CG164">
        <v>0.11281652196616315</v>
      </c>
      <c r="CH164">
        <v>0.11382755881386473</v>
      </c>
      <c r="CI164">
        <v>0.11483738508184471</v>
      </c>
      <c r="CJ164">
        <v>0.11584573110368235</v>
      </c>
      <c r="CK164">
        <v>0.11685234824696446</v>
      </c>
      <c r="CL164">
        <v>0.11785700706466518</v>
      </c>
      <c r="CM164">
        <v>0.11885949616155814</v>
      </c>
      <c r="CN164">
        <v>0.11985962102459076</v>
      </c>
      <c r="CO164">
        <v>0.12085720260019546</v>
      </c>
      <c r="CP164">
        <v>0.12185207643229602</v>
      </c>
      <c r="CQ164">
        <v>0.12284409135146529</v>
      </c>
      <c r="CR164">
        <v>0.12383310903445338</v>
      </c>
      <c r="CS164">
        <v>0.12481900213841358</v>
      </c>
      <c r="CT164">
        <v>0.12580165472618593</v>
      </c>
      <c r="CU164">
        <v>0.1267809606686098</v>
      </c>
      <c r="CV164">
        <v>0.12775682304160949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 t="e">
        <v>#N/A</v>
      </c>
      <c r="DJ164" t="e">
        <v>#N/A</v>
      </c>
      <c r="DK164" t="e">
        <v>#N/A</v>
      </c>
      <c r="DL164" t="e">
        <v>#N/A</v>
      </c>
      <c r="DM164" t="e">
        <v>#N/A</v>
      </c>
      <c r="DN164" t="e">
        <v>#N/A</v>
      </c>
      <c r="DO164" t="e">
        <v>#N/A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 t="e">
        <v>#N/A</v>
      </c>
      <c r="DV164" t="e">
        <v>#N/A</v>
      </c>
      <c r="DW164" t="e">
        <v>#N/A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  <c r="EG164" t="e">
        <v>#N/A</v>
      </c>
      <c r="EH164" t="e">
        <v>#N/A</v>
      </c>
      <c r="EI164" t="e">
        <v>#N/A</v>
      </c>
      <c r="EJ164" t="e">
        <v>#N/A</v>
      </c>
      <c r="EK164" t="e">
        <v>#N/A</v>
      </c>
      <c r="EL164" t="e">
        <v>#N/A</v>
      </c>
      <c r="EM164" t="e">
        <v>#N/A</v>
      </c>
      <c r="EN164" t="e">
        <v>#N/A</v>
      </c>
      <c r="EO164" t="e">
        <v>#N/A</v>
      </c>
      <c r="EP164" t="e">
        <v>#N/A</v>
      </c>
      <c r="EQ164" t="e">
        <v>#N/A</v>
      </c>
      <c r="ER164" t="e">
        <v>#N/A</v>
      </c>
      <c r="ES164" t="e">
        <v>#N/A</v>
      </c>
      <c r="ET164" t="e">
        <v>#N/A</v>
      </c>
      <c r="EU164" t="e">
        <v>#N/A</v>
      </c>
      <c r="EV164" t="e">
        <v>#N/A</v>
      </c>
      <c r="EW164" t="e">
        <v>#N/A</v>
      </c>
      <c r="EX164" t="e">
        <v>#N/A</v>
      </c>
      <c r="EY164" t="e">
        <v>#N/A</v>
      </c>
    </row>
    <row r="165" spans="1:155">
      <c r="A165">
        <v>0.12309180888022191</v>
      </c>
      <c r="B165">
        <v>0.12113568276431351</v>
      </c>
      <c r="C165">
        <v>0.11920770367911451</v>
      </c>
      <c r="D165">
        <v>0.11730863416975405</v>
      </c>
      <c r="E165">
        <v>0.11543929721818304</v>
      </c>
      <c r="F165">
        <v>0.11360057904423643</v>
      </c>
      <c r="G165">
        <v>0.11179343077924053</v>
      </c>
      <c r="H165">
        <v>0.11001887095549837</v>
      </c>
      <c r="I165">
        <v>0.10827798698180884</v>
      </c>
      <c r="J165">
        <v>0.10657193658920733</v>
      </c>
      <c r="K165">
        <v>0.1049019482980324</v>
      </c>
      <c r="L165">
        <v>0.10326932167333541</v>
      </c>
      <c r="M165">
        <v>0.10167542680686703</v>
      </c>
      <c r="N165">
        <v>0.10012170188831765</v>
      </c>
      <c r="O165">
        <v>9.860965110043482E-2</v>
      </c>
      <c r="P165">
        <v>9.7140839768362144E-2</v>
      </c>
      <c r="Q165">
        <v>9.5716888705854569E-2</v>
      </c>
      <c r="R165">
        <v>9.4339466660311719E-2</v>
      </c>
      <c r="S165">
        <v>9.3010280496542821E-2</v>
      </c>
      <c r="T165">
        <v>9.1731063975630606E-2</v>
      </c>
      <c r="U165">
        <v>9.0503563677166027E-2</v>
      </c>
      <c r="V165">
        <v>8.9329523099024671E-2</v>
      </c>
      <c r="W165">
        <v>8.821066491633936E-2</v>
      </c>
      <c r="X165">
        <v>8.7148670435279851E-2</v>
      </c>
      <c r="Y165">
        <v>8.6145159153027048E-2</v>
      </c>
      <c r="Z165">
        <v>8.5201665559269182E-2</v>
      </c>
      <c r="AA165">
        <v>8.4319616548056503E-2</v>
      </c>
      <c r="AB165">
        <v>8.3500309118200555E-2</v>
      </c>
      <c r="AC165">
        <v>8.2744888739754385E-2</v>
      </c>
      <c r="AD165">
        <v>8.2054331431008543E-2</v>
      </c>
      <c r="AE165">
        <v>8.1429425705199454E-2</v>
      </c>
      <c r="AF165">
        <v>8.0870760869035677E-2</v>
      </c>
      <c r="AG165">
        <v>8.0378716622933805E-2</v>
      </c>
      <c r="AH165">
        <v>7.9953459958472264E-2</v>
      </c>
      <c r="AI165">
        <v>7.9594940691156801E-2</v>
      </c>
      <c r="AJ165">
        <v>7.9302892430655123E-2</v>
      </c>
      <c r="AK165">
        <v>7.9076831103251297E-2</v>
      </c>
      <c r="AL165">
        <v>7.8916079257317875E-2</v>
      </c>
      <c r="AM165">
        <v>7.8819741390637077E-2</v>
      </c>
      <c r="AN165">
        <v>7.8786729578026959E-2</v>
      </c>
      <c r="AO165">
        <v>7.8815748719926582E-2</v>
      </c>
      <c r="AP165">
        <v>7.8905350974944319E-2</v>
      </c>
      <c r="AQ165">
        <v>7.9053908423655297E-2</v>
      </c>
      <c r="AR165">
        <v>7.9259650206648546E-2</v>
      </c>
      <c r="AS165">
        <v>7.9520661108256313E-2</v>
      </c>
      <c r="AT165">
        <v>7.9834934864176352E-2</v>
      </c>
      <c r="AU165">
        <v>8.0200358002459601E-2</v>
      </c>
      <c r="AV165">
        <v>8.0614732701655603E-2</v>
      </c>
      <c r="AW165">
        <v>8.1075817666804495E-2</v>
      </c>
      <c r="AX165">
        <v>8.1581319929141277E-2</v>
      </c>
      <c r="AY165">
        <v>8.2128932108851749E-2</v>
      </c>
      <c r="AZ165">
        <v>8.2716342146524804E-2</v>
      </c>
      <c r="BA165">
        <v>8.3341249526276334E-2</v>
      </c>
      <c r="BB165">
        <v>8.4001383586807435E-2</v>
      </c>
      <c r="BC165">
        <v>8.469451626897942E-2</v>
      </c>
      <c r="BD165">
        <v>8.5418473130319958E-2</v>
      </c>
      <c r="BE165">
        <v>8.6171143084143795E-2</v>
      </c>
      <c r="BF165">
        <v>8.6950488392923034E-2</v>
      </c>
      <c r="BG165">
        <v>8.7754548334726984E-2</v>
      </c>
      <c r="BH165">
        <v>8.8581446617153892E-2</v>
      </c>
      <c r="BI165">
        <v>8.9429392343283731E-2</v>
      </c>
      <c r="BJ165">
        <v>9.0296682503933148E-2</v>
      </c>
      <c r="BK165">
        <v>9.1181702715452881E-2</v>
      </c>
      <c r="BL165">
        <v>9.2082926434219808E-2</v>
      </c>
      <c r="BM165">
        <v>9.2998913954157741E-2</v>
      </c>
      <c r="BN165">
        <v>9.3928309883212338E-2</v>
      </c>
      <c r="BO165">
        <v>9.4869841583393164E-2</v>
      </c>
      <c r="BP165">
        <v>9.5822315078281151E-2</v>
      </c>
      <c r="BQ165">
        <v>9.6784612849442689E-2</v>
      </c>
      <c r="BR165">
        <v>9.7755689829391298E-2</v>
      </c>
      <c r="BS165">
        <v>9.8734570347180209E-2</v>
      </c>
      <c r="BT165">
        <v>9.9720343911055401E-2</v>
      </c>
      <c r="BU165">
        <v>0.10071216237971699</v>
      </c>
      <c r="BV165">
        <v>0.10170923590963009</v>
      </c>
      <c r="BW165">
        <v>0.10271082981811114</v>
      </c>
      <c r="BX165">
        <v>0.10371626097581406</v>
      </c>
      <c r="BY165">
        <v>0.10472489478352315</v>
      </c>
      <c r="BZ165">
        <v>0.1057361420839638</v>
      </c>
      <c r="CA165">
        <v>0.10674945610210371</v>
      </c>
      <c r="CB165">
        <v>0.1077643297097249</v>
      </c>
      <c r="CC165">
        <v>0.10878029296700539</v>
      </c>
      <c r="CD165">
        <v>0.10979691013650128</v>
      </c>
      <c r="CE165">
        <v>0.11081377795024257</v>
      </c>
      <c r="CF165">
        <v>0.11183052287316728</v>
      </c>
      <c r="CG165">
        <v>0.1128467994215539</v>
      </c>
      <c r="CH165">
        <v>0.11386228813316682</v>
      </c>
      <c r="CI165">
        <v>0.11487669347159822</v>
      </c>
      <c r="CJ165">
        <v>0.11588974251157834</v>
      </c>
      <c r="CK165">
        <v>0.11690118339145623</v>
      </c>
      <c r="CL165">
        <v>0.11791078344312368</v>
      </c>
      <c r="CM165">
        <v>0.1189183281212397</v>
      </c>
      <c r="CN165">
        <v>0.11992361976566095</v>
      </c>
      <c r="CO165">
        <v>0.12092647621890278</v>
      </c>
      <c r="CP165">
        <v>0.1219267300193469</v>
      </c>
      <c r="CQ165">
        <v>0.12292422698376582</v>
      </c>
      <c r="CR165">
        <v>0.12391882585682902</v>
      </c>
      <c r="CS165">
        <v>0.12491039641958936</v>
      </c>
      <c r="CT165">
        <v>0.12589881992845059</v>
      </c>
      <c r="CU165">
        <v>0.12688398746569826</v>
      </c>
      <c r="CV165">
        <v>0.1278657994191755</v>
      </c>
      <c r="CW165" t="e">
        <v>#N/A</v>
      </c>
      <c r="CX165" t="e">
        <v>#N/A</v>
      </c>
      <c r="CY165" t="e">
        <v>#N/A</v>
      </c>
      <c r="CZ165" t="e">
        <v>#N/A</v>
      </c>
      <c r="DA165" t="e">
        <v>#N/A</v>
      </c>
      <c r="DB165" t="e">
        <v>#N/A</v>
      </c>
      <c r="DC165" t="e">
        <v>#N/A</v>
      </c>
      <c r="DD165" t="e">
        <v>#N/A</v>
      </c>
      <c r="DE165" t="e">
        <v>#N/A</v>
      </c>
      <c r="DF165" t="e">
        <v>#N/A</v>
      </c>
      <c r="DG165" t="e">
        <v>#N/A</v>
      </c>
      <c r="DH165" t="e">
        <v>#N/A</v>
      </c>
      <c r="DI165" t="e">
        <v>#N/A</v>
      </c>
      <c r="DJ165" t="e">
        <v>#N/A</v>
      </c>
      <c r="DK165" t="e">
        <v>#N/A</v>
      </c>
      <c r="DL165" t="e">
        <v>#N/A</v>
      </c>
      <c r="DM165" t="e">
        <v>#N/A</v>
      </c>
      <c r="DN165" t="e">
        <v>#N/A</v>
      </c>
      <c r="DO165" t="e">
        <v>#N/A</v>
      </c>
      <c r="DP165" t="e">
        <v>#N/A</v>
      </c>
      <c r="DQ165" t="e">
        <v>#N/A</v>
      </c>
      <c r="DR165" t="e">
        <v>#N/A</v>
      </c>
      <c r="DS165" t="e">
        <v>#N/A</v>
      </c>
      <c r="DT165" t="e">
        <v>#N/A</v>
      </c>
      <c r="DU165" t="e">
        <v>#N/A</v>
      </c>
      <c r="DV165" t="e">
        <v>#N/A</v>
      </c>
      <c r="DW165" t="e">
        <v>#N/A</v>
      </c>
      <c r="DX165" t="e">
        <v>#N/A</v>
      </c>
      <c r="DY165" t="e">
        <v>#N/A</v>
      </c>
      <c r="DZ165" t="e">
        <v>#N/A</v>
      </c>
      <c r="EA165" t="e">
        <v>#N/A</v>
      </c>
      <c r="EB165" t="e">
        <v>#N/A</v>
      </c>
      <c r="EC165" t="e">
        <v>#N/A</v>
      </c>
      <c r="ED165" t="e">
        <v>#N/A</v>
      </c>
      <c r="EE165" t="e">
        <v>#N/A</v>
      </c>
      <c r="EF165" t="e">
        <v>#N/A</v>
      </c>
      <c r="EG165" t="e">
        <v>#N/A</v>
      </c>
      <c r="EH165" t="e">
        <v>#N/A</v>
      </c>
      <c r="EI165" t="e">
        <v>#N/A</v>
      </c>
      <c r="EJ165" t="e">
        <v>#N/A</v>
      </c>
      <c r="EK165" t="e">
        <v>#N/A</v>
      </c>
      <c r="EL165" t="e">
        <v>#N/A</v>
      </c>
      <c r="EM165" t="e">
        <v>#N/A</v>
      </c>
      <c r="EN165" t="e">
        <v>#N/A</v>
      </c>
      <c r="EO165" t="e">
        <v>#N/A</v>
      </c>
      <c r="EP165" t="e">
        <v>#N/A</v>
      </c>
      <c r="EQ165" t="e">
        <v>#N/A</v>
      </c>
      <c r="ER165" t="e">
        <v>#N/A</v>
      </c>
      <c r="ES165" t="e">
        <v>#N/A</v>
      </c>
      <c r="ET165" t="e">
        <v>#N/A</v>
      </c>
      <c r="EU165" t="e">
        <v>#N/A</v>
      </c>
      <c r="EV165" t="e">
        <v>#N/A</v>
      </c>
      <c r="EW165" t="e">
        <v>#N/A</v>
      </c>
      <c r="EX165" t="e">
        <v>#N/A</v>
      </c>
      <c r="EY165" t="e">
        <v>#N/A</v>
      </c>
    </row>
    <row r="166" spans="1:155">
      <c r="A166">
        <v>0.12303186413787347</v>
      </c>
      <c r="B166">
        <v>0.1210735252626073</v>
      </c>
      <c r="C166">
        <v>0.11914361659466342</v>
      </c>
      <c r="D166">
        <v>0.11724289728728647</v>
      </c>
      <c r="E166">
        <v>0.11537218638731386</v>
      </c>
      <c r="F166">
        <v>0.11353236561333034</v>
      </c>
      <c r="G166">
        <v>0.11172438095949989</v>
      </c>
      <c r="H166">
        <v>0.10994924514361984</v>
      </c>
      <c r="I166">
        <v>0.10820803900816373</v>
      </c>
      <c r="J166">
        <v>0.1065019129039164</v>
      </c>
      <c r="K166">
        <v>0.10483208712760644</v>
      </c>
      <c r="L166">
        <v>0.10319985210345549</v>
      </c>
      <c r="M166">
        <v>0.10160656780831503</v>
      </c>
      <c r="N166">
        <v>0.1000536613327786</v>
      </c>
      <c r="O166">
        <v>9.8542624739294246E-2</v>
      </c>
      <c r="P166">
        <v>9.707501015587193E-2</v>
      </c>
      <c r="Q166">
        <v>9.5652424172228828E-2</v>
      </c>
      <c r="R166">
        <v>9.4276520232713976E-2</v>
      </c>
      <c r="S166">
        <v>9.2948988898361465E-2</v>
      </c>
      <c r="T166">
        <v>9.1671546616303029E-2</v>
      </c>
      <c r="U166">
        <v>9.0445921747798211E-2</v>
      </c>
      <c r="V166">
        <v>8.9273838748538753E-2</v>
      </c>
      <c r="W166">
        <v>8.8157000464541224E-2</v>
      </c>
      <c r="X166">
        <v>8.7097067846227255E-2</v>
      </c>
      <c r="Y166">
        <v>8.6095639535883131E-2</v>
      </c>
      <c r="Z166">
        <v>8.5154228936166074E-2</v>
      </c>
      <c r="AA166">
        <v>8.4274241799806679E-2</v>
      </c>
      <c r="AB166">
        <v>8.3456954169947084E-2</v>
      </c>
      <c r="AC166">
        <v>8.2703491098008439E-2</v>
      </c>
      <c r="AD166">
        <v>8.2014808901368211E-2</v>
      </c>
      <c r="AE166">
        <v>8.1391677541611696E-2</v>
      </c>
      <c r="AF166">
        <v>8.0834669325864403E-2</v>
      </c>
      <c r="AG166">
        <v>8.0344148773122848E-2</v>
      </c>
      <c r="AH166">
        <v>7.9920269968909649E-2</v>
      </c>
      <c r="AI166">
        <v>7.9562972449409838E-2</v>
      </c>
      <c r="AJ166">
        <v>7.9271982560844181E-2</v>
      </c>
      <c r="AK166">
        <v>7.9046812072374129E-2</v>
      </c>
      <c r="AL166">
        <v>7.8886782558083582E-2</v>
      </c>
      <c r="AM166">
        <v>7.8791001170206695E-2</v>
      </c>
      <c r="AN166">
        <v>7.8758384102684126E-2</v>
      </c>
      <c r="AO166">
        <v>7.8787645899423275E-2</v>
      </c>
      <c r="AP166">
        <v>7.8877349293735466E-2</v>
      </c>
      <c r="AQ166">
        <v>7.9025879588530523E-2</v>
      </c>
      <c r="AR166">
        <v>7.9231480762518874E-2</v>
      </c>
      <c r="AS166">
        <v>7.9492255047391477E-2</v>
      </c>
      <c r="AT166">
        <v>7.9806213489000744E-2</v>
      </c>
      <c r="AU166">
        <v>8.0171261218007744E-2</v>
      </c>
      <c r="AV166">
        <v>8.0585219590789792E-2</v>
      </c>
      <c r="AW166">
        <v>8.1045866080953696E-2</v>
      </c>
      <c r="AX166">
        <v>8.1550926315716185E-2</v>
      </c>
      <c r="AY166">
        <v>8.2098111041012514E-2</v>
      </c>
      <c r="AZ166">
        <v>8.2685125356041805E-2</v>
      </c>
      <c r="BA166">
        <v>8.330968501524913E-2</v>
      </c>
      <c r="BB166">
        <v>8.3969534701575144E-2</v>
      </c>
      <c r="BC166">
        <v>8.4662460395489414E-2</v>
      </c>
      <c r="BD166">
        <v>8.5386300754515865E-2</v>
      </c>
      <c r="BE166">
        <v>8.6138956345557668E-2</v>
      </c>
      <c r="BF166">
        <v>8.6918400074911265E-2</v>
      </c>
      <c r="BG166">
        <v>8.7722680660244204E-2</v>
      </c>
      <c r="BH166">
        <v>8.8549930115300809E-2</v>
      </c>
      <c r="BI166">
        <v>8.9398364716078954E-2</v>
      </c>
      <c r="BJ166">
        <v>9.0266287656870461E-2</v>
      </c>
      <c r="BK166">
        <v>9.11520897464074E-2</v>
      </c>
      <c r="BL166">
        <v>9.2054248697947857E-2</v>
      </c>
      <c r="BM166">
        <v>9.2971328222224453E-2</v>
      </c>
      <c r="BN166">
        <v>9.3901975555713835E-2</v>
      </c>
      <c r="BO166">
        <v>9.4844919957645643E-2</v>
      </c>
      <c r="BP166">
        <v>9.5798968658748346E-2</v>
      </c>
      <c r="BQ166">
        <v>9.6763004797272942E-2</v>
      </c>
      <c r="BR166">
        <v>9.7735983368239049E-2</v>
      </c>
      <c r="BS166">
        <v>9.8716928300473197E-2</v>
      </c>
      <c r="BT166">
        <v>9.9704928263856157E-2</v>
      </c>
      <c r="BU166">
        <v>0.10069913389262865</v>
      </c>
      <c r="BV166">
        <v>0.10169875377004599</v>
      </c>
      <c r="BW166">
        <v>0.10270305134832684</v>
      </c>
      <c r="BX166">
        <v>0.1037113413910201</v>
      </c>
      <c r="BY166">
        <v>0.10472298694692314</v>
      </c>
      <c r="BZ166">
        <v>0.10573739634469127</v>
      </c>
      <c r="CA166">
        <v>0.10675402012743307</v>
      </c>
      <c r="CB166">
        <v>0.10777234835486686</v>
      </c>
      <c r="CC166">
        <v>0.1087919081731895</v>
      </c>
      <c r="CD166">
        <v>0.10981226084522487</v>
      </c>
      <c r="CE166">
        <v>0.11083300005119652</v>
      </c>
      <c r="CF166">
        <v>0.11185374915387471</v>
      </c>
      <c r="CG166">
        <v>0.11287415952001696</v>
      </c>
      <c r="CH166">
        <v>0.1138939085613479</v>
      </c>
      <c r="CI166">
        <v>0.11491269756967643</v>
      </c>
      <c r="CJ166">
        <v>0.11593025047385767</v>
      </c>
      <c r="CK166">
        <v>0.11694631229059591</v>
      </c>
      <c r="CL166">
        <v>0.11796064724528482</v>
      </c>
      <c r="CM166">
        <v>0.11897303771090403</v>
      </c>
      <c r="CN166">
        <v>0.11998328298929582</v>
      </c>
      <c r="CO166">
        <v>0.12099119792888281</v>
      </c>
      <c r="CP166">
        <v>0.12199661210483621</v>
      </c>
      <c r="CQ166">
        <v>0.12299936845632579</v>
      </c>
      <c r="CR166">
        <v>0.12399932284468163</v>
      </c>
      <c r="CS166">
        <v>0.124996342281046</v>
      </c>
      <c r="CT166">
        <v>0.12599030526051902</v>
      </c>
      <c r="CU166">
        <v>0.12698110020340003</v>
      </c>
      <c r="CV166">
        <v>0.12796862486559721</v>
      </c>
      <c r="CW166" t="e">
        <v>#N/A</v>
      </c>
      <c r="CX166" t="e">
        <v>#N/A</v>
      </c>
      <c r="CY166" t="e">
        <v>#N/A</v>
      </c>
      <c r="CZ166" t="e">
        <v>#N/A</v>
      </c>
      <c r="DA166" t="e">
        <v>#N/A</v>
      </c>
      <c r="DB166" t="e">
        <v>#N/A</v>
      </c>
      <c r="DC166" t="e">
        <v>#N/A</v>
      </c>
      <c r="DD166" t="e">
        <v>#N/A</v>
      </c>
      <c r="DE166" t="e">
        <v>#N/A</v>
      </c>
      <c r="DF166" t="e">
        <v>#N/A</v>
      </c>
      <c r="DG166" t="e">
        <v>#N/A</v>
      </c>
      <c r="DH166" t="e">
        <v>#N/A</v>
      </c>
      <c r="DI166" t="e">
        <v>#N/A</v>
      </c>
      <c r="DJ166" t="e">
        <v>#N/A</v>
      </c>
      <c r="DK166" t="e">
        <v>#N/A</v>
      </c>
      <c r="DL166" t="e">
        <v>#N/A</v>
      </c>
      <c r="DM166" t="e">
        <v>#N/A</v>
      </c>
      <c r="DN166" t="e">
        <v>#N/A</v>
      </c>
      <c r="DO166" t="e">
        <v>#N/A</v>
      </c>
      <c r="DP166" t="e">
        <v>#N/A</v>
      </c>
      <c r="DQ166" t="e">
        <v>#N/A</v>
      </c>
      <c r="DR166" t="e">
        <v>#N/A</v>
      </c>
      <c r="DS166" t="e">
        <v>#N/A</v>
      </c>
      <c r="DT166" t="e">
        <v>#N/A</v>
      </c>
      <c r="DU166" t="e">
        <v>#N/A</v>
      </c>
      <c r="DV166" t="e">
        <v>#N/A</v>
      </c>
      <c r="DW166" t="e">
        <v>#N/A</v>
      </c>
      <c r="DX166" t="e">
        <v>#N/A</v>
      </c>
      <c r="DY166" t="e">
        <v>#N/A</v>
      </c>
      <c r="DZ166" t="e">
        <v>#N/A</v>
      </c>
      <c r="EA166" t="e">
        <v>#N/A</v>
      </c>
      <c r="EB166" t="e">
        <v>#N/A</v>
      </c>
      <c r="EC166" t="e">
        <v>#N/A</v>
      </c>
      <c r="ED166" t="e">
        <v>#N/A</v>
      </c>
      <c r="EE166" t="e">
        <v>#N/A</v>
      </c>
      <c r="EF166" t="e">
        <v>#N/A</v>
      </c>
      <c r="EG166" t="e">
        <v>#N/A</v>
      </c>
      <c r="EH166" t="e">
        <v>#N/A</v>
      </c>
      <c r="EI166" t="e">
        <v>#N/A</v>
      </c>
      <c r="EJ166" t="e">
        <v>#N/A</v>
      </c>
      <c r="EK166" t="e">
        <v>#N/A</v>
      </c>
      <c r="EL166" t="e">
        <v>#N/A</v>
      </c>
      <c r="EM166" t="e">
        <v>#N/A</v>
      </c>
      <c r="EN166" t="e">
        <v>#N/A</v>
      </c>
      <c r="EO166" t="e">
        <v>#N/A</v>
      </c>
      <c r="EP166" t="e">
        <v>#N/A</v>
      </c>
      <c r="EQ166" t="e">
        <v>#N/A</v>
      </c>
      <c r="ER166" t="e">
        <v>#N/A</v>
      </c>
      <c r="ES166" t="e">
        <v>#N/A</v>
      </c>
      <c r="ET166" t="e">
        <v>#N/A</v>
      </c>
      <c r="EU166" t="e">
        <v>#N/A</v>
      </c>
      <c r="EV166" t="e">
        <v>#N/A</v>
      </c>
      <c r="EW166" t="e">
        <v>#N/A</v>
      </c>
      <c r="EX166" t="e">
        <v>#N/A</v>
      </c>
      <c r="EY166" t="e">
        <v>#N/A</v>
      </c>
    </row>
    <row r="167" spans="1:155">
      <c r="A167">
        <v>0.12297147409191345</v>
      </c>
      <c r="B167">
        <v>0.12101108541548358</v>
      </c>
      <c r="C167">
        <v>0.11907940075620162</v>
      </c>
      <c r="D167">
        <v>0.11717717584664861</v>
      </c>
      <c r="E167">
        <v>0.11530522583189246</v>
      </c>
      <c r="F167">
        <v>0.11346442792478748</v>
      </c>
      <c r="G167">
        <v>0.11165572299481578</v>
      </c>
      <c r="H167">
        <v>0.10988011794748324</v>
      </c>
      <c r="I167">
        <v>0.1081386870704414</v>
      </c>
      <c r="J167">
        <v>0.10643257333924229</v>
      </c>
      <c r="K167">
        <v>0.10476298884332695</v>
      </c>
      <c r="L167">
        <v>0.1031312148841648</v>
      </c>
      <c r="M167">
        <v>0.10153860135534568</v>
      </c>
      <c r="N167">
        <v>9.9986564301606948E-2</v>
      </c>
      <c r="O167">
        <v>9.8476583698047751E-2</v>
      </c>
      <c r="P167">
        <v>9.7010198580232881E-2</v>
      </c>
      <c r="Q167">
        <v>9.5589001392496084E-2</v>
      </c>
      <c r="R167">
        <v>9.421463045385596E-2</v>
      </c>
      <c r="S167">
        <v>9.2888760172583656E-2</v>
      </c>
      <c r="T167">
        <v>9.1613089937407688E-2</v>
      </c>
      <c r="U167">
        <v>9.0389330225026432E-2</v>
      </c>
      <c r="V167">
        <v>8.9219186778991044E-2</v>
      </c>
      <c r="W167">
        <v>8.8104343147210426E-2</v>
      </c>
      <c r="X167">
        <v>8.7046440447974549E-2</v>
      </c>
      <c r="Y167">
        <v>8.6047057181910497E-2</v>
      </c>
      <c r="Z167">
        <v>8.5107686471908112E-2</v>
      </c>
      <c r="AA167">
        <v>8.4229713821868391E-2</v>
      </c>
      <c r="AB167">
        <v>8.3414395358058613E-2</v>
      </c>
      <c r="AC167">
        <v>8.2662836831860251E-2</v>
      </c>
      <c r="AD167">
        <v>8.1975976042200305E-2</v>
      </c>
      <c r="AE167">
        <v>8.135456571297657E-2</v>
      </c>
      <c r="AF167">
        <v>8.0799162318959658E-2</v>
      </c>
      <c r="AG167">
        <v>8.0310116494363301E-2</v>
      </c>
      <c r="AH167">
        <v>7.9887570473521879E-2</v>
      </c>
      <c r="AI167">
        <v>7.9531454558102163E-2</v>
      </c>
      <c r="AJ167">
        <v>7.9241488438096086E-2</v>
      </c>
      <c r="AK167">
        <v>7.9017180372395759E-2</v>
      </c>
      <c r="AL167">
        <v>7.8857851184036376E-2</v>
      </c>
      <c r="AM167">
        <v>7.8762610163543273E-2</v>
      </c>
      <c r="AN167">
        <v>7.8730378911066615E-2</v>
      </c>
      <c r="AO167">
        <v>7.8759879740469316E-2</v>
      </c>
      <c r="AP167">
        <v>7.8849685772892253E-2</v>
      </c>
      <c r="AQ167">
        <v>7.8998194721668372E-2</v>
      </c>
      <c r="AR167">
        <v>7.9203664813452909E-2</v>
      </c>
      <c r="AS167">
        <v>7.9464213832589031E-2</v>
      </c>
      <c r="AT167">
        <v>7.977786957788488E-2</v>
      </c>
      <c r="AU167">
        <v>8.0142555132432208E-2</v>
      </c>
      <c r="AV167">
        <v>8.0556109397932479E-2</v>
      </c>
      <c r="AW167">
        <v>8.1016327963442214E-2</v>
      </c>
      <c r="AX167">
        <v>8.1520953897434426E-2</v>
      </c>
      <c r="AY167">
        <v>8.2067715243711273E-2</v>
      </c>
      <c r="AZ167">
        <v>8.265433368760082E-2</v>
      </c>
      <c r="BA167">
        <v>8.3278540559052483E-2</v>
      </c>
      <c r="BB167">
        <v>8.3938095352171255E-2</v>
      </c>
      <c r="BC167">
        <v>8.4630797791997656E-2</v>
      </c>
      <c r="BD167">
        <v>8.5354499080873031E-2</v>
      </c>
      <c r="BE167">
        <v>8.610711141581863E-2</v>
      </c>
      <c r="BF167">
        <v>8.6886618093965501E-2</v>
      </c>
      <c r="BG167">
        <v>8.7691077144163673E-2</v>
      </c>
      <c r="BH167">
        <v>8.8518628817818315E-2</v>
      </c>
      <c r="BI167">
        <v>8.9367496611562763E-2</v>
      </c>
      <c r="BJ167">
        <v>9.0235989902279462E-2</v>
      </c>
      <c r="BK167">
        <v>9.1122504727319878E-2</v>
      </c>
      <c r="BL167">
        <v>9.202552314030546E-2</v>
      </c>
      <c r="BM167">
        <v>9.2943612374262907E-2</v>
      </c>
      <c r="BN167">
        <v>9.3875422422319013E-2</v>
      </c>
      <c r="BO167">
        <v>9.4819684509002813E-2</v>
      </c>
      <c r="BP167">
        <v>9.5775207273707072E-2</v>
      </c>
      <c r="BQ167">
        <v>9.6740874579493097E-2</v>
      </c>
      <c r="BR167">
        <v>9.7715641650642518E-2</v>
      </c>
      <c r="BS167">
        <v>9.8698532158937716E-2</v>
      </c>
      <c r="BT167">
        <v>9.9688634065024928E-2</v>
      </c>
      <c r="BU167">
        <v>0.10068509690862151</v>
      </c>
      <c r="BV167">
        <v>0.10168712786462682</v>
      </c>
      <c r="BW167">
        <v>0.10269398864052623</v>
      </c>
      <c r="BX167">
        <v>0.10370499205414276</v>
      </c>
      <c r="BY167">
        <v>0.1047194989224822</v>
      </c>
      <c r="BZ167">
        <v>0.1057369151896481</v>
      </c>
      <c r="CA167">
        <v>0.10675668884458377</v>
      </c>
      <c r="CB167">
        <v>0.10777830726247516</v>
      </c>
      <c r="CC167">
        <v>0.10880129480880564</v>
      </c>
      <c r="CD167">
        <v>0.10982520986338262</v>
      </c>
      <c r="CE167">
        <v>0.11084964317237436</v>
      </c>
      <c r="CF167">
        <v>0.11187421509138316</v>
      </c>
      <c r="CG167">
        <v>0.11289857398934908</v>
      </c>
      <c r="CH167">
        <v>0.11392239421565528</v>
      </c>
      <c r="CI167">
        <v>0.11494537402726762</v>
      </c>
      <c r="CJ167">
        <v>0.11596723431157951</v>
      </c>
      <c r="CK167">
        <v>0.11698771703527572</v>
      </c>
      <c r="CL167">
        <v>0.11800658344284544</v>
      </c>
      <c r="CM167">
        <v>0.11902361290293668</v>
      </c>
      <c r="CN167">
        <v>0.12003860178590756</v>
      </c>
      <c r="CO167">
        <v>0.12105136202749314</v>
      </c>
      <c r="CP167">
        <v>0.12206172033735316</v>
      </c>
      <c r="CQ167">
        <v>0.12306951683371876</v>
      </c>
      <c r="CR167">
        <v>0.12407460461363753</v>
      </c>
      <c r="CS167">
        <v>0.12507684796804644</v>
      </c>
      <c r="CT167">
        <v>0.12607612273285046</v>
      </c>
      <c r="CU167">
        <v>0.12707231471783642</v>
      </c>
      <c r="CV167">
        <v>0.12806531911963193</v>
      </c>
      <c r="CW167" t="e">
        <v>#N/A</v>
      </c>
      <c r="CX167" t="e">
        <v>#N/A</v>
      </c>
      <c r="CY167" t="e">
        <v>#N/A</v>
      </c>
      <c r="CZ167" t="e">
        <v>#N/A</v>
      </c>
      <c r="DA167" t="e">
        <v>#N/A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  <c r="DH167" t="e">
        <v>#N/A</v>
      </c>
      <c r="DI167" t="e">
        <v>#N/A</v>
      </c>
      <c r="DJ167" t="e">
        <v>#N/A</v>
      </c>
      <c r="DK167" t="e">
        <v>#N/A</v>
      </c>
      <c r="DL167" t="e">
        <v>#N/A</v>
      </c>
      <c r="DM167" t="e">
        <v>#N/A</v>
      </c>
      <c r="DN167" t="e">
        <v>#N/A</v>
      </c>
      <c r="DO167" t="e">
        <v>#N/A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 t="e">
        <v>#N/A</v>
      </c>
      <c r="DV167" t="e">
        <v>#N/A</v>
      </c>
      <c r="DW167" t="e">
        <v>#N/A</v>
      </c>
      <c r="DX167" t="e">
        <v>#N/A</v>
      </c>
      <c r="DY167" t="e">
        <v>#N/A</v>
      </c>
      <c r="DZ167" t="e">
        <v>#N/A</v>
      </c>
      <c r="EA167" t="e">
        <v>#N/A</v>
      </c>
      <c r="EB167" t="e">
        <v>#N/A</v>
      </c>
      <c r="EC167" t="e">
        <v>#N/A</v>
      </c>
      <c r="ED167" t="e">
        <v>#N/A</v>
      </c>
      <c r="EE167" t="e">
        <v>#N/A</v>
      </c>
      <c r="EF167" t="e">
        <v>#N/A</v>
      </c>
      <c r="EG167" t="e">
        <v>#N/A</v>
      </c>
      <c r="EH167" t="e">
        <v>#N/A</v>
      </c>
      <c r="EI167" t="e">
        <v>#N/A</v>
      </c>
      <c r="EJ167" t="e">
        <v>#N/A</v>
      </c>
      <c r="EK167" t="e">
        <v>#N/A</v>
      </c>
      <c r="EL167" t="e">
        <v>#N/A</v>
      </c>
      <c r="EM167" t="e">
        <v>#N/A</v>
      </c>
      <c r="EN167" t="e">
        <v>#N/A</v>
      </c>
      <c r="EO167" t="e">
        <v>#N/A</v>
      </c>
      <c r="EP167" t="e">
        <v>#N/A</v>
      </c>
      <c r="EQ167" t="e">
        <v>#N/A</v>
      </c>
      <c r="ER167" t="e">
        <v>#N/A</v>
      </c>
      <c r="ES167" t="e">
        <v>#N/A</v>
      </c>
      <c r="ET167" t="e">
        <v>#N/A</v>
      </c>
      <c r="EU167" t="e">
        <v>#N/A</v>
      </c>
      <c r="EV167" t="e">
        <v>#N/A</v>
      </c>
      <c r="EW167" t="e">
        <v>#N/A</v>
      </c>
      <c r="EX167" t="e">
        <v>#N/A</v>
      </c>
      <c r="EY167" t="e">
        <v>#N/A</v>
      </c>
    </row>
    <row r="168" spans="1:155">
      <c r="A168">
        <v>0.12291056366290903</v>
      </c>
      <c r="B168">
        <v>0.12094828757334311</v>
      </c>
      <c r="C168">
        <v>0.11901498012275163</v>
      </c>
      <c r="D168">
        <v>0.11711139366813945</v>
      </c>
      <c r="E168">
        <v>0.11523833943888749</v>
      </c>
      <c r="F168">
        <v>0.11339669016849552</v>
      </c>
      <c r="G168">
        <v>0.11158738160455398</v>
      </c>
      <c r="H168">
        <v>0.10981141486261553</v>
      </c>
      <c r="I168">
        <v>0.10806985767015412</v>
      </c>
      <c r="J168">
        <v>0.10636384565928002</v>
      </c>
      <c r="K168">
        <v>0.10469458271743971</v>
      </c>
      <c r="L168">
        <v>0.10306334104890216</v>
      </c>
      <c r="M168">
        <v>0.10147146049471004</v>
      </c>
      <c r="N168">
        <v>9.992034609229275E-2</v>
      </c>
      <c r="O168">
        <v>9.8411465797188388E-2</v>
      </c>
      <c r="P168">
        <v>9.6946345619468147E-2</v>
      </c>
      <c r="Q168">
        <v>9.552656397606922E-2</v>
      </c>
      <c r="R168">
        <v>9.4153744174543669E-2</v>
      </c>
      <c r="S168">
        <v>9.2829544671656286E-2</v>
      </c>
      <c r="T168">
        <v>9.1555648026140135E-2</v>
      </c>
      <c r="U168">
        <v>9.0333747074455586E-2</v>
      </c>
      <c r="V168">
        <v>8.9165529260925386E-2</v>
      </c>
      <c r="W168">
        <v>8.8052659262080765E-2</v>
      </c>
      <c r="X168">
        <v>8.6996758921820364E-2</v>
      </c>
      <c r="Y168">
        <v>8.5999387211560641E-2</v>
      </c>
      <c r="Z168">
        <v>8.5062017719810132E-2</v>
      </c>
      <c r="AA168">
        <v>8.4186016609705802E-2</v>
      </c>
      <c r="AB168">
        <v>8.3372621044511042E-2</v>
      </c>
      <c r="AC168">
        <v>8.2622918506630422E-2</v>
      </c>
      <c r="AD168">
        <v>8.1937829520885935E-2</v>
      </c>
      <c r="AE168">
        <v>8.1318090650669916E-2</v>
      </c>
      <c r="AF168">
        <v>8.076424382260923E-2</v>
      </c>
      <c r="AG168">
        <v>8.0276626841811125E-2</v>
      </c>
      <c r="AH168">
        <v>7.9855371277372841E-2</v>
      </c>
      <c r="AI168">
        <v>7.9500398915431911E-2</v>
      </c>
      <c r="AJ168">
        <v>7.9211423752904297E-2</v>
      </c>
      <c r="AK168">
        <v>7.8987950676140728E-2</v>
      </c>
      <c r="AL168">
        <v>7.8829300603591917E-2</v>
      </c>
      <c r="AM168">
        <v>7.873458472608065E-2</v>
      </c>
      <c r="AN168">
        <v>7.8702729338791452E-2</v>
      </c>
      <c r="AO168">
        <v>7.8732464739479729E-2</v>
      </c>
      <c r="AP168">
        <v>7.882237359488499E-2</v>
      </c>
      <c r="AQ168">
        <v>7.8970865276165286E-2</v>
      </c>
      <c r="AR168">
        <v>7.9176211264227567E-2</v>
      </c>
      <c r="AS168">
        <v>7.9436544167095391E-2</v>
      </c>
      <c r="AT168">
        <v>7.9749907576671719E-2</v>
      </c>
      <c r="AU168">
        <v>8.0114241060928931E-2</v>
      </c>
      <c r="AV168">
        <v>8.0527400427387583E-2</v>
      </c>
      <c r="AW168">
        <v>8.0987198226431661E-2</v>
      </c>
      <c r="AX168">
        <v>8.1491394297435432E-2</v>
      </c>
      <c r="AY168">
        <v>8.2037733201871382E-2</v>
      </c>
      <c r="AZ168">
        <v>8.2623952319464192E-2</v>
      </c>
      <c r="BA168">
        <v>8.3247798153963395E-2</v>
      </c>
      <c r="BB168">
        <v>8.390704450566501E-2</v>
      </c>
      <c r="BC168">
        <v>8.4599504366432085E-2</v>
      </c>
      <c r="BD168">
        <v>8.5323041288846227E-2</v>
      </c>
      <c r="BE168">
        <v>8.6075578803233035E-2</v>
      </c>
      <c r="BF168">
        <v>8.685511045184989E-2</v>
      </c>
      <c r="BG168">
        <v>8.7659703493303875E-2</v>
      </c>
      <c r="BH168">
        <v>8.8487506368413515E-2</v>
      </c>
      <c r="BI168">
        <v>8.9336749745566157E-2</v>
      </c>
      <c r="BJ168">
        <v>9.0205749234683982E-2</v>
      </c>
      <c r="BK168">
        <v>9.1092906165262916E-2</v>
      </c>
      <c r="BL168">
        <v>9.1996706996683691E-2</v>
      </c>
      <c r="BM168">
        <v>9.2915722606592005E-2</v>
      </c>
      <c r="BN168">
        <v>9.3848605768682619E-2</v>
      </c>
      <c r="BO168">
        <v>9.4794089887926619E-2</v>
      </c>
      <c r="BP168">
        <v>9.5750985067895103E-2</v>
      </c>
      <c r="BQ168">
        <v>9.6718176051569779E-2</v>
      </c>
      <c r="BR168">
        <v>9.7694618426749244E-2</v>
      </c>
      <c r="BS168">
        <v>9.8679335734978432E-2</v>
      </c>
      <c r="BT168">
        <v>9.9671415365193375E-2</v>
      </c>
      <c r="BU168">
        <v>0.10067000592716446</v>
      </c>
      <c r="BV168">
        <v>0.10167431329002306</v>
      </c>
      <c r="BW168">
        <v>0.10268359757223372</v>
      </c>
      <c r="BX168">
        <v>0.10369716973449424</v>
      </c>
      <c r="BY168">
        <v>0.10471438853790006</v>
      </c>
      <c r="BZ168">
        <v>0.10573465766179797</v>
      </c>
      <c r="CA168">
        <v>0.10675742265282769</v>
      </c>
      <c r="CB168">
        <v>0.10778216834551788</v>
      </c>
      <c r="CC168">
        <v>0.10880841642123752</v>
      </c>
      <c r="CD168">
        <v>0.10983572250500526</v>
      </c>
      <c r="CE168">
        <v>0.11086367451814637</v>
      </c>
      <c r="CF168">
        <v>0.11189188993245638</v>
      </c>
      <c r="CG168">
        <v>0.11292001420933846</v>
      </c>
      <c r="CH168">
        <v>0.11394771875976503</v>
      </c>
      <c r="CI168">
        <v>0.11497469890029188</v>
      </c>
      <c r="CJ168">
        <v>0.11600067256522568</v>
      </c>
      <c r="CK168">
        <v>0.11702537881253633</v>
      </c>
      <c r="CL168">
        <v>0.11804857594013296</v>
      </c>
      <c r="CM168">
        <v>0.11907004044776763</v>
      </c>
      <c r="CN168">
        <v>0.12008956584153747</v>
      </c>
      <c r="CO168">
        <v>0.12110696124662342</v>
      </c>
      <c r="CP168">
        <v>0.12212205057256821</v>
      </c>
      <c r="CQ168">
        <v>0.12313467122762406</v>
      </c>
      <c r="CR168">
        <v>0.12414467360285911</v>
      </c>
      <c r="CS168">
        <v>0.12515191936237999</v>
      </c>
      <c r="CT168">
        <v>0.12615628175113944</v>
      </c>
      <c r="CU168">
        <v>0.12715764403347155</v>
      </c>
      <c r="CV168">
        <v>0.12815589895287399</v>
      </c>
      <c r="CW168" t="e">
        <v>#N/A</v>
      </c>
      <c r="CX168" t="e">
        <v>#N/A</v>
      </c>
      <c r="CY168" t="e">
        <v>#N/A</v>
      </c>
      <c r="CZ168" t="e">
        <v>#N/A</v>
      </c>
      <c r="DA168" t="e">
        <v>#N/A</v>
      </c>
      <c r="DB168" t="e">
        <v>#N/A</v>
      </c>
      <c r="DC168" t="e">
        <v>#N/A</v>
      </c>
      <c r="DD168" t="e">
        <v>#N/A</v>
      </c>
      <c r="DE168" t="e">
        <v>#N/A</v>
      </c>
      <c r="DF168" t="e">
        <v>#N/A</v>
      </c>
      <c r="DG168" t="e">
        <v>#N/A</v>
      </c>
      <c r="DH168" t="e">
        <v>#N/A</v>
      </c>
      <c r="DI168" t="e">
        <v>#N/A</v>
      </c>
      <c r="DJ168" t="e">
        <v>#N/A</v>
      </c>
      <c r="DK168" t="e">
        <v>#N/A</v>
      </c>
      <c r="DL168" t="e">
        <v>#N/A</v>
      </c>
      <c r="DM168" t="e">
        <v>#N/A</v>
      </c>
      <c r="DN168" t="e">
        <v>#N/A</v>
      </c>
      <c r="DO168" t="e">
        <v>#N/A</v>
      </c>
      <c r="DP168" t="e">
        <v>#N/A</v>
      </c>
      <c r="DQ168" t="e">
        <v>#N/A</v>
      </c>
      <c r="DR168" t="e">
        <v>#N/A</v>
      </c>
      <c r="DS168" t="e">
        <v>#N/A</v>
      </c>
      <c r="DT168" t="e">
        <v>#N/A</v>
      </c>
      <c r="DU168" t="e">
        <v>#N/A</v>
      </c>
      <c r="DV168" t="e">
        <v>#N/A</v>
      </c>
      <c r="DW168" t="e">
        <v>#N/A</v>
      </c>
      <c r="DX168" t="e">
        <v>#N/A</v>
      </c>
      <c r="DY168" t="e">
        <v>#N/A</v>
      </c>
      <c r="DZ168" t="e">
        <v>#N/A</v>
      </c>
      <c r="EA168" t="e">
        <v>#N/A</v>
      </c>
      <c r="EB168" t="e">
        <v>#N/A</v>
      </c>
      <c r="EC168" t="e">
        <v>#N/A</v>
      </c>
      <c r="ED168" t="e">
        <v>#N/A</v>
      </c>
      <c r="EE168" t="e">
        <v>#N/A</v>
      </c>
      <c r="EF168" t="e">
        <v>#N/A</v>
      </c>
      <c r="EG168" t="e">
        <v>#N/A</v>
      </c>
      <c r="EH168" t="e">
        <v>#N/A</v>
      </c>
      <c r="EI168" t="e">
        <v>#N/A</v>
      </c>
      <c r="EJ168" t="e">
        <v>#N/A</v>
      </c>
      <c r="EK168" t="e">
        <v>#N/A</v>
      </c>
      <c r="EL168" t="e">
        <v>#N/A</v>
      </c>
      <c r="EM168" t="e">
        <v>#N/A</v>
      </c>
      <c r="EN168" t="e">
        <v>#N/A</v>
      </c>
      <c r="EO168" t="e">
        <v>#N/A</v>
      </c>
      <c r="EP168" t="e">
        <v>#N/A</v>
      </c>
      <c r="EQ168" t="e">
        <v>#N/A</v>
      </c>
      <c r="ER168" t="e">
        <v>#N/A</v>
      </c>
      <c r="ES168" t="e">
        <v>#N/A</v>
      </c>
      <c r="ET168" t="e">
        <v>#N/A</v>
      </c>
      <c r="EU168" t="e">
        <v>#N/A</v>
      </c>
      <c r="EV168" t="e">
        <v>#N/A</v>
      </c>
      <c r="EW168" t="e">
        <v>#N/A</v>
      </c>
      <c r="EX168" t="e">
        <v>#N/A</v>
      </c>
      <c r="EY168" t="e">
        <v>#N/A</v>
      </c>
    </row>
    <row r="169" spans="1:155">
      <c r="A169">
        <v>0.12284905941360938</v>
      </c>
      <c r="B169">
        <v>0.12088505777401387</v>
      </c>
      <c r="C169">
        <v>0.11895028043576138</v>
      </c>
      <c r="D169">
        <v>0.11704547639292168</v>
      </c>
      <c r="E169">
        <v>0.11517145297677769</v>
      </c>
      <c r="F169">
        <v>0.1133290784476125</v>
      </c>
      <c r="G169">
        <v>0.11151928346777999</v>
      </c>
      <c r="H169">
        <v>0.10974306334433914</v>
      </c>
      <c r="I169">
        <v>0.10800147929337781</v>
      </c>
      <c r="J169">
        <v>0.10629565959789736</v>
      </c>
      <c r="K169">
        <v>0.10462679997175904</v>
      </c>
      <c r="L169">
        <v>0.10299616354999304</v>
      </c>
      <c r="M169">
        <v>0.10140508016221335</v>
      </c>
      <c r="N169">
        <v>9.9854943868106449E-2</v>
      </c>
      <c r="O169">
        <v>9.8347210662382653E-2</v>
      </c>
      <c r="P169">
        <v>9.6883393619250663E-2</v>
      </c>
      <c r="Q169">
        <v>9.5465057213391699E-2</v>
      </c>
      <c r="R169">
        <v>9.4093809873915954E-2</v>
      </c>
      <c r="S169">
        <v>9.2771294268737856E-2</v>
      </c>
      <c r="T169">
        <v>9.1499176356794942E-2</v>
      </c>
      <c r="U169">
        <v>9.0279131603171206E-2</v>
      </c>
      <c r="V169">
        <v>8.9112829498047885E-2</v>
      </c>
      <c r="W169">
        <v>8.8001916222456927E-2</v>
      </c>
      <c r="X169">
        <v>8.6947994915874849E-2</v>
      </c>
      <c r="Y169">
        <v>8.5952605578440616E-2</v>
      </c>
      <c r="Z169">
        <v>8.5017203013151771E-2</v>
      </c>
      <c r="AA169">
        <v>8.4143134820997931E-2</v>
      </c>
      <c r="AB169">
        <v>8.3331620153566793E-2</v>
      </c>
      <c r="AC169">
        <v>8.2583729250448795E-2</v>
      </c>
      <c r="AD169">
        <v>8.1900366368799382E-2</v>
      </c>
      <c r="AE169">
        <v>8.1282253099711058E-2</v>
      </c>
      <c r="AF169">
        <v>8.0729917914242152E-2</v>
      </c>
      <c r="AG169">
        <v>8.0243686939188097E-2</v>
      </c>
      <c r="AH169">
        <v>7.9823681986579784E-2</v>
      </c>
      <c r="AI169">
        <v>7.9469817467123435E-2</v>
      </c>
      <c r="AJ169">
        <v>7.9181801998380569E-2</v>
      </c>
      <c r="AK169">
        <v>7.8959138191508627E-2</v>
      </c>
      <c r="AL169">
        <v>7.8801146114622314E-2</v>
      </c>
      <c r="AM169">
        <v>7.8706940115571139E-2</v>
      </c>
      <c r="AN169">
        <v>7.8675450677186259E-2</v>
      </c>
      <c r="AO169">
        <v>7.8705415350714208E-2</v>
      </c>
      <c r="AP169">
        <v>7.8795425926209348E-2</v>
      </c>
      <c r="AQ169">
        <v>7.8943902733262808E-2</v>
      </c>
      <c r="AR169">
        <v>7.9149129319886921E-2</v>
      </c>
      <c r="AS169">
        <v>7.9409253598011667E-2</v>
      </c>
      <c r="AT169">
        <v>7.9722331876071612E-2</v>
      </c>
      <c r="AU169">
        <v>8.0086320550167733E-2</v>
      </c>
      <c r="AV169">
        <v>8.0499091281677579E-2</v>
      </c>
      <c r="AW169">
        <v>8.0958472319509242E-2</v>
      </c>
      <c r="AX169">
        <v>8.1462239803348893E-2</v>
      </c>
      <c r="AY169">
        <v>8.2008153912345713E-2</v>
      </c>
      <c r="AZ169">
        <v>8.2593967091455028E-2</v>
      </c>
      <c r="BA169">
        <v>8.3217440543161741E-2</v>
      </c>
      <c r="BB169">
        <v>8.387636182835527E-2</v>
      </c>
      <c r="BC169">
        <v>8.4568556894096411E-2</v>
      </c>
      <c r="BD169">
        <v>8.5291901368515805E-2</v>
      </c>
      <c r="BE169">
        <v>8.6044329901217881E-2</v>
      </c>
      <c r="BF169">
        <v>8.6823846101672902E-2</v>
      </c>
      <c r="BG169">
        <v>8.7628526415856833E-2</v>
      </c>
      <c r="BH169">
        <v>8.8456527385760653E-2</v>
      </c>
      <c r="BI169">
        <v>8.9306086884493041E-2</v>
      </c>
      <c r="BJ169">
        <v>9.0175526761457639E-2</v>
      </c>
      <c r="BK169">
        <v>9.1063253699883689E-2</v>
      </c>
      <c r="BL169">
        <v>9.1967758646672781E-2</v>
      </c>
      <c r="BM169">
        <v>9.288761617717152E-2</v>
      </c>
      <c r="BN169">
        <v>9.3821482021677782E-2</v>
      </c>
      <c r="BO169">
        <v>9.4768091804819821E-2</v>
      </c>
      <c r="BP169">
        <v>9.572625723877852E-2</v>
      </c>
      <c r="BQ169">
        <v>9.6694864098978262E-2</v>
      </c>
      <c r="BR169">
        <v>9.7672868456216547E-2</v>
      </c>
      <c r="BS169">
        <v>9.8659293826873523E-2</v>
      </c>
      <c r="BT169">
        <v>9.9653227185425727E-2</v>
      </c>
      <c r="BU169">
        <v>0.10065381631798562</v>
      </c>
      <c r="BV169">
        <v>0.10166026594115643</v>
      </c>
      <c r="BW169">
        <v>0.10267183470015563</v>
      </c>
      <c r="BX169">
        <v>0.10368783186084703</v>
      </c>
      <c r="BY169">
        <v>0.10470761421077082</v>
      </c>
      <c r="BZ169">
        <v>0.10573058329394179</v>
      </c>
      <c r="CA169">
        <v>0.10675618236138011</v>
      </c>
      <c r="CB169">
        <v>0.10778389379633825</v>
      </c>
      <c r="CC169">
        <v>0.10881323673441384</v>
      </c>
      <c r="CD169">
        <v>0.10984376415659923</v>
      </c>
      <c r="CE169">
        <v>0.11087506125064234</v>
      </c>
      <c r="CF169">
        <v>0.11190674275071334</v>
      </c>
      <c r="CG169">
        <v>0.11293845127773706</v>
      </c>
      <c r="CH169">
        <v>0.11396985543113403</v>
      </c>
      <c r="CI169">
        <v>0.11500064766955748</v>
      </c>
      <c r="CJ169">
        <v>0.1160305430839475</v>
      </c>
      <c r="CK169">
        <v>0.11705927790361428</v>
      </c>
      <c r="CL169">
        <v>0.11808660759578822</v>
      </c>
      <c r="CM169">
        <v>0.11911230588026249</v>
      </c>
      <c r="CN169">
        <v>0.12013616348337948</v>
      </c>
      <c r="CO169">
        <v>0.12115798677168584</v>
      </c>
      <c r="CP169">
        <v>0.12217759699611326</v>
      </c>
      <c r="CQ169">
        <v>0.12319482888214885</v>
      </c>
      <c r="CR169">
        <v>0.12420953021437539</v>
      </c>
      <c r="CS169">
        <v>0.12522156011018501</v>
      </c>
      <c r="CT169">
        <v>0.12623078930192957</v>
      </c>
      <c r="CU169">
        <v>0.12723709858112653</v>
      </c>
      <c r="CV169">
        <v>0.12824037828394322</v>
      </c>
      <c r="CW169" t="e">
        <v>#N/A</v>
      </c>
      <c r="CX169" t="e">
        <v>#N/A</v>
      </c>
      <c r="CY169" t="e">
        <v>#N/A</v>
      </c>
      <c r="CZ169" t="e">
        <v>#N/A</v>
      </c>
      <c r="DA169" t="e">
        <v>#N/A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  <c r="DH169" t="e">
        <v>#N/A</v>
      </c>
      <c r="DI169" t="e">
        <v>#N/A</v>
      </c>
      <c r="DJ169" t="e">
        <v>#N/A</v>
      </c>
      <c r="DK169" t="e">
        <v>#N/A</v>
      </c>
      <c r="DL169" t="e">
        <v>#N/A</v>
      </c>
      <c r="DM169" t="e">
        <v>#N/A</v>
      </c>
      <c r="DN169" t="e">
        <v>#N/A</v>
      </c>
      <c r="DO169" t="e">
        <v>#N/A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 t="e">
        <v>#N/A</v>
      </c>
      <c r="DV169" t="e">
        <v>#N/A</v>
      </c>
      <c r="DW169" t="e">
        <v>#N/A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  <c r="EG169" t="e">
        <v>#N/A</v>
      </c>
      <c r="EH169" t="e">
        <v>#N/A</v>
      </c>
      <c r="EI169" t="e">
        <v>#N/A</v>
      </c>
      <c r="EJ169" t="e">
        <v>#N/A</v>
      </c>
      <c r="EK169" t="e">
        <v>#N/A</v>
      </c>
      <c r="EL169" t="e">
        <v>#N/A</v>
      </c>
      <c r="EM169" t="e">
        <v>#N/A</v>
      </c>
      <c r="EN169" t="e">
        <v>#N/A</v>
      </c>
      <c r="EO169" t="e">
        <v>#N/A</v>
      </c>
      <c r="EP169" t="e">
        <v>#N/A</v>
      </c>
      <c r="EQ169" t="e">
        <v>#N/A</v>
      </c>
      <c r="ER169" t="e">
        <v>#N/A</v>
      </c>
      <c r="ES169" t="e">
        <v>#N/A</v>
      </c>
      <c r="ET169" t="e">
        <v>#N/A</v>
      </c>
      <c r="EU169" t="e">
        <v>#N/A</v>
      </c>
      <c r="EV169" t="e">
        <v>#N/A</v>
      </c>
      <c r="EW169" t="e">
        <v>#N/A</v>
      </c>
      <c r="EX169" t="e">
        <v>#N/A</v>
      </c>
      <c r="EY169" t="e">
        <v>#N/A</v>
      </c>
    </row>
    <row r="170" spans="1:155">
      <c r="A170">
        <v>0.12278688947648775</v>
      </c>
      <c r="B170">
        <v>0.12082132370353525</v>
      </c>
      <c r="C170">
        <v>0.11888522914192985</v>
      </c>
      <c r="D170">
        <v>0.11697935143029908</v>
      </c>
      <c r="E170">
        <v>0.11510449402293425</v>
      </c>
      <c r="F170">
        <v>0.11326152072986118</v>
      </c>
      <c r="G170">
        <v>0.11145135713730912</v>
      </c>
      <c r="H170">
        <v>0.10967499276238039</v>
      </c>
      <c r="I170">
        <v>0.10793348232189461</v>
      </c>
      <c r="J170">
        <v>0.10622794679295171</v>
      </c>
      <c r="K170">
        <v>0.10455957373179565</v>
      </c>
      <c r="L170">
        <v>0.10292961722792751</v>
      </c>
      <c r="M170">
        <v>0.10133939713398948</v>
      </c>
      <c r="N170">
        <v>9.9790296582965884E-2</v>
      </c>
      <c r="O170">
        <v>9.8283759678863949E-2</v>
      </c>
      <c r="P170">
        <v>9.6821286603554879E-2</v>
      </c>
      <c r="Q170">
        <v>9.5404428002325695E-2</v>
      </c>
      <c r="R170">
        <v>9.4034777562554989E-2</v>
      </c>
      <c r="S170">
        <v>9.2713962315639456E-2</v>
      </c>
      <c r="T170">
        <v>9.1443631805648684E-2</v>
      </c>
      <c r="U170">
        <v>9.0225444405163238E-2</v>
      </c>
      <c r="V170">
        <v>8.906105193935783E-2</v>
      </c>
      <c r="W170">
        <v>8.7952082549734925E-2</v>
      </c>
      <c r="X170">
        <v>8.690012105511831E-2</v>
      </c>
      <c r="Y170">
        <v>8.5906689135467548E-2</v>
      </c>
      <c r="Z170">
        <v>8.4973223428748565E-2</v>
      </c>
      <c r="AA170">
        <v>8.410105377162988E-2</v>
      </c>
      <c r="AB170">
        <v>8.3291382149964149E-2</v>
      </c>
      <c r="AC170">
        <v>8.2545262520814372E-2</v>
      </c>
      <c r="AD170">
        <v>8.1863583890142921E-2</v>
      </c>
      <c r="AE170">
        <v>8.124705397890826E-2</v>
      </c>
      <c r="AF170">
        <v>8.0696188903389685E-2</v>
      </c>
      <c r="AG170">
        <v>8.0211304065857039E-2</v>
      </c>
      <c r="AH170">
        <v>7.9792512603270957E-2</v>
      </c>
      <c r="AI170">
        <v>7.9439722108245125E-2</v>
      </c>
      <c r="AJ170">
        <v>7.9152636818760891E-2</v>
      </c>
      <c r="AK170">
        <v>7.8930757233042978E-2</v>
      </c>
      <c r="AL170">
        <v>7.8773403587752783E-2</v>
      </c>
      <c r="AM170">
        <v>7.8679692137775814E-2</v>
      </c>
      <c r="AN170">
        <v>7.8648558154555792E-2</v>
      </c>
      <c r="AO170">
        <v>7.8678745978510226E-2</v>
      </c>
      <c r="AP170">
        <v>7.8768855918216779E-2</v>
      </c>
      <c r="AQ170">
        <v>7.8917318557935739E-2</v>
      </c>
      <c r="AR170">
        <v>7.9122428959092897E-2</v>
      </c>
      <c r="AS170">
        <v>7.9382348435585726E-2</v>
      </c>
      <c r="AT170">
        <v>7.9695146879029247E-2</v>
      </c>
      <c r="AU170">
        <v>8.0058795317842685E-2</v>
      </c>
      <c r="AV170">
        <v>8.0471180445131796E-2</v>
      </c>
      <c r="AW170">
        <v>8.0930146017829746E-2</v>
      </c>
      <c r="AX170">
        <v>8.1433483013825234E-2</v>
      </c>
      <c r="AY170">
        <v>8.197896675550162E-2</v>
      </c>
      <c r="AZ170">
        <v>8.2564364390395883E-2</v>
      </c>
      <c r="BA170">
        <v>8.3187451021410286E-2</v>
      </c>
      <c r="BB170">
        <v>8.3846027671256859E-2</v>
      </c>
      <c r="BC170">
        <v>8.4537932898735887E-2</v>
      </c>
      <c r="BD170">
        <v>8.5261054144215628E-2</v>
      </c>
      <c r="BE170">
        <v>8.6013336940536936E-2</v>
      </c>
      <c r="BF170">
        <v>8.6792794921346741E-2</v>
      </c>
      <c r="BG170">
        <v>8.7597513553003672E-2</v>
      </c>
      <c r="BH170">
        <v>8.8425657509756492E-2</v>
      </c>
      <c r="BI170">
        <v>8.9275471825912667E-2</v>
      </c>
      <c r="BJ170">
        <v>9.014528462210597E-2</v>
      </c>
      <c r="BK170">
        <v>9.1033508019694814E-2</v>
      </c>
      <c r="BL170">
        <v>9.1938637519022953E-2</v>
      </c>
      <c r="BM170">
        <v>9.2859251464811637E-2</v>
      </c>
      <c r="BN170">
        <v>9.3794008638666687E-2</v>
      </c>
      <c r="BO170">
        <v>9.4741647027630882E-2</v>
      </c>
      <c r="BP170">
        <v>9.570098006974842E-2</v>
      </c>
      <c r="BQ170">
        <v>9.6670894649604433E-2</v>
      </c>
      <c r="BR170">
        <v>9.7650347470886786E-2</v>
      </c>
      <c r="BS170">
        <v>9.8638362172270927E-2</v>
      </c>
      <c r="BT170">
        <v>9.9634025415584693E-2</v>
      </c>
      <c r="BU170">
        <v>0.10063648430032519</v>
      </c>
      <c r="BV170">
        <v>0.10164494250585743</v>
      </c>
      <c r="BW170">
        <v>0.1026586573546456</v>
      </c>
      <c r="BX170">
        <v>0.10367693648679328</v>
      </c>
      <c r="BY170">
        <v>0.10469913489967106</v>
      </c>
      <c r="BZ170">
        <v>0.10572465209967814</v>
      </c>
      <c r="CA170">
        <v>0.10675292914466186</v>
      </c>
      <c r="CB170">
        <v>0.10778344611011839</v>
      </c>
      <c r="CC170">
        <v>0.1088157196708605</v>
      </c>
      <c r="CD170">
        <v>0.10984930028331735</v>
      </c>
      <c r="CE170">
        <v>0.11088377052916404</v>
      </c>
      <c r="CF170">
        <v>0.11191874246820575</v>
      </c>
      <c r="CG170">
        <v>0.11295385602291187</v>
      </c>
      <c r="CH170">
        <v>0.11398877705241002</v>
      </c>
      <c r="CI170">
        <v>0.11502319528158353</v>
      </c>
      <c r="CJ170">
        <v>0.11605682304419933</v>
      </c>
      <c r="CK170">
        <v>0.11708939382046477</v>
      </c>
      <c r="CL170">
        <v>0.11812066036247776</v>
      </c>
      <c r="CM170">
        <v>0.1191503936531562</v>
      </c>
      <c r="CN170">
        <v>0.12017838174920069</v>
      </c>
      <c r="CO170">
        <v>0.12120442838687162</v>
      </c>
      <c r="CP170">
        <v>0.12222835215508765</v>
      </c>
      <c r="CQ170">
        <v>0.12324998523926219</v>
      </c>
      <c r="CR170">
        <v>0.12426917288824015</v>
      </c>
      <c r="CS170">
        <v>0.12528577171358712</v>
      </c>
      <c r="CT170">
        <v>0.12629965003284196</v>
      </c>
      <c r="CU170">
        <v>0.12731068623180722</v>
      </c>
      <c r="CV170">
        <v>0.12831876830528144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 t="e">
        <v>#N/A</v>
      </c>
      <c r="DJ170" t="e">
        <v>#N/A</v>
      </c>
      <c r="DK170" t="e">
        <v>#N/A</v>
      </c>
      <c r="DL170" t="e">
        <v>#N/A</v>
      </c>
      <c r="DM170" t="e">
        <v>#N/A</v>
      </c>
      <c r="DN170" t="e">
        <v>#N/A</v>
      </c>
      <c r="DO170" t="e">
        <v>#N/A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 t="e">
        <v>#N/A</v>
      </c>
      <c r="DV170" t="e">
        <v>#N/A</v>
      </c>
      <c r="DW170" t="e">
        <v>#N/A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  <c r="EG170" t="e">
        <v>#N/A</v>
      </c>
      <c r="EH170" t="e">
        <v>#N/A</v>
      </c>
      <c r="EI170" t="e">
        <v>#N/A</v>
      </c>
      <c r="EJ170" t="e">
        <v>#N/A</v>
      </c>
      <c r="EK170" t="e">
        <v>#N/A</v>
      </c>
      <c r="EL170" t="e">
        <v>#N/A</v>
      </c>
      <c r="EM170" t="e">
        <v>#N/A</v>
      </c>
      <c r="EN170" t="e">
        <v>#N/A</v>
      </c>
      <c r="EO170" t="e">
        <v>#N/A</v>
      </c>
      <c r="EP170" t="e">
        <v>#N/A</v>
      </c>
      <c r="EQ170" t="e">
        <v>#N/A</v>
      </c>
      <c r="ER170" t="e">
        <v>#N/A</v>
      </c>
      <c r="ES170" t="e">
        <v>#N/A</v>
      </c>
      <c r="ET170" t="e">
        <v>#N/A</v>
      </c>
      <c r="EU170" t="e">
        <v>#N/A</v>
      </c>
      <c r="EV170" t="e">
        <v>#N/A</v>
      </c>
      <c r="EW170" t="e">
        <v>#N/A</v>
      </c>
      <c r="EX170" t="e">
        <v>#N/A</v>
      </c>
      <c r="EY170" t="e">
        <v>#N/A</v>
      </c>
    </row>
    <row r="171" spans="1:155">
      <c r="A171">
        <v>0.12272398350775639</v>
      </c>
      <c r="B171">
        <v>0.12075701466313253</v>
      </c>
      <c r="C171">
        <v>0.11881975535294284</v>
      </c>
      <c r="D171">
        <v>0.11691294790691387</v>
      </c>
      <c r="E171">
        <v>0.11503739191294622</v>
      </c>
      <c r="F171">
        <v>0.11319394676041192</v>
      </c>
      <c r="G171">
        <v>0.11138353296297489</v>
      </c>
      <c r="H171">
        <v>0.10960713429362146</v>
      </c>
      <c r="I171">
        <v>0.10786579899017892</v>
      </c>
      <c r="J171">
        <v>0.10616064072476453</v>
      </c>
      <c r="K171">
        <v>0.1044928389392763</v>
      </c>
      <c r="L171">
        <v>0.10286363870690003</v>
      </c>
      <c r="M171">
        <v>0.101274349959636</v>
      </c>
      <c r="N171">
        <v>9.9726344930825023E-2</v>
      </c>
      <c r="O171">
        <v>9.8221055895691425E-2</v>
      </c>
      <c r="P171">
        <v>9.6759970215840249E-2</v>
      </c>
      <c r="Q171">
        <v>9.5344624825921959E-2</v>
      </c>
      <c r="R171">
        <v>9.3976598746884729E-2</v>
      </c>
      <c r="S171">
        <v>9.2657503553468384E-2</v>
      </c>
      <c r="T171">
        <v>9.138897255889418E-2</v>
      </c>
      <c r="U171">
        <v>9.0172647291279773E-2</v>
      </c>
      <c r="V171">
        <v>8.9010162199420997E-2</v>
      </c>
      <c r="W171">
        <v>8.7903127748452964E-2</v>
      </c>
      <c r="X171">
        <v>8.6853110899847652E-2</v>
      </c>
      <c r="Y171">
        <v>8.5861615555025958E-2</v>
      </c>
      <c r="Z171">
        <v>8.4930060771181537E-2</v>
      </c>
      <c r="AA171">
        <v>8.4059759388788208E-2</v>
      </c>
      <c r="AB171">
        <v>8.32518970337289E-2</v>
      </c>
      <c r="AC171">
        <v>8.2507512246030729E-2</v>
      </c>
      <c r="AD171">
        <v>8.1827479831978481E-2</v>
      </c>
      <c r="AE171">
        <v>8.121249459921033E-2</v>
      </c>
      <c r="AF171">
        <v>8.0663061246396439E-2</v>
      </c>
      <c r="AG171">
        <v>8.0179485650678742E-2</v>
      </c>
      <c r="AH171">
        <v>7.976187294499941E-2</v>
      </c>
      <c r="AI171">
        <v>7.9410124901288653E-2</v>
      </c>
      <c r="AJ171">
        <v>7.9123941962981711E-2</v>
      </c>
      <c r="AK171">
        <v>7.8902822842333617E-2</v>
      </c>
      <c r="AL171">
        <v>7.8746088083955279E-2</v>
      </c>
      <c r="AM171">
        <v>7.8652856323179726E-2</v>
      </c>
      <c r="AN171">
        <v>7.8622066917933442E-2</v>
      </c>
      <c r="AO171">
        <v>7.8652470982497807E-2</v>
      </c>
      <c r="AP171">
        <v>7.874267668447632E-2</v>
      </c>
      <c r="AQ171">
        <v>7.8891124258433518E-2</v>
      </c>
      <c r="AR171">
        <v>7.9096119732859099E-2</v>
      </c>
      <c r="AS171">
        <v>7.9355836553479775E-2</v>
      </c>
      <c r="AT171">
        <v>7.9668357142345103E-2</v>
      </c>
      <c r="AU171">
        <v>8.0031667294319223E-2</v>
      </c>
      <c r="AV171">
        <v>8.0443667302332392E-2</v>
      </c>
      <c r="AW171">
        <v>8.0902215240343245E-2</v>
      </c>
      <c r="AX171">
        <v>8.1405116890504392E-2</v>
      </c>
      <c r="AY171">
        <v>8.1950161788604578E-2</v>
      </c>
      <c r="AZ171">
        <v>8.2535131130102274E-2</v>
      </c>
      <c r="BA171">
        <v>8.315781351771756E-2</v>
      </c>
      <c r="BB171">
        <v>8.3816023068181464E-2</v>
      </c>
      <c r="BC171">
        <v>8.4507610635372085E-2</v>
      </c>
      <c r="BD171">
        <v>8.5230475191838156E-2</v>
      </c>
      <c r="BE171">
        <v>8.5982573064266654E-2</v>
      </c>
      <c r="BF171">
        <v>8.6761927645388884E-2</v>
      </c>
      <c r="BG171">
        <v>8.7566633519931297E-2</v>
      </c>
      <c r="BH171">
        <v>8.8394863329459464E-2</v>
      </c>
      <c r="BI171">
        <v>8.9244869346389172E-2</v>
      </c>
      <c r="BJ171">
        <v>9.0114986012263532E-2</v>
      </c>
      <c r="BK171">
        <v>9.1003630856870299E-2</v>
      </c>
      <c r="BL171">
        <v>9.1909304065288605E-2</v>
      </c>
      <c r="BM171">
        <v>9.2830587855967872E-2</v>
      </c>
      <c r="BN171">
        <v>9.3766144142738775E-2</v>
      </c>
      <c r="BO171">
        <v>9.4714713360316116E-2</v>
      </c>
      <c r="BP171">
        <v>9.5675110790342049E-2</v>
      </c>
      <c r="BQ171">
        <v>9.6646224592934427E-2</v>
      </c>
      <c r="BR171">
        <v>9.7627012162661994E-2</v>
      </c>
      <c r="BS171">
        <v>9.8616497409626469E-2</v>
      </c>
      <c r="BT171">
        <v>9.9613766806147891E-2</v>
      </c>
      <c r="BU171">
        <v>0.10061796689362773</v>
      </c>
      <c r="BV171">
        <v>0.10162830041919205</v>
      </c>
      <c r="BW171">
        <v>0.10264402350106365</v>
      </c>
      <c r="BX171">
        <v>0.1036644423211663</v>
      </c>
      <c r="BY171">
        <v>0.10468891013453095</v>
      </c>
      <c r="BZ171">
        <v>0.10571682456568234</v>
      </c>
      <c r="CA171">
        <v>0.10674762458711889</v>
      </c>
      <c r="CB171">
        <v>0.10778078807253319</v>
      </c>
      <c r="CC171">
        <v>0.10881582935458149</v>
      </c>
      <c r="CD171">
        <v>0.10985229646784336</v>
      </c>
      <c r="CE171">
        <v>0.1108897694735992</v>
      </c>
      <c r="CF171">
        <v>0.11192785788598429</v>
      </c>
      <c r="CG171">
        <v>0.11296619902416156</v>
      </c>
      <c r="CH171">
        <v>0.11400445610098139</v>
      </c>
      <c r="CI171">
        <v>0.11504231619079885</v>
      </c>
      <c r="CJ171">
        <v>0.11607948898798065</v>
      </c>
      <c r="CK171">
        <v>0.11711570529814236</v>
      </c>
      <c r="CL171">
        <v>0.11815071522902452</v>
      </c>
      <c r="CM171">
        <v>0.11918428714047893</v>
      </c>
      <c r="CN171">
        <v>0.12021620650822684</v>
      </c>
      <c r="CO171">
        <v>0.12124627446934118</v>
      </c>
      <c r="CP171">
        <v>0.12227430710678587</v>
      </c>
      <c r="CQ171">
        <v>0.12330013408519157</v>
      </c>
      <c r="CR171">
        <v>0.12432359819219947</v>
      </c>
      <c r="CS171">
        <v>0.12534455364924199</v>
      </c>
      <c r="CT171">
        <v>0.12636286639998476</v>
      </c>
      <c r="CU171">
        <v>0.12737841248715484</v>
      </c>
      <c r="CV171">
        <v>0.12839107765658839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 t="e">
        <v>#N/A</v>
      </c>
      <c r="DJ171" t="e">
        <v>#N/A</v>
      </c>
      <c r="DK171" t="e">
        <v>#N/A</v>
      </c>
      <c r="DL171" t="e">
        <v>#N/A</v>
      </c>
      <c r="DM171" t="e">
        <v>#N/A</v>
      </c>
      <c r="DN171" t="e">
        <v>#N/A</v>
      </c>
      <c r="DO171" t="e">
        <v>#N/A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 t="e">
        <v>#N/A</v>
      </c>
      <c r="DV171" t="e">
        <v>#N/A</v>
      </c>
      <c r="DW171" t="e">
        <v>#N/A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  <c r="EG171" t="e">
        <v>#N/A</v>
      </c>
      <c r="EH171" t="e">
        <v>#N/A</v>
      </c>
      <c r="EI171" t="e">
        <v>#N/A</v>
      </c>
      <c r="EJ171" t="e">
        <v>#N/A</v>
      </c>
      <c r="EK171" t="e">
        <v>#N/A</v>
      </c>
      <c r="EL171" t="e">
        <v>#N/A</v>
      </c>
      <c r="EM171" t="e">
        <v>#N/A</v>
      </c>
      <c r="EN171" t="e">
        <v>#N/A</v>
      </c>
      <c r="EO171" t="e">
        <v>#N/A</v>
      </c>
      <c r="EP171" t="e">
        <v>#N/A</v>
      </c>
      <c r="EQ171" t="e">
        <v>#N/A</v>
      </c>
      <c r="ER171" t="e">
        <v>#N/A</v>
      </c>
      <c r="ES171" t="e">
        <v>#N/A</v>
      </c>
      <c r="ET171" t="e">
        <v>#N/A</v>
      </c>
      <c r="EU171" t="e">
        <v>#N/A</v>
      </c>
      <c r="EV171" t="e">
        <v>#N/A</v>
      </c>
      <c r="EW171" t="e">
        <v>#N/A</v>
      </c>
      <c r="EX171" t="e">
        <v>#N/A</v>
      </c>
      <c r="EY171" t="e">
        <v>#N/A</v>
      </c>
    </row>
    <row r="172" spans="1:155">
      <c r="A172">
        <v>0.12266027265296663</v>
      </c>
      <c r="B172">
        <v>0.12069206148008961</v>
      </c>
      <c r="C172">
        <v>0.11875378979523986</v>
      </c>
      <c r="D172">
        <v>0.11684619661080298</v>
      </c>
      <c r="E172">
        <v>0.11497007769207736</v>
      </c>
      <c r="F172">
        <v>0.11312628802173401</v>
      </c>
      <c r="G172">
        <v>0.11131574306797466</v>
      </c>
      <c r="H172">
        <v>0.10953942090310816</v>
      </c>
      <c r="I172">
        <v>0.10779836328177941</v>
      </c>
      <c r="J172">
        <v>0.1060936766267999</v>
      </c>
      <c r="K172">
        <v>0.10442653228797139</v>
      </c>
      <c r="L172">
        <v>0.10279816637591668</v>
      </c>
      <c r="M172">
        <v>0.10120987889212638</v>
      </c>
      <c r="N172">
        <v>9.9663031276973485E-2</v>
      </c>
      <c r="O172">
        <v>9.8159043992969847E-2</v>
      </c>
      <c r="P172">
        <v>9.6699391692531458E-2</v>
      </c>
      <c r="Q172">
        <v>9.528559765047516E-2</v>
      </c>
      <c r="R172">
        <v>9.3919226362845498E-2</v>
      </c>
      <c r="S172">
        <v>9.2601874087256231E-2</v>
      </c>
      <c r="T172">
        <v>9.1335158083996615E-2</v>
      </c>
      <c r="U172">
        <v>9.0120703252482351E-2</v>
      </c>
      <c r="V172">
        <v>8.8960126979033008E-2</v>
      </c>
      <c r="W172">
        <v>8.7855022346723086E-2</v>
      </c>
      <c r="X172">
        <v>8.6806938915675855E-2</v>
      </c>
      <c r="Y172">
        <v>8.581736326258739E-2</v>
      </c>
      <c r="Z172">
        <v>8.4887697551844277E-2</v>
      </c>
      <c r="AA172">
        <v>8.4019238187513695E-2</v>
      </c>
      <c r="AB172">
        <v>8.321315527141343E-2</v>
      </c>
      <c r="AC172">
        <v>8.2470472789372667E-2</v>
      </c>
      <c r="AD172">
        <v>8.1792052175405194E-2</v>
      </c>
      <c r="AE172">
        <v>8.1178576359922816E-2</v>
      </c>
      <c r="AF172">
        <v>8.0630539629389444E-2</v>
      </c>
      <c r="AG172">
        <v>8.0148239076730368E-2</v>
      </c>
      <c r="AH172">
        <v>7.9731772928352387E-2</v>
      </c>
      <c r="AI172">
        <v>7.9381037820256711E-2</v>
      </c>
      <c r="AJ172">
        <v>7.9095730889701329E-2</v>
      </c>
      <c r="AK172">
        <v>7.8875349684421239E-2</v>
      </c>
      <c r="AL172">
        <v>7.8719214916879429E-2</v>
      </c>
      <c r="AM172">
        <v>7.8626448131911317E-2</v>
      </c>
      <c r="AN172">
        <v>7.8595992073828697E-2</v>
      </c>
      <c r="AO172">
        <v>7.862660466449832E-2</v>
      </c>
      <c r="AP172">
        <v>7.8716901328972994E-2</v>
      </c>
      <c r="AQ172">
        <v>7.8865331326904001E-2</v>
      </c>
      <c r="AR172">
        <v>7.9070210762630919E-2</v>
      </c>
      <c r="AS172">
        <v>7.9329725065971426E-2</v>
      </c>
      <c r="AT172">
        <v>7.9641967963862498E-2</v>
      </c>
      <c r="AU172">
        <v>8.0004938613383703E-2</v>
      </c>
      <c r="AV172">
        <v>8.0416550914036711E-2</v>
      </c>
      <c r="AW172">
        <v>8.0874676514582688E-2</v>
      </c>
      <c r="AX172">
        <v>8.1377134876814763E-2</v>
      </c>
      <c r="AY172">
        <v>8.1921729361750892E-2</v>
      </c>
      <c r="AZ172">
        <v>8.2506254670472359E-2</v>
      </c>
      <c r="BA172">
        <v>8.3128512521349077E-2</v>
      </c>
      <c r="BB172">
        <v>8.3786329677753679E-2</v>
      </c>
      <c r="BC172">
        <v>8.4477569054886556E-2</v>
      </c>
      <c r="BD172">
        <v>8.5200140883768594E-2</v>
      </c>
      <c r="BE172">
        <v>8.5952012128411429E-2</v>
      </c>
      <c r="BF172">
        <v>8.6731215929742755E-2</v>
      </c>
      <c r="BG172">
        <v>8.7535855765892956E-2</v>
      </c>
      <c r="BH172">
        <v>8.8364112387814095E-2</v>
      </c>
      <c r="BI172">
        <v>8.9214245202547726E-2</v>
      </c>
      <c r="BJ172">
        <v>9.008459504092993E-2</v>
      </c>
      <c r="BK172">
        <v>9.0973584947768693E-2</v>
      </c>
      <c r="BL172">
        <v>9.1879719788403591E-2</v>
      </c>
      <c r="BM172">
        <v>9.2801585765349637E-2</v>
      </c>
      <c r="BN172">
        <v>9.3737848032137444E-2</v>
      </c>
      <c r="BO172">
        <v>9.4687249589501171E-2</v>
      </c>
      <c r="BP172">
        <v>9.5648607655321197E-2</v>
      </c>
      <c r="BQ172">
        <v>9.6620811757756886E-2</v>
      </c>
      <c r="BR172">
        <v>9.7602820144439439E-2</v>
      </c>
      <c r="BS172">
        <v>9.8593657076295069E-2</v>
      </c>
      <c r="BT172">
        <v>9.9592408967250995E-2</v>
      </c>
      <c r="BU172">
        <v>0.10059822191209633</v>
      </c>
      <c r="BV172">
        <v>0.10161029786295094</v>
      </c>
      <c r="BW172">
        <v>0.10262789183515154</v>
      </c>
      <c r="BX172">
        <v>0.10365030865467192</v>
      </c>
      <c r="BY172">
        <v>0.10467689998000423</v>
      </c>
      <c r="BZ172">
        <v>0.10570706164521342</v>
      </c>
      <c r="CA172">
        <v>0.10674023064600079</v>
      </c>
      <c r="CB172">
        <v>0.10777588276600733</v>
      </c>
      <c r="CC172">
        <v>0.10881353010040992</v>
      </c>
      <c r="CD172">
        <v>0.10985271836741486</v>
      </c>
      <c r="CE172">
        <v>0.11089302522750474</v>
      </c>
      <c r="CF172">
        <v>0.11193405771523775</v>
      </c>
      <c r="CG172">
        <v>0.11297545065795023</v>
      </c>
      <c r="CH172">
        <v>0.11401686472164455</v>
      </c>
      <c r="CI172">
        <v>0.11505798441591494</v>
      </c>
      <c r="CJ172">
        <v>0.11609851686799059</v>
      </c>
      <c r="CK172">
        <v>0.11713819033768701</v>
      </c>
      <c r="CL172">
        <v>0.11817675235456102</v>
      </c>
      <c r="CM172">
        <v>0.11921396874992048</v>
      </c>
      <c r="CN172">
        <v>0.12024962246093092</v>
      </c>
      <c r="CO172">
        <v>0.121283512161188</v>
      </c>
      <c r="CP172">
        <v>0.12231545144553675</v>
      </c>
      <c r="CQ172">
        <v>0.1233452675805836</v>
      </c>
      <c r="CR172">
        <v>0.12437280095728301</v>
      </c>
      <c r="CS172">
        <v>0.12539790347331459</v>
      </c>
      <c r="CT172">
        <v>0.12642043873580852</v>
      </c>
      <c r="CU172">
        <v>0.12744028057445447</v>
      </c>
      <c r="CV172">
        <v>0.12845731251606962</v>
      </c>
      <c r="CW172" t="e">
        <v>#N/A</v>
      </c>
      <c r="CX172" t="e">
        <v>#N/A</v>
      </c>
      <c r="CY172" t="e">
        <v>#N/A</v>
      </c>
      <c r="CZ172" t="e">
        <v>#N/A</v>
      </c>
      <c r="DA172" t="e">
        <v>#N/A</v>
      </c>
      <c r="DB172" t="e">
        <v>#N/A</v>
      </c>
      <c r="DC172" t="e">
        <v>#N/A</v>
      </c>
      <c r="DD172" t="e">
        <v>#N/A</v>
      </c>
      <c r="DE172" t="e">
        <v>#N/A</v>
      </c>
      <c r="DF172" t="e">
        <v>#N/A</v>
      </c>
      <c r="DG172" t="e">
        <v>#N/A</v>
      </c>
      <c r="DH172" t="e">
        <v>#N/A</v>
      </c>
      <c r="DI172" t="e">
        <v>#N/A</v>
      </c>
      <c r="DJ172" t="e">
        <v>#N/A</v>
      </c>
      <c r="DK172" t="e">
        <v>#N/A</v>
      </c>
      <c r="DL172" t="e">
        <v>#N/A</v>
      </c>
      <c r="DM172" t="e">
        <v>#N/A</v>
      </c>
      <c r="DN172" t="e">
        <v>#N/A</v>
      </c>
      <c r="DO172" t="e">
        <v>#N/A</v>
      </c>
      <c r="DP172" t="e">
        <v>#N/A</v>
      </c>
      <c r="DQ172" t="e">
        <v>#N/A</v>
      </c>
      <c r="DR172" t="e">
        <v>#N/A</v>
      </c>
      <c r="DS172" t="e">
        <v>#N/A</v>
      </c>
      <c r="DT172" t="e">
        <v>#N/A</v>
      </c>
      <c r="DU172" t="e">
        <v>#N/A</v>
      </c>
      <c r="DV172" t="e">
        <v>#N/A</v>
      </c>
      <c r="DW172" t="e">
        <v>#N/A</v>
      </c>
      <c r="DX172" t="e">
        <v>#N/A</v>
      </c>
      <c r="DY172" t="e">
        <v>#N/A</v>
      </c>
      <c r="DZ172" t="e">
        <v>#N/A</v>
      </c>
      <c r="EA172" t="e">
        <v>#N/A</v>
      </c>
      <c r="EB172" t="e">
        <v>#N/A</v>
      </c>
      <c r="EC172" t="e">
        <v>#N/A</v>
      </c>
      <c r="ED172" t="e">
        <v>#N/A</v>
      </c>
      <c r="EE172" t="e">
        <v>#N/A</v>
      </c>
      <c r="EF172" t="e">
        <v>#N/A</v>
      </c>
      <c r="EG172" t="e">
        <v>#N/A</v>
      </c>
      <c r="EH172" t="e">
        <v>#N/A</v>
      </c>
      <c r="EI172" t="e">
        <v>#N/A</v>
      </c>
      <c r="EJ172" t="e">
        <v>#N/A</v>
      </c>
      <c r="EK172" t="e">
        <v>#N/A</v>
      </c>
      <c r="EL172" t="e">
        <v>#N/A</v>
      </c>
      <c r="EM172" t="e">
        <v>#N/A</v>
      </c>
      <c r="EN172" t="e">
        <v>#N/A</v>
      </c>
      <c r="EO172" t="e">
        <v>#N/A</v>
      </c>
      <c r="EP172" t="e">
        <v>#N/A</v>
      </c>
      <c r="EQ172" t="e">
        <v>#N/A</v>
      </c>
      <c r="ER172" t="e">
        <v>#N/A</v>
      </c>
      <c r="ES172" t="e">
        <v>#N/A</v>
      </c>
      <c r="ET172" t="e">
        <v>#N/A</v>
      </c>
      <c r="EU172" t="e">
        <v>#N/A</v>
      </c>
      <c r="EV172" t="e">
        <v>#N/A</v>
      </c>
      <c r="EW172" t="e">
        <v>#N/A</v>
      </c>
      <c r="EX172" t="e">
        <v>#N/A</v>
      </c>
      <c r="EY172" t="e">
        <v>#N/A</v>
      </c>
    </row>
    <row r="173" spans="1:155">
      <c r="A173">
        <v>0.12259568949395992</v>
      </c>
      <c r="B173">
        <v>0.12062639650672941</v>
      </c>
      <c r="C173">
        <v>0.11868726473798567</v>
      </c>
      <c r="D173">
        <v>0.11677902992250751</v>
      </c>
      <c r="E173">
        <v>0.11490248402862754</v>
      </c>
      <c r="F173">
        <v>0.11305847765351118</v>
      </c>
      <c r="G173">
        <v>0.1112479212717022</v>
      </c>
      <c r="H173">
        <v>0.10947178724196861</v>
      </c>
      <c r="I173">
        <v>0.10773111090540226</v>
      </c>
      <c r="J173">
        <v>0.10602699145677676</v>
      </c>
      <c r="K173">
        <v>0.10436059218096688</v>
      </c>
      <c r="L173">
        <v>0.1027331402531826</v>
      </c>
      <c r="M173">
        <v>0.10114592583037416</v>
      </c>
      <c r="N173">
        <v>9.9600299570699352E-2</v>
      </c>
      <c r="O173">
        <v>9.80976702103592E-2</v>
      </c>
      <c r="P173">
        <v>9.6639499749890168E-2</v>
      </c>
      <c r="Q173">
        <v>9.5227297897573893E-2</v>
      </c>
      <c r="R173">
        <v>9.3862614738323275E-2</v>
      </c>
      <c r="S173">
        <v>9.2547031332353938E-2</v>
      </c>
      <c r="T173">
        <v>9.1282149074366714E-2</v>
      </c>
      <c r="U173">
        <v>9.0069576441492064E-2</v>
      </c>
      <c r="V173">
        <v>8.8910913992536963E-2</v>
      </c>
      <c r="W173">
        <v>8.7807737819829534E-2</v>
      </c>
      <c r="X173">
        <v>8.676158040276391E-2</v>
      </c>
      <c r="Y173">
        <v>8.5773911518790505E-2</v>
      </c>
      <c r="Z173">
        <v>8.4846116917530218E-2</v>
      </c>
      <c r="AA173">
        <v>8.3979477276914877E-2</v>
      </c>
      <c r="AB173">
        <v>8.3175147841838118E-2</v>
      </c>
      <c r="AC173">
        <v>8.2434138840036933E-2</v>
      </c>
      <c r="AD173">
        <v>8.1757299295655436E-2</v>
      </c>
      <c r="AE173">
        <v>8.1145301005137907E-2</v>
      </c>
      <c r="AF173">
        <v>8.0598628823161572E-2</v>
      </c>
      <c r="AG173">
        <v>8.0117571996328005E-2</v>
      </c>
      <c r="AH173">
        <v>7.970222258869393E-2</v>
      </c>
      <c r="AI173">
        <v>7.9352472748255923E-2</v>
      </c>
      <c r="AJ173">
        <v>7.9068017071643446E-2</v>
      </c>
      <c r="AK173">
        <v>7.8848352112152117E-2</v>
      </c>
      <c r="AL173">
        <v>7.8692799333461072E-2</v>
      </c>
      <c r="AM173">
        <v>7.8600482543122852E-2</v>
      </c>
      <c r="AN173">
        <v>7.8570348649275923E-2</v>
      </c>
      <c r="AO173">
        <v>7.860116129149039E-2</v>
      </c>
      <c r="AP173">
        <v>7.8691542923268298E-2</v>
      </c>
      <c r="AQ173">
        <v>7.8839951272726222E-2</v>
      </c>
      <c r="AR173">
        <v>7.9044712169060338E-2</v>
      </c>
      <c r="AS173">
        <v>7.9304021176573453E-2</v>
      </c>
      <c r="AT173">
        <v>7.9615983889332623E-2</v>
      </c>
      <c r="AU173">
        <v>7.9978611553449944E-2</v>
      </c>
      <c r="AV173">
        <v>8.0389830998834969E-2</v>
      </c>
      <c r="AW173">
        <v>8.0847526514464987E-2</v>
      </c>
      <c r="AX173">
        <v>8.134953072726242E-2</v>
      </c>
      <c r="AY173">
        <v>8.1893660321242595E-2</v>
      </c>
      <c r="AZ173">
        <v>8.2477722998446537E-2</v>
      </c>
      <c r="BA173">
        <v>8.309953315276053E-2</v>
      </c>
      <c r="BB173">
        <v>8.3756929874844371E-2</v>
      </c>
      <c r="BC173">
        <v>8.4447787779065184E-2</v>
      </c>
      <c r="BD173">
        <v>8.517002831685086E-2</v>
      </c>
      <c r="BE173">
        <v>8.5921628860160804E-2</v>
      </c>
      <c r="BF173">
        <v>8.6700632182366164E-2</v>
      </c>
      <c r="BG173">
        <v>8.7505150672055221E-2</v>
      </c>
      <c r="BH173">
        <v>8.83333730752036E-2</v>
      </c>
      <c r="BI173">
        <v>8.9183566087165295E-2</v>
      </c>
      <c r="BJ173">
        <v>9.0054076812031397E-2</v>
      </c>
      <c r="BK173">
        <v>9.0943333944314031E-2</v>
      </c>
      <c r="BL173">
        <v>9.1849847108532154E-2</v>
      </c>
      <c r="BM173">
        <v>9.2772206571474281E-2</v>
      </c>
      <c r="BN173">
        <v>9.3709080813558138E-2</v>
      </c>
      <c r="BO173">
        <v>9.4659215465641974E-2</v>
      </c>
      <c r="BP173">
        <v>9.5621429839527081E-2</v>
      </c>
      <c r="BQ173">
        <v>9.6594614917146659E-2</v>
      </c>
      <c r="BR173">
        <v>9.7577729911245553E-2</v>
      </c>
      <c r="BS173">
        <v>9.8569799558204024E-2</v>
      </c>
      <c r="BT173">
        <v>9.9569910331056569E-2</v>
      </c>
      <c r="BU173">
        <v>0.10057720796539911</v>
      </c>
      <c r="BV173">
        <v>0.10159089374342077</v>
      </c>
      <c r="BW173">
        <v>0.10261022170052704</v>
      </c>
      <c r="BX173">
        <v>0.10363449540291417</v>
      </c>
      <c r="BY173">
        <v>0.10466306504240651</v>
      </c>
      <c r="BZ173">
        <v>0.10569532474277865</v>
      </c>
      <c r="CA173">
        <v>0.10673070966241412</v>
      </c>
      <c r="CB173">
        <v>0.10776869357289361</v>
      </c>
      <c r="CC173">
        <v>0.10880878644996267</v>
      </c>
      <c r="CD173">
        <v>0.10985053178019033</v>
      </c>
      <c r="CE173">
        <v>0.11089350493000898</v>
      </c>
      <c r="CF173">
        <v>0.11193731056727181</v>
      </c>
      <c r="CG173">
        <v>0.11298158109305971</v>
      </c>
      <c r="CH173">
        <v>0.11402597473179604</v>
      </c>
      <c r="CI173">
        <v>0.11507017352602775</v>
      </c>
      <c r="CJ173">
        <v>0.11611388212291081</v>
      </c>
      <c r="CK173">
        <v>0.11715682628968808</v>
      </c>
      <c r="CL173">
        <v>0.11819875110429928</v>
      </c>
      <c r="CM173">
        <v>0.11923941991968093</v>
      </c>
      <c r="CN173">
        <v>0.12027861325737427</v>
      </c>
      <c r="CO173">
        <v>0.12131612734411538</v>
      </c>
      <c r="CP173">
        <v>0.12235177341527625</v>
      </c>
      <c r="CQ173">
        <v>0.12338537638526674</v>
      </c>
      <c r="CR173">
        <v>0.12441677433271507</v>
      </c>
      <c r="CS173">
        <v>0.12544581686372172</v>
      </c>
      <c r="CT173">
        <v>0.12647236539705661</v>
      </c>
      <c r="CU173">
        <v>0.1274962915496842</v>
      </c>
      <c r="CV173">
        <v>0.12851747671179414</v>
      </c>
      <c r="CW173" t="e">
        <v>#N/A</v>
      </c>
      <c r="CX173" t="e">
        <v>#N/A</v>
      </c>
      <c r="CY173" t="e">
        <v>#N/A</v>
      </c>
      <c r="CZ173" t="e">
        <v>#N/A</v>
      </c>
      <c r="DA173" t="e">
        <v>#N/A</v>
      </c>
      <c r="DB173" t="e">
        <v>#N/A</v>
      </c>
      <c r="DC173" t="e">
        <v>#N/A</v>
      </c>
      <c r="DD173" t="e">
        <v>#N/A</v>
      </c>
      <c r="DE173" t="e">
        <v>#N/A</v>
      </c>
      <c r="DF173" t="e">
        <v>#N/A</v>
      </c>
      <c r="DG173" t="e">
        <v>#N/A</v>
      </c>
      <c r="DH173" t="e">
        <v>#N/A</v>
      </c>
      <c r="DI173" t="e">
        <v>#N/A</v>
      </c>
      <c r="DJ173" t="e">
        <v>#N/A</v>
      </c>
      <c r="DK173" t="e">
        <v>#N/A</v>
      </c>
      <c r="DL173" t="e">
        <v>#N/A</v>
      </c>
      <c r="DM173" t="e">
        <v>#N/A</v>
      </c>
      <c r="DN173" t="e">
        <v>#N/A</v>
      </c>
      <c r="DO173" t="e">
        <v>#N/A</v>
      </c>
      <c r="DP173" t="e">
        <v>#N/A</v>
      </c>
      <c r="DQ173" t="e">
        <v>#N/A</v>
      </c>
      <c r="DR173" t="e">
        <v>#N/A</v>
      </c>
      <c r="DS173" t="e">
        <v>#N/A</v>
      </c>
      <c r="DT173" t="e">
        <v>#N/A</v>
      </c>
      <c r="DU173" t="e">
        <v>#N/A</v>
      </c>
      <c r="DV173" t="e">
        <v>#N/A</v>
      </c>
      <c r="DW173" t="e">
        <v>#N/A</v>
      </c>
      <c r="DX173" t="e">
        <v>#N/A</v>
      </c>
      <c r="DY173" t="e">
        <v>#N/A</v>
      </c>
      <c r="DZ173" t="e">
        <v>#N/A</v>
      </c>
      <c r="EA173" t="e">
        <v>#N/A</v>
      </c>
      <c r="EB173" t="e">
        <v>#N/A</v>
      </c>
      <c r="EC173" t="e">
        <v>#N/A</v>
      </c>
      <c r="ED173" t="e">
        <v>#N/A</v>
      </c>
      <c r="EE173" t="e">
        <v>#N/A</v>
      </c>
      <c r="EF173" t="e">
        <v>#N/A</v>
      </c>
      <c r="EG173" t="e">
        <v>#N/A</v>
      </c>
      <c r="EH173" t="e">
        <v>#N/A</v>
      </c>
      <c r="EI173" t="e">
        <v>#N/A</v>
      </c>
      <c r="EJ173" t="e">
        <v>#N/A</v>
      </c>
      <c r="EK173" t="e">
        <v>#N/A</v>
      </c>
      <c r="EL173" t="e">
        <v>#N/A</v>
      </c>
      <c r="EM173" t="e">
        <v>#N/A</v>
      </c>
      <c r="EN173" t="e">
        <v>#N/A</v>
      </c>
      <c r="EO173" t="e">
        <v>#N/A</v>
      </c>
      <c r="EP173" t="e">
        <v>#N/A</v>
      </c>
      <c r="EQ173" t="e">
        <v>#N/A</v>
      </c>
      <c r="ER173" t="e">
        <v>#N/A</v>
      </c>
      <c r="ES173" t="e">
        <v>#N/A</v>
      </c>
      <c r="ET173" t="e">
        <v>#N/A</v>
      </c>
      <c r="EU173" t="e">
        <v>#N/A</v>
      </c>
      <c r="EV173" t="e">
        <v>#N/A</v>
      </c>
      <c r="EW173" t="e">
        <v>#N/A</v>
      </c>
      <c r="EX173" t="e">
        <v>#N/A</v>
      </c>
      <c r="EY173" t="e">
        <v>#N/A</v>
      </c>
    </row>
    <row r="174" spans="1:155">
      <c r="A174">
        <v>0.12253016801093858</v>
      </c>
      <c r="B174">
        <v>0.12055995353796238</v>
      </c>
      <c r="C174">
        <v>0.11862011397070375</v>
      </c>
      <c r="D174">
        <v>0.11671138178678871</v>
      </c>
      <c r="E174">
        <v>0.11483454519209321</v>
      </c>
      <c r="F174">
        <v>0.11299045044012598</v>
      </c>
      <c r="G174">
        <v>0.11118000301350493</v>
      </c>
      <c r="H174">
        <v>0.10940416962384891</v>
      </c>
      <c r="I174">
        <v>0.10766397922515628</v>
      </c>
      <c r="J174">
        <v>0.10596052380494403</v>
      </c>
      <c r="K174">
        <v>0.10429495864123622</v>
      </c>
      <c r="L174">
        <v>0.10266850201289268</v>
      </c>
      <c r="M174">
        <v>0.10108243427523085</v>
      </c>
      <c r="N174">
        <v>9.9538095342623756E-2</v>
      </c>
      <c r="O174">
        <v>9.8036882310124002E-2</v>
      </c>
      <c r="P174">
        <v>9.6580244578915245E-2</v>
      </c>
      <c r="Q174">
        <v>9.5169678385483292E-2</v>
      </c>
      <c r="R174">
        <v>9.380671952097816E-2</v>
      </c>
      <c r="S174">
        <v>9.2492933955216947E-2</v>
      </c>
      <c r="T174">
        <v>9.1229907392390772E-2</v>
      </c>
      <c r="U174">
        <v>9.0019232075464917E-2</v>
      </c>
      <c r="V174">
        <v>8.8862492026047929E-2</v>
      </c>
      <c r="W174">
        <v>8.7761246555188757E-2</v>
      </c>
      <c r="X174">
        <v>8.6717011522963156E-2</v>
      </c>
      <c r="Y174">
        <v>8.573124025555369E-2</v>
      </c>
      <c r="Z174">
        <v>8.4805302657856532E-2</v>
      </c>
      <c r="AA174">
        <v>8.3940464273681056E-2</v>
      </c>
      <c r="AB174">
        <v>8.313786614457068E-2</v>
      </c>
      <c r="AC174">
        <v>8.2398505556130888E-2</v>
      </c>
      <c r="AD174">
        <v>8.1723219744476938E-2</v>
      </c>
      <c r="AE174">
        <v>8.1112670436193871E-2</v>
      </c>
      <c r="AF174">
        <v>8.0567333812620767E-2</v>
      </c>
      <c r="AG174">
        <v>8.0087492079949585E-2</v>
      </c>
      <c r="AH174">
        <v>7.9673231908345646E-2</v>
      </c>
      <c r="AI174">
        <v>7.9324441790171674E-2</v>
      </c>
      <c r="AJ174">
        <v>7.9040814124686776E-2</v>
      </c>
      <c r="AK174">
        <v>7.8821844942356264E-2</v>
      </c>
      <c r="AL174">
        <v>7.8666856407245522E-2</v>
      </c>
      <c r="AM174">
        <v>7.8574975491766549E-2</v>
      </c>
      <c r="AN174">
        <v>7.8545151606342414E-2</v>
      </c>
      <c r="AO174">
        <v>7.8576155062013528E-2</v>
      </c>
      <c r="AP174">
        <v>7.8666614508277416E-2</v>
      </c>
      <c r="AQ174">
        <v>7.8814995610934926E-2</v>
      </c>
      <c r="AR174">
        <v>7.9019633158007266E-2</v>
      </c>
      <c r="AS174">
        <v>7.9278732660277296E-2</v>
      </c>
      <c r="AT174">
        <v>7.9590410266380099E-2</v>
      </c>
      <c r="AU174">
        <v>7.9952688932252422E-2</v>
      </c>
      <c r="AV174">
        <v>8.0363507335386913E-2</v>
      </c>
      <c r="AW174">
        <v>8.0820762105220725E-2</v>
      </c>
      <c r="AX174">
        <v>8.132229864937858E-2</v>
      </c>
      <c r="AY174">
        <v>8.1865946011871707E-2</v>
      </c>
      <c r="AZ174">
        <v>8.2449524540894326E-2</v>
      </c>
      <c r="BA174">
        <v>8.30708609862046E-2</v>
      </c>
      <c r="BB174">
        <v>8.3727806477471758E-2</v>
      </c>
      <c r="BC174">
        <v>8.4418247147814277E-2</v>
      </c>
      <c r="BD174">
        <v>8.5140115296568661E-2</v>
      </c>
      <c r="BE174">
        <v>8.5891398677380285E-2</v>
      </c>
      <c r="BF174">
        <v>8.6670149638681637E-2</v>
      </c>
      <c r="BG174">
        <v>8.7474489400734115E-2</v>
      </c>
      <c r="BH174">
        <v>8.8302614724118225E-2</v>
      </c>
      <c r="BI174">
        <v>8.9152799505743036E-2</v>
      </c>
      <c r="BJ174">
        <v>9.0023397311629214E-2</v>
      </c>
      <c r="BK174">
        <v>9.091284246349704E-2</v>
      </c>
      <c r="BL174">
        <v>9.1819649422657246E-2</v>
      </c>
      <c r="BM174">
        <v>9.2742412590179374E-2</v>
      </c>
      <c r="BN174">
        <v>9.3679803867725786E-2</v>
      </c>
      <c r="BO174">
        <v>9.4630571668780847E-2</v>
      </c>
      <c r="BP174">
        <v>9.5593537428461009E-2</v>
      </c>
      <c r="BQ174">
        <v>9.6567593726231055E-2</v>
      </c>
      <c r="BR174">
        <v>9.7551700839640904E-2</v>
      </c>
      <c r="BS174">
        <v>9.854488408231922E-2</v>
      </c>
      <c r="BT174">
        <v>9.9546230095532845E-2</v>
      </c>
      <c r="BU174">
        <v>0.10055488438626918</v>
      </c>
      <c r="BV174">
        <v>0.101570047663236</v>
      </c>
      <c r="BW174">
        <v>0.10259097308023565</v>
      </c>
      <c r="BX174">
        <v>0.10361696306995027</v>
      </c>
      <c r="BY174">
        <v>0.10464736643637353</v>
      </c>
      <c r="BZ174">
        <v>0.10568157573524613</v>
      </c>
      <c r="CA174">
        <v>0.1067190243521409</v>
      </c>
      <c r="CB174">
        <v>0.107759184175311</v>
      </c>
      <c r="CC174">
        <v>0.10880156314137075</v>
      </c>
      <c r="CD174">
        <v>0.10984570262661571</v>
      </c>
      <c r="CE174">
        <v>0.11089117576627475</v>
      </c>
      <c r="CF174">
        <v>0.11193758497494943</v>
      </c>
      <c r="CG174">
        <v>0.11298456032389391</v>
      </c>
      <c r="CH174">
        <v>0.11403175767844945</v>
      </c>
      <c r="CI174">
        <v>0.11507885670084907</v>
      </c>
      <c r="CJ174">
        <v>0.11612555963880225</v>
      </c>
      <c r="CK174">
        <v>0.11717158987804925</v>
      </c>
      <c r="CL174">
        <v>0.11821669008194644</v>
      </c>
      <c r="CM174">
        <v>0.11926062123451005</v>
      </c>
      <c r="CN174">
        <v>0.12030316149803054</v>
      </c>
      <c r="CO174">
        <v>0.12134410476743107</v>
      </c>
      <c r="CP174">
        <v>0.12238325995541995</v>
      </c>
      <c r="CQ174">
        <v>0.12342044971772947</v>
      </c>
      <c r="CR174">
        <v>0.12445550986468736</v>
      </c>
      <c r="CS174">
        <v>0.12548828782608001</v>
      </c>
      <c r="CT174">
        <v>0.12651864284951028</v>
      </c>
      <c r="CU174">
        <v>0.1275464444137791</v>
      </c>
      <c r="CV174">
        <v>0.12857157186124502</v>
      </c>
      <c r="CW174" t="e">
        <v>#N/A</v>
      </c>
      <c r="CX174" t="e">
        <v>#N/A</v>
      </c>
      <c r="CY174" t="e">
        <v>#N/A</v>
      </c>
      <c r="CZ174" t="e">
        <v>#N/A</v>
      </c>
      <c r="DA174" t="e">
        <v>#N/A</v>
      </c>
      <c r="DB174" t="e">
        <v>#N/A</v>
      </c>
      <c r="DC174" t="e">
        <v>#N/A</v>
      </c>
      <c r="DD174" t="e">
        <v>#N/A</v>
      </c>
      <c r="DE174" t="e">
        <v>#N/A</v>
      </c>
      <c r="DF174" t="e">
        <v>#N/A</v>
      </c>
      <c r="DG174" t="e">
        <v>#N/A</v>
      </c>
      <c r="DH174" t="e">
        <v>#N/A</v>
      </c>
      <c r="DI174" t="e">
        <v>#N/A</v>
      </c>
      <c r="DJ174" t="e">
        <v>#N/A</v>
      </c>
      <c r="DK174" t="e">
        <v>#N/A</v>
      </c>
      <c r="DL174" t="e">
        <v>#N/A</v>
      </c>
      <c r="DM174" t="e">
        <v>#N/A</v>
      </c>
      <c r="DN174" t="e">
        <v>#N/A</v>
      </c>
      <c r="DO174" t="e">
        <v>#N/A</v>
      </c>
      <c r="DP174" t="e">
        <v>#N/A</v>
      </c>
      <c r="DQ174" t="e">
        <v>#N/A</v>
      </c>
      <c r="DR174" t="e">
        <v>#N/A</v>
      </c>
      <c r="DS174" t="e">
        <v>#N/A</v>
      </c>
      <c r="DT174" t="e">
        <v>#N/A</v>
      </c>
      <c r="DU174" t="e">
        <v>#N/A</v>
      </c>
      <c r="DV174" t="e">
        <v>#N/A</v>
      </c>
      <c r="DW174" t="e">
        <v>#N/A</v>
      </c>
      <c r="DX174" t="e">
        <v>#N/A</v>
      </c>
      <c r="DY174" t="e">
        <v>#N/A</v>
      </c>
      <c r="DZ174" t="e">
        <v>#N/A</v>
      </c>
      <c r="EA174" t="e">
        <v>#N/A</v>
      </c>
      <c r="EB174" t="e">
        <v>#N/A</v>
      </c>
      <c r="EC174" t="e">
        <v>#N/A</v>
      </c>
      <c r="ED174" t="e">
        <v>#N/A</v>
      </c>
      <c r="EE174" t="e">
        <v>#N/A</v>
      </c>
      <c r="EF174" t="e">
        <v>#N/A</v>
      </c>
      <c r="EG174" t="e">
        <v>#N/A</v>
      </c>
      <c r="EH174" t="e">
        <v>#N/A</v>
      </c>
      <c r="EI174" t="e">
        <v>#N/A</v>
      </c>
      <c r="EJ174" t="e">
        <v>#N/A</v>
      </c>
      <c r="EK174" t="e">
        <v>#N/A</v>
      </c>
      <c r="EL174" t="e">
        <v>#N/A</v>
      </c>
      <c r="EM174" t="e">
        <v>#N/A</v>
      </c>
      <c r="EN174" t="e">
        <v>#N/A</v>
      </c>
      <c r="EO174" t="e">
        <v>#N/A</v>
      </c>
      <c r="EP174" t="e">
        <v>#N/A</v>
      </c>
      <c r="EQ174" t="e">
        <v>#N/A</v>
      </c>
      <c r="ER174" t="e">
        <v>#N/A</v>
      </c>
      <c r="ES174" t="e">
        <v>#N/A</v>
      </c>
      <c r="ET174" t="e">
        <v>#N/A</v>
      </c>
      <c r="EU174" t="e">
        <v>#N/A</v>
      </c>
      <c r="EV174" t="e">
        <v>#N/A</v>
      </c>
      <c r="EW174" t="e">
        <v>#N/A</v>
      </c>
      <c r="EX174" t="e">
        <v>#N/A</v>
      </c>
      <c r="EY174" t="e">
        <v>#N/A</v>
      </c>
    </row>
    <row r="175" spans="1:155">
      <c r="A175">
        <v>0.1224636435322408</v>
      </c>
      <c r="B175">
        <v>0.12049266778533151</v>
      </c>
      <c r="C175">
        <v>0.11855227273078482</v>
      </c>
      <c r="D175">
        <v>0.11664318764758101</v>
      </c>
      <c r="E175">
        <v>0.11476619698978399</v>
      </c>
      <c r="F175">
        <v>0.11292214269825931</v>
      </c>
      <c r="G175">
        <v>0.11111192533090482</v>
      </c>
      <c r="H175">
        <v>0.10933650596925072</v>
      </c>
      <c r="I175">
        <v>0.10759690720010393</v>
      </c>
      <c r="J175">
        <v>0.10589421387297494</v>
      </c>
      <c r="K175">
        <v>0.10422957328819367</v>
      </c>
      <c r="L175">
        <v>0.1026041948772968</v>
      </c>
      <c r="M175">
        <v>0.101019349232792</v>
      </c>
      <c r="N175">
        <v>9.9476365607394535E-2</v>
      </c>
      <c r="O175">
        <v>9.797662948587342E-2</v>
      </c>
      <c r="P175">
        <v>9.6521577760879926E-2</v>
      </c>
      <c r="Q175">
        <v>9.5112693285216168E-2</v>
      </c>
      <c r="R175">
        <v>9.3751497626929206E-2</v>
      </c>
      <c r="S175">
        <v>9.2439541843272147E-2</v>
      </c>
      <c r="T175">
        <v>9.1178396055095728E-2</v>
      </c>
      <c r="U175">
        <v>8.9969636481550194E-2</v>
      </c>
      <c r="V175">
        <v>8.8814830785251361E-2</v>
      </c>
      <c r="W175">
        <v>8.7715521842812394E-2</v>
      </c>
      <c r="X175">
        <v>8.6673209199568474E-2</v>
      </c>
      <c r="Y175">
        <v>8.5689330160894903E-2</v>
      </c>
      <c r="Z175">
        <v>8.4765239233129619E-2</v>
      </c>
      <c r="AA175">
        <v>8.3902187382244295E-2</v>
      </c>
      <c r="AB175">
        <v>8.3101302087975767E-2</v>
      </c>
      <c r="AC175">
        <v>8.2363568335851942E-2</v>
      </c>
      <c r="AD175">
        <v>8.1689812486205229E-2</v>
      </c>
      <c r="AE175">
        <v>8.1080686791015863E-2</v>
      </c>
      <c r="AF175">
        <v>8.0536659652381479E-2</v>
      </c>
      <c r="AG175">
        <v>8.0058007105413012E-2</v>
      </c>
      <c r="AH175">
        <v>7.9644811052150891E-2</v>
      </c>
      <c r="AI175">
        <v>7.9296956923374795E-2</v>
      </c>
      <c r="AJ175">
        <v>7.9014135413846207E-2</v>
      </c>
      <c r="AK175">
        <v>7.8795842548634545E-2</v>
      </c>
      <c r="AL175">
        <v>7.8641401568619457E-2</v>
      </c>
      <c r="AM175">
        <v>7.8549941610170912E-2</v>
      </c>
      <c r="AN175">
        <v>7.8520415850179978E-2</v>
      </c>
      <c r="AO175">
        <v>7.8551600129159876E-2</v>
      </c>
      <c r="AP175">
        <v>7.8642129095770466E-2</v>
      </c>
      <c r="AQ175">
        <v>7.8790475839350102E-2</v>
      </c>
      <c r="AR175">
        <v>7.8994983211739769E-2</v>
      </c>
      <c r="AS175">
        <v>7.9253867127693708E-2</v>
      </c>
      <c r="AT175">
        <v>7.9565252124387517E-2</v>
      </c>
      <c r="AU175">
        <v>7.9927173192714987E-2</v>
      </c>
      <c r="AV175">
        <v>8.0337579973487741E-2</v>
      </c>
      <c r="AW175">
        <v>8.0794380808206875E-2</v>
      </c>
      <c r="AX175">
        <v>8.1295433000945341E-2</v>
      </c>
      <c r="AY175">
        <v>8.1838578005634585E-2</v>
      </c>
      <c r="AZ175">
        <v>8.2421648209047654E-2</v>
      </c>
      <c r="BA175">
        <v>8.3042482240503132E-2</v>
      </c>
      <c r="BB175">
        <v>8.3698943045543178E-2</v>
      </c>
      <c r="BC175">
        <v>8.4388928025022486E-2</v>
      </c>
      <c r="BD175">
        <v>8.5110380303631911E-2</v>
      </c>
      <c r="BE175">
        <v>8.5861297800417374E-2</v>
      </c>
      <c r="BF175">
        <v>8.6639742326708513E-2</v>
      </c>
      <c r="BG175">
        <v>8.7443843955074083E-2</v>
      </c>
      <c r="BH175">
        <v>8.8271807436577351E-2</v>
      </c>
      <c r="BI175">
        <v>8.9121913926533292E-2</v>
      </c>
      <c r="BJ175">
        <v>8.9992523458985257E-2</v>
      </c>
      <c r="BK175">
        <v>9.0882076016648841E-2</v>
      </c>
      <c r="BL175">
        <v>9.1789091026765773E-2</v>
      </c>
      <c r="BM175">
        <v>9.271216706207408E-2</v>
      </c>
      <c r="BN175">
        <v>9.364997955729211E-2</v>
      </c>
      <c r="BO175">
        <v>9.460127977134708E-2</v>
      </c>
      <c r="BP175">
        <v>9.5564891413625466E-2</v>
      </c>
      <c r="BQ175">
        <v>9.6539708710951841E-2</v>
      </c>
      <c r="BR175">
        <v>9.7524693147357192E-2</v>
      </c>
      <c r="BS175">
        <v>9.8518870686388718E-2</v>
      </c>
      <c r="BT175">
        <v>9.9521328266264933E-2</v>
      </c>
      <c r="BU175">
        <v>0.10053121125261787</v>
      </c>
      <c r="BV175">
        <v>0.101547719910224</v>
      </c>
      <c r="BW175">
        <v>0.10257010659294306</v>
      </c>
      <c r="BX175">
        <v>0.10359767272017553</v>
      </c>
      <c r="BY175">
        <v>0.10462976580437919</v>
      </c>
      <c r="BZ175">
        <v>0.10566577691990345</v>
      </c>
      <c r="CA175">
        <v>0.10670513780178936</v>
      </c>
      <c r="CB175">
        <v>0.10774731854155108</v>
      </c>
      <c r="CC175">
        <v>0.10879182513589132</v>
      </c>
      <c r="CD175">
        <v>0.1098381969332914</v>
      </c>
      <c r="CE175">
        <v>0.11088600495790812</v>
      </c>
      <c r="CF175">
        <v>0.11193484942808175</v>
      </c>
      <c r="CG175">
        <v>0.11298435820504106</v>
      </c>
      <c r="CH175">
        <v>0.1140341848605065</v>
      </c>
      <c r="CI175">
        <v>0.11508400675922929</v>
      </c>
      <c r="CJ175">
        <v>0.11613352384714229</v>
      </c>
      <c r="CK175">
        <v>0.11718245720623162</v>
      </c>
      <c r="CL175">
        <v>0.11823054716103362</v>
      </c>
      <c r="CM175">
        <v>0.11927755242854618</v>
      </c>
      <c r="CN175">
        <v>0.12032324885089547</v>
      </c>
      <c r="CO175">
        <v>0.12136742807199292</v>
      </c>
      <c r="CP175">
        <v>0.12240989677952593</v>
      </c>
      <c r="CQ175">
        <v>0.12345047541019361</v>
      </c>
      <c r="CR175">
        <v>0.12448899759255366</v>
      </c>
      <c r="CS175">
        <v>0.12552530866362563</v>
      </c>
      <c r="CT175">
        <v>0.12655926571567347</v>
      </c>
      <c r="CU175">
        <v>0.12759073622400041</v>
      </c>
      <c r="CV175">
        <v>0.1286195974653441</v>
      </c>
      <c r="CW175" t="e">
        <v>#N/A</v>
      </c>
      <c r="CX175" t="e">
        <v>#N/A</v>
      </c>
      <c r="CY175" t="e">
        <v>#N/A</v>
      </c>
      <c r="CZ175" t="e">
        <v>#N/A</v>
      </c>
      <c r="DA175" t="e">
        <v>#N/A</v>
      </c>
      <c r="DB175" t="e">
        <v>#N/A</v>
      </c>
      <c r="DC175" t="e">
        <v>#N/A</v>
      </c>
      <c r="DD175" t="e">
        <v>#N/A</v>
      </c>
      <c r="DE175" t="e">
        <v>#N/A</v>
      </c>
      <c r="DF175" t="e">
        <v>#N/A</v>
      </c>
      <c r="DG175" t="e">
        <v>#N/A</v>
      </c>
      <c r="DH175" t="e">
        <v>#N/A</v>
      </c>
      <c r="DI175" t="e">
        <v>#N/A</v>
      </c>
      <c r="DJ175" t="e">
        <v>#N/A</v>
      </c>
      <c r="DK175" t="e">
        <v>#N/A</v>
      </c>
      <c r="DL175" t="e">
        <v>#N/A</v>
      </c>
      <c r="DM175" t="e">
        <v>#N/A</v>
      </c>
      <c r="DN175" t="e">
        <v>#N/A</v>
      </c>
      <c r="DO175" t="e">
        <v>#N/A</v>
      </c>
      <c r="DP175" t="e">
        <v>#N/A</v>
      </c>
      <c r="DQ175" t="e">
        <v>#N/A</v>
      </c>
      <c r="DR175" t="e">
        <v>#N/A</v>
      </c>
      <c r="DS175" t="e">
        <v>#N/A</v>
      </c>
      <c r="DT175" t="e">
        <v>#N/A</v>
      </c>
      <c r="DU175" t="e">
        <v>#N/A</v>
      </c>
      <c r="DV175" t="e">
        <v>#N/A</v>
      </c>
      <c r="DW175" t="e">
        <v>#N/A</v>
      </c>
      <c r="DX175" t="e">
        <v>#N/A</v>
      </c>
      <c r="DY175" t="e">
        <v>#N/A</v>
      </c>
      <c r="DZ175" t="e">
        <v>#N/A</v>
      </c>
      <c r="EA175" t="e">
        <v>#N/A</v>
      </c>
      <c r="EB175" t="e">
        <v>#N/A</v>
      </c>
      <c r="EC175" t="e">
        <v>#N/A</v>
      </c>
      <c r="ED175" t="e">
        <v>#N/A</v>
      </c>
      <c r="EE175" t="e">
        <v>#N/A</v>
      </c>
      <c r="EF175" t="e">
        <v>#N/A</v>
      </c>
      <c r="EG175" t="e">
        <v>#N/A</v>
      </c>
      <c r="EH175" t="e">
        <v>#N/A</v>
      </c>
      <c r="EI175" t="e">
        <v>#N/A</v>
      </c>
      <c r="EJ175" t="e">
        <v>#N/A</v>
      </c>
      <c r="EK175" t="e">
        <v>#N/A</v>
      </c>
      <c r="EL175" t="e">
        <v>#N/A</v>
      </c>
      <c r="EM175" t="e">
        <v>#N/A</v>
      </c>
      <c r="EN175" t="e">
        <v>#N/A</v>
      </c>
      <c r="EO175" t="e">
        <v>#N/A</v>
      </c>
      <c r="EP175" t="e">
        <v>#N/A</v>
      </c>
      <c r="EQ175" t="e">
        <v>#N/A</v>
      </c>
      <c r="ER175" t="e">
        <v>#N/A</v>
      </c>
      <c r="ES175" t="e">
        <v>#N/A</v>
      </c>
      <c r="ET175" t="e">
        <v>#N/A</v>
      </c>
      <c r="EU175" t="e">
        <v>#N/A</v>
      </c>
      <c r="EV175" t="e">
        <v>#N/A</v>
      </c>
      <c r="EW175" t="e">
        <v>#N/A</v>
      </c>
      <c r="EX175" t="e">
        <v>#N/A</v>
      </c>
      <c r="EY175" t="e">
        <v>#N/A</v>
      </c>
    </row>
    <row r="176" spans="1:155">
      <c r="A176">
        <v>0.12239605270663924</v>
      </c>
      <c r="B176">
        <v>0.12042447583091047</v>
      </c>
      <c r="C176">
        <v>0.11848367769849319</v>
      </c>
      <c r="D176">
        <v>0.11657438440106203</v>
      </c>
      <c r="E176">
        <v>0.1146973767135462</v>
      </c>
      <c r="F176">
        <v>0.11285349228803938</v>
      </c>
      <c r="G176">
        <v>0.11104362678764576</v>
      </c>
      <c r="H176">
        <v>0.1092687357041081</v>
      </c>
      <c r="I176">
        <v>0.10752983532481497</v>
      </c>
      <c r="J176">
        <v>0.10582800338484681</v>
      </c>
      <c r="K176">
        <v>0.10416437925364763</v>
      </c>
      <c r="L176">
        <v>0.10254016356600242</v>
      </c>
      <c r="M176">
        <v>0.10095661720851112</v>
      </c>
      <c r="N176">
        <v>9.9415058817508728E-2</v>
      </c>
      <c r="O176">
        <v>9.7916862339457747E-2</v>
      </c>
      <c r="P176">
        <v>9.6463452240396569E-2</v>
      </c>
      <c r="Q176">
        <v>9.5056298049333632E-2</v>
      </c>
      <c r="R176">
        <v>9.3696907248780562E-2</v>
      </c>
      <c r="S176">
        <v>9.2386816042562381E-2</v>
      </c>
      <c r="T176">
        <v>9.1127579156817032E-2</v>
      </c>
      <c r="U176">
        <v>8.992075694741461E-2</v>
      </c>
      <c r="V176">
        <v>8.8767900947752706E-2</v>
      </c>
      <c r="W176">
        <v>8.7670537838651724E-2</v>
      </c>
      <c r="X176">
        <v>8.6630151152715149E-2</v>
      </c>
      <c r="Y176">
        <v>8.5648162582352277E-2</v>
      </c>
      <c r="Z176">
        <v>8.4725911660961925E-2</v>
      </c>
      <c r="AA176">
        <v>8.386463526709563E-2</v>
      </c>
      <c r="AB176">
        <v>8.3065447950641011E-2</v>
      </c>
      <c r="AC176">
        <v>8.2329323026876775E-2</v>
      </c>
      <c r="AD176">
        <v>8.1657076649188545E-2</v>
      </c>
      <c r="AE176">
        <v>8.1049352409705441E-2</v>
      </c>
      <c r="AF176">
        <v>8.0506611658274857E-2</v>
      </c>
      <c r="AG176">
        <v>8.0029124877109836E-2</v>
      </c>
      <c r="AH176">
        <v>7.9616970005227369E-2</v>
      </c>
      <c r="AI176">
        <v>7.9270030058202656E-2</v>
      </c>
      <c r="AJ176">
        <v>7.8987994444435564E-2</v>
      </c>
      <c r="AK176">
        <v>7.8770359443135748E-2</v>
      </c>
      <c r="AL176">
        <v>7.8616449543683423E-2</v>
      </c>
      <c r="AM176">
        <v>7.8525396075310269E-2</v>
      </c>
      <c r="AN176">
        <v>7.8496156208631665E-2</v>
      </c>
      <c r="AO176">
        <v>7.8527510608650916E-2</v>
      </c>
      <c r="AP176">
        <v>7.8618099675781455E-2</v>
      </c>
      <c r="AQ176">
        <v>7.8766403477741553E-2</v>
      </c>
      <c r="AR176">
        <v>7.8970772799849862E-2</v>
      </c>
      <c r="AS176">
        <v>7.9229431778158874E-2</v>
      </c>
      <c r="AT176">
        <v>7.954051491117653E-2</v>
      </c>
      <c r="AU176">
        <v>7.9902067402340779E-2</v>
      </c>
      <c r="AV176">
        <v>8.0312049224588386E-2</v>
      </c>
      <c r="AW176">
        <v>8.0768380089387984E-2</v>
      </c>
      <c r="AX176">
        <v>8.126892878975546E-2</v>
      </c>
      <c r="AY176">
        <v>8.1811548452957183E-2</v>
      </c>
      <c r="AZ176">
        <v>8.2394083274889562E-2</v>
      </c>
      <c r="BA176">
        <v>8.3014383524946112E-2</v>
      </c>
      <c r="BB176">
        <v>8.3670323587043738E-2</v>
      </c>
      <c r="BC176">
        <v>8.4359812008763663E-2</v>
      </c>
      <c r="BD176">
        <v>8.5080802479888765E-2</v>
      </c>
      <c r="BE176">
        <v>8.5831303057943328E-2</v>
      </c>
      <c r="BF176">
        <v>8.6609384982823126E-2</v>
      </c>
      <c r="BG176">
        <v>8.7413187098045755E-2</v>
      </c>
      <c r="BH176">
        <v>8.8240922156653662E-2</v>
      </c>
      <c r="BI176">
        <v>8.9090878601341975E-2</v>
      </c>
      <c r="BJ176">
        <v>8.9961422964274548E-2</v>
      </c>
      <c r="BK176">
        <v>9.0851000990108718E-2</v>
      </c>
      <c r="BL176">
        <v>9.1758137071983381E-2</v>
      </c>
      <c r="BM176">
        <v>9.2681434092632992E-2</v>
      </c>
      <c r="BN176">
        <v>9.3619571082691519E-2</v>
      </c>
      <c r="BO176">
        <v>9.4571302234910642E-2</v>
      </c>
      <c r="BP176">
        <v>9.5535453622672434E-2</v>
      </c>
      <c r="BQ176">
        <v>9.6510921237814629E-2</v>
      </c>
      <c r="BR176">
        <v>9.7496667836450557E-2</v>
      </c>
      <c r="BS176">
        <v>9.8491720184432974E-2</v>
      </c>
      <c r="BT176">
        <v>9.9495165571197031E-2</v>
      </c>
      <c r="BU176">
        <v>0.10050614936469883</v>
      </c>
      <c r="BV176">
        <v>0.10152387143988829</v>
      </c>
      <c r="BW176">
        <v>0.10254758349344563</v>
      </c>
      <c r="BX176">
        <v>0.10357658599871963</v>
      </c>
      <c r="BY176">
        <v>0.10461022528043178</v>
      </c>
      <c r="BZ176">
        <v>0.10564789105824238</v>
      </c>
      <c r="CA176">
        <v>0.10668901348176694</v>
      </c>
      <c r="CB176">
        <v>0.10773306095248332</v>
      </c>
      <c r="CC176">
        <v>0.10877953761604757</v>
      </c>
      <c r="CD176">
        <v>0.10982798089147304</v>
      </c>
      <c r="CE176">
        <v>0.11087795976831616</v>
      </c>
      <c r="CF176">
        <v>0.11192907239008715</v>
      </c>
      <c r="CG176">
        <v>0.11298094443492061</v>
      </c>
      <c r="CH176">
        <v>0.11403322731248691</v>
      </c>
      <c r="CI176">
        <v>0.11508559617685728</v>
      </c>
      <c r="CJ176">
        <v>0.11613774874362304</v>
      </c>
      <c r="CK176">
        <v>0.1171894038346763</v>
      </c>
      <c r="CL176">
        <v>0.11824029957081394</v>
      </c>
      <c r="CM176">
        <v>0.11929019243860899</v>
      </c>
      <c r="CN176">
        <v>0.12033885604564688</v>
      </c>
      <c r="CO176">
        <v>0.12138607987839406</v>
      </c>
      <c r="CP176">
        <v>0.1224316684214234</v>
      </c>
      <c r="CQ176">
        <v>0.12347544000850057</v>
      </c>
      <c r="CR176">
        <v>0.12451722614888258</v>
      </c>
      <c r="CS176">
        <v>0.12555687009496161</v>
      </c>
      <c r="CT176">
        <v>0.12659422693930777</v>
      </c>
      <c r="CU176">
        <v>0.12762916213115905</v>
      </c>
      <c r="CV176">
        <v>0.12866155102065824</v>
      </c>
      <c r="CW176" t="e">
        <v>#N/A</v>
      </c>
      <c r="CX176" t="e">
        <v>#N/A</v>
      </c>
      <c r="CY176" t="e">
        <v>#N/A</v>
      </c>
      <c r="CZ176" t="e">
        <v>#N/A</v>
      </c>
      <c r="DA176" t="e">
        <v>#N/A</v>
      </c>
      <c r="DB176" t="e">
        <v>#N/A</v>
      </c>
      <c r="DC176" t="e">
        <v>#N/A</v>
      </c>
      <c r="DD176" t="e">
        <v>#N/A</v>
      </c>
      <c r="DE176" t="e">
        <v>#N/A</v>
      </c>
      <c r="DF176" t="e">
        <v>#N/A</v>
      </c>
      <c r="DG176" t="e">
        <v>#N/A</v>
      </c>
      <c r="DH176" t="e">
        <v>#N/A</v>
      </c>
      <c r="DI176" t="e">
        <v>#N/A</v>
      </c>
      <c r="DJ176" t="e">
        <v>#N/A</v>
      </c>
      <c r="DK176" t="e">
        <v>#N/A</v>
      </c>
      <c r="DL176" t="e">
        <v>#N/A</v>
      </c>
      <c r="DM176" t="e">
        <v>#N/A</v>
      </c>
      <c r="DN176" t="e">
        <v>#N/A</v>
      </c>
      <c r="DO176" t="e">
        <v>#N/A</v>
      </c>
      <c r="DP176" t="e">
        <v>#N/A</v>
      </c>
      <c r="DQ176" t="e">
        <v>#N/A</v>
      </c>
      <c r="DR176" t="e">
        <v>#N/A</v>
      </c>
      <c r="DS176" t="e">
        <v>#N/A</v>
      </c>
      <c r="DT176" t="e">
        <v>#N/A</v>
      </c>
      <c r="DU176" t="e">
        <v>#N/A</v>
      </c>
      <c r="DV176" t="e">
        <v>#N/A</v>
      </c>
      <c r="DW176" t="e">
        <v>#N/A</v>
      </c>
      <c r="DX176" t="e">
        <v>#N/A</v>
      </c>
      <c r="DY176" t="e">
        <v>#N/A</v>
      </c>
      <c r="DZ176" t="e">
        <v>#N/A</v>
      </c>
      <c r="EA176" t="e">
        <v>#N/A</v>
      </c>
      <c r="EB176" t="e">
        <v>#N/A</v>
      </c>
      <c r="EC176" t="e">
        <v>#N/A</v>
      </c>
      <c r="ED176" t="e">
        <v>#N/A</v>
      </c>
      <c r="EE176" t="e">
        <v>#N/A</v>
      </c>
      <c r="EF176" t="e">
        <v>#N/A</v>
      </c>
      <c r="EG176" t="e">
        <v>#N/A</v>
      </c>
      <c r="EH176" t="e">
        <v>#N/A</v>
      </c>
      <c r="EI176" t="e">
        <v>#N/A</v>
      </c>
      <c r="EJ176" t="e">
        <v>#N/A</v>
      </c>
      <c r="EK176" t="e">
        <v>#N/A</v>
      </c>
      <c r="EL176" t="e">
        <v>#N/A</v>
      </c>
      <c r="EM176" t="e">
        <v>#N/A</v>
      </c>
      <c r="EN176" t="e">
        <v>#N/A</v>
      </c>
      <c r="EO176" t="e">
        <v>#N/A</v>
      </c>
      <c r="EP176" t="e">
        <v>#N/A</v>
      </c>
      <c r="EQ176" t="e">
        <v>#N/A</v>
      </c>
      <c r="ER176" t="e">
        <v>#N/A</v>
      </c>
      <c r="ES176" t="e">
        <v>#N/A</v>
      </c>
      <c r="ET176" t="e">
        <v>#N/A</v>
      </c>
      <c r="EU176" t="e">
        <v>#N/A</v>
      </c>
      <c r="EV176" t="e">
        <v>#N/A</v>
      </c>
      <c r="EW176" t="e">
        <v>#N/A</v>
      </c>
      <c r="EX176" t="e">
        <v>#N/A</v>
      </c>
      <c r="EY176" t="e">
        <v>#N/A</v>
      </c>
    </row>
    <row r="177" spans="1:155">
      <c r="A177">
        <v>0.12232733346508612</v>
      </c>
      <c r="B177">
        <v>0.12035531557923727</v>
      </c>
      <c r="C177">
        <v>0.11841426689573303</v>
      </c>
      <c r="D177">
        <v>0.11650491036466681</v>
      </c>
      <c r="E177">
        <v>0.11462802309512506</v>
      </c>
      <c r="F177">
        <v>0.11278443851806917</v>
      </c>
      <c r="G177">
        <v>0.11097504742671448</v>
      </c>
      <c r="H177">
        <v>0.10920079978282567</v>
      </c>
      <c r="I177">
        <v>0.10746270560186587</v>
      </c>
      <c r="J177">
        <v>0.10576183555947302</v>
      </c>
      <c r="K177">
        <v>0.10409932114859768</v>
      </c>
      <c r="L177">
        <v>0.10247635425900188</v>
      </c>
      <c r="M177">
        <v>0.10089418612033572</v>
      </c>
      <c r="N177">
        <v>9.9354124825333276E-2</v>
      </c>
      <c r="O177">
        <v>9.7857532848074857E-2</v>
      </c>
      <c r="P177">
        <v>9.6405822268109828E-2</v>
      </c>
      <c r="Q177">
        <v>9.5000449410293605E-2</v>
      </c>
      <c r="R177">
        <v>9.3642907733011455E-2</v>
      </c>
      <c r="S177">
        <v>9.2334718738578958E-2</v>
      </c>
      <c r="T177">
        <v>9.1077421870412067E-2</v>
      </c>
      <c r="U177">
        <v>8.9872561787608773E-2</v>
      </c>
      <c r="V177">
        <v>8.8721674092680697E-2</v>
      </c>
      <c r="W177">
        <v>8.7626269508718185E-2</v>
      </c>
      <c r="X177">
        <v>8.6587815839388932E-2</v>
      </c>
      <c r="Y177">
        <v>8.5607719507996699E-2</v>
      </c>
      <c r="Z177">
        <v>8.468730550102975E-2</v>
      </c>
      <c r="AA177">
        <v>8.3827797098569051E-2</v>
      </c>
      <c r="AB177">
        <v>8.303029643827424E-2</v>
      </c>
      <c r="AC177">
        <v>8.2295765773513607E-2</v>
      </c>
      <c r="AD177">
        <v>8.1625011687437035E-2</v>
      </c>
      <c r="AE177">
        <v>8.1018669825777545E-2</v>
      </c>
      <c r="AF177">
        <v>8.0477195125806006E-2</v>
      </c>
      <c r="AG177">
        <v>8.0000853315639969E-2</v>
      </c>
      <c r="AH177">
        <v>7.9589719047861315E-2</v>
      </c>
      <c r="AI177">
        <v>7.9243673162331441E-2</v>
      </c>
      <c r="AJ177">
        <v>7.8962404555450422E-2</v>
      </c>
      <c r="AK177">
        <v>7.8745410017281733E-2</v>
      </c>
      <c r="AL177">
        <v>7.8592015202704923E-2</v>
      </c>
      <c r="AM177">
        <v>7.8501354403101631E-2</v>
      </c>
      <c r="AN177">
        <v>7.8472387452224041E-2</v>
      </c>
      <c r="AO177">
        <v>7.8503900551791878E-2</v>
      </c>
      <c r="AP177">
        <v>7.8594539200819519E-2</v>
      </c>
      <c r="AQ177">
        <v>7.8742790024455819E-2</v>
      </c>
      <c r="AR177">
        <v>7.8947010753653152E-2</v>
      </c>
      <c r="AS177">
        <v>7.9205434733235408E-2</v>
      </c>
      <c r="AT177">
        <v>7.9516204263729129E-2</v>
      </c>
      <c r="AU177">
        <v>7.9877374390907752E-2</v>
      </c>
      <c r="AV177">
        <v>8.0286915506940837E-2</v>
      </c>
      <c r="AW177">
        <v>8.0742757769359103E-2</v>
      </c>
      <c r="AX177">
        <v>8.1242781081937582E-2</v>
      </c>
      <c r="AY177">
        <v>8.1784849794341141E-2</v>
      </c>
      <c r="AZ177">
        <v>8.2366819554373694E-2</v>
      </c>
      <c r="BA177">
        <v>8.2986551992053112E-2</v>
      </c>
      <c r="BB177">
        <v>8.3641932743963573E-2</v>
      </c>
      <c r="BC177">
        <v>8.4330881188862852E-2</v>
      </c>
      <c r="BD177">
        <v>8.50513616061436E-2</v>
      </c>
      <c r="BE177">
        <v>8.5801392032629833E-2</v>
      </c>
      <c r="BF177">
        <v>8.6579053078280302E-2</v>
      </c>
      <c r="BG177">
        <v>8.7382492333825265E-2</v>
      </c>
      <c r="BH177">
        <v>8.8209930599779329E-2</v>
      </c>
      <c r="BI177">
        <v>8.9059663607844092E-2</v>
      </c>
      <c r="BJ177">
        <v>8.9930064419638286E-2</v>
      </c>
      <c r="BK177">
        <v>9.0819584607859632E-2</v>
      </c>
      <c r="BL177">
        <v>9.1726753594326679E-2</v>
      </c>
      <c r="BM177">
        <v>9.2650178660092064E-2</v>
      </c>
      <c r="BN177">
        <v>9.3588542510162825E-2</v>
      </c>
      <c r="BO177">
        <v>9.4540602354962144E-2</v>
      </c>
      <c r="BP177">
        <v>9.5505186724804528E-2</v>
      </c>
      <c r="BQ177">
        <v>9.6481193478223662E-2</v>
      </c>
      <c r="BR177">
        <v>9.746758674532259E-2</v>
      </c>
      <c r="BS177">
        <v>9.8463394169918297E-2</v>
      </c>
      <c r="BT177">
        <v>9.9467703510299696E-2</v>
      </c>
      <c r="BU177">
        <v>0.10047966020026772</v>
      </c>
      <c r="BV177">
        <v>0.10149846386498217</v>
      </c>
      <c r="BW177">
        <v>0.10252336560911904</v>
      </c>
      <c r="BX177">
        <v>0.10355366507465902</v>
      </c>
      <c r="BY177">
        <v>0.10458870750934258</v>
      </c>
      <c r="BZ177">
        <v>0.1056278813295346</v>
      </c>
      <c r="CA177">
        <v>0.10667061521169001</v>
      </c>
      <c r="CB177">
        <v>0.10771637596534556</v>
      </c>
      <c r="CC177">
        <v>0.1087646659769818</v>
      </c>
      <c r="CD177">
        <v>0.10981502081598259</v>
      </c>
      <c r="CE177">
        <v>0.1108670075273069</v>
      </c>
      <c r="CF177">
        <v>0.11192022224839425</v>
      </c>
      <c r="CG177">
        <v>0.11297428860217153</v>
      </c>
      <c r="CH177">
        <v>0.11402885587849443</v>
      </c>
      <c r="CI177">
        <v>0.11508359712067487</v>
      </c>
      <c r="CJ177">
        <v>0.11613820787539425</v>
      </c>
      <c r="CK177">
        <v>0.1171924048159094</v>
      </c>
      <c r="CL177">
        <v>0.11824592390389618</v>
      </c>
      <c r="CM177">
        <v>0.11929851945522624</v>
      </c>
      <c r="CN177">
        <v>0.12034996297587108</v>
      </c>
      <c r="CO177">
        <v>0.12140004179812823</v>
      </c>
      <c r="CP177">
        <v>0.12244855832889436</v>
      </c>
      <c r="CQ177">
        <v>0.12349532882317116</v>
      </c>
      <c r="CR177">
        <v>0.12454018275490143</v>
      </c>
      <c r="CS177">
        <v>0.12558296138410097</v>
      </c>
      <c r="CT177">
        <v>0.12662351781466136</v>
      </c>
      <c r="CU177">
        <v>0.12766171555673039</v>
      </c>
      <c r="CV177">
        <v>0.12869742807447876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e">
        <v>#N/A</v>
      </c>
      <c r="EW177" t="e">
        <v>#N/A</v>
      </c>
      <c r="EX177" t="e">
        <v>#N/A</v>
      </c>
      <c r="EY177" t="e">
        <v>#N/A</v>
      </c>
    </row>
    <row r="178" spans="1:155">
      <c r="A178">
        <v>0.12225742496272286</v>
      </c>
      <c r="B178">
        <v>0.12028512623939346</v>
      </c>
      <c r="C178">
        <v>0.1183439797008152</v>
      </c>
      <c r="D178">
        <v>0.11643470521485143</v>
      </c>
      <c r="E178">
        <v>0.11455807627730366</v>
      </c>
      <c r="F178">
        <v>0.11271492211558033</v>
      </c>
      <c r="G178">
        <v>0.11090612872743079</v>
      </c>
      <c r="H178">
        <v>0.1091326405766781</v>
      </c>
      <c r="I178">
        <v>0.10739546146128619</v>
      </c>
      <c r="J178">
        <v>0.10569565505298525</v>
      </c>
      <c r="K178">
        <v>0.10403434501471906</v>
      </c>
      <c r="L178">
        <v>0.10241271453558461</v>
      </c>
      <c r="M178">
        <v>0.10083200527724027</v>
      </c>
      <c r="N178">
        <v>9.9293514826118007E-2</v>
      </c>
      <c r="O178">
        <v>9.7798594251646317E-2</v>
      </c>
      <c r="P178">
        <v>9.6348643345736978E-2</v>
      </c>
      <c r="Q178">
        <v>9.4945105272064664E-2</v>
      </c>
      <c r="R178">
        <v>9.3589459595284225E-2</v>
      </c>
      <c r="S178">
        <v>9.2283213201781372E-2</v>
      </c>
      <c r="T178">
        <v>9.1027890381570428E-2</v>
      </c>
      <c r="U178">
        <v>8.982502024443248E-2</v>
      </c>
      <c r="V178">
        <v>8.867612264982784E-2</v>
      </c>
      <c r="W178">
        <v>8.7582692609841473E-2</v>
      </c>
      <c r="X178">
        <v>8.6546182442442166E-2</v>
      </c>
      <c r="Y178">
        <v>8.5567983607366574E-2</v>
      </c>
      <c r="Z178">
        <v>8.4649406943725899E-2</v>
      </c>
      <c r="AA178">
        <v>8.3791662556429808E-2</v>
      </c>
      <c r="AB178">
        <v>8.2995840660327863E-2</v>
      </c>
      <c r="AC178">
        <v>8.2262893022324049E-2</v>
      </c>
      <c r="AD178">
        <v>8.1593617262432139E-2</v>
      </c>
      <c r="AE178">
        <v>8.0988641745417103E-2</v>
      </c>
      <c r="AF178">
        <v>8.044841561396894E-2</v>
      </c>
      <c r="AG178">
        <v>7.9973200490576393E-2</v>
      </c>
      <c r="AH178">
        <v>7.9563068178594404E-2</v>
      </c>
      <c r="AI178">
        <v>7.9217898195513614E-2</v>
      </c>
      <c r="AJ178">
        <v>7.8937379180229181E-2</v>
      </c>
      <c r="AK178">
        <v>7.8721008734898373E-2</v>
      </c>
      <c r="AL178">
        <v>7.8568113877508589E-2</v>
      </c>
      <c r="AM178">
        <v>7.847783101266971E-2</v>
      </c>
      <c r="AN178">
        <v>7.8449124294081893E-2</v>
      </c>
      <c r="AO178">
        <v>7.8480783944877994E-2</v>
      </c>
      <c r="AP178">
        <v>7.8571460587588821E-2</v>
      </c>
      <c r="AQ178">
        <v>7.871964697536081E-2</v>
      </c>
      <c r="AR178">
        <v>7.8923707601159993E-2</v>
      </c>
      <c r="AS178">
        <v>7.9181883937522513E-2</v>
      </c>
      <c r="AT178">
        <v>7.9492325485089818E-2</v>
      </c>
      <c r="AU178">
        <v>7.9853097598220971E-2</v>
      </c>
      <c r="AV178">
        <v>8.0262179629600541E-2</v>
      </c>
      <c r="AW178">
        <v>8.0717512096984245E-2</v>
      </c>
      <c r="AX178">
        <v>8.1216985346986154E-2</v>
      </c>
      <c r="AY178">
        <v>8.1758474874818923E-2</v>
      </c>
      <c r="AZ178">
        <v>8.2339847284895434E-2</v>
      </c>
      <c r="BA178">
        <v>8.2958975255312623E-2</v>
      </c>
      <c r="BB178">
        <v>8.3613755591967959E-2</v>
      </c>
      <c r="BC178">
        <v>8.4302118318019786E-2</v>
      </c>
      <c r="BD178">
        <v>8.5022038107158623E-2</v>
      </c>
      <c r="BE178">
        <v>8.577154294193981E-2</v>
      </c>
      <c r="BF178">
        <v>8.6548722780790732E-2</v>
      </c>
      <c r="BG178">
        <v>8.7351733949827481E-2</v>
      </c>
      <c r="BH178">
        <v>8.8178805270628907E-2</v>
      </c>
      <c r="BI178">
        <v>8.9028239794626693E-2</v>
      </c>
      <c r="BJ178">
        <v>8.98984171864632E-2</v>
      </c>
      <c r="BK178">
        <v>9.0787794878769035E-2</v>
      </c>
      <c r="BL178">
        <v>9.1694907434998668E-2</v>
      </c>
      <c r="BM178">
        <v>9.2618366553198342E-2</v>
      </c>
      <c r="BN178">
        <v>9.3556858715929073E-2</v>
      </c>
      <c r="BO178">
        <v>9.4509144251326546E-2</v>
      </c>
      <c r="BP178">
        <v>9.5474054209643999E-2</v>
      </c>
      <c r="BQ178">
        <v>9.6450488418040978E-2</v>
      </c>
      <c r="BR178">
        <v>9.7437412461109305E-2</v>
      </c>
      <c r="BS178">
        <v>9.8433854969247628E-2</v>
      </c>
      <c r="BT178">
        <v>9.9438904248930662E-2</v>
      </c>
      <c r="BU178">
        <v>0.10045170592264008</v>
      </c>
      <c r="BV178">
        <v>0.10147145942335906</v>
      </c>
      <c r="BW178">
        <v>0.10249741538688237</v>
      </c>
      <c r="BX178">
        <v>0.10352887269141668</v>
      </c>
      <c r="BY178">
        <v>0.10456517560544849</v>
      </c>
      <c r="BZ178">
        <v>0.10560571133527497</v>
      </c>
      <c r="CA178">
        <v>0.10664990719199331</v>
      </c>
      <c r="CB178">
        <v>0.10769722845342961</v>
      </c>
      <c r="CC178">
        <v>0.10874717583920189</v>
      </c>
      <c r="CD178">
        <v>0.10979928316859747</v>
      </c>
      <c r="CE178">
        <v>0.11085311562687128</v>
      </c>
      <c r="CF178">
        <v>0.11190826741413311</v>
      </c>
      <c r="CG178">
        <v>0.11296436019208554</v>
      </c>
      <c r="CH178">
        <v>0.11402104121253065</v>
      </c>
      <c r="CI178">
        <v>0.11507798146845037</v>
      </c>
      <c r="CJ178">
        <v>0.11613487443012077</v>
      </c>
      <c r="CK178">
        <v>0.11719143469882384</v>
      </c>
      <c r="CL178">
        <v>0.11824739613100441</v>
      </c>
      <c r="CM178">
        <v>0.11930251099179025</v>
      </c>
      <c r="CN178">
        <v>0.12035654870089453</v>
      </c>
      <c r="CO178">
        <v>0.12140929453650258</v>
      </c>
      <c r="CP178">
        <v>0.12246054888182951</v>
      </c>
      <c r="CQ178">
        <v>0.12351012600036346</v>
      </c>
      <c r="CR178">
        <v>0.12455785337384857</v>
      </c>
      <c r="CS178">
        <v>0.12560357031878988</v>
      </c>
      <c r="CT178">
        <v>0.1266471280488633</v>
      </c>
      <c r="CU178">
        <v>0.12768838819175957</v>
      </c>
      <c r="CV178">
        <v>0.12872722237439685</v>
      </c>
      <c r="CW178" t="e">
        <v>#N/A</v>
      </c>
      <c r="CX178" t="e">
        <v>#N/A</v>
      </c>
      <c r="CY178" t="e">
        <v>#N/A</v>
      </c>
      <c r="CZ178" t="e">
        <v>#N/A</v>
      </c>
      <c r="DA178" t="e">
        <v>#N/A</v>
      </c>
      <c r="DB178" t="e">
        <v>#N/A</v>
      </c>
      <c r="DC178" t="e">
        <v>#N/A</v>
      </c>
      <c r="DD178" t="e">
        <v>#N/A</v>
      </c>
      <c r="DE178" t="e">
        <v>#N/A</v>
      </c>
      <c r="DF178" t="e">
        <v>#N/A</v>
      </c>
      <c r="DG178" t="e">
        <v>#N/A</v>
      </c>
      <c r="DH178" t="e">
        <v>#N/A</v>
      </c>
      <c r="DI178" t="e">
        <v>#N/A</v>
      </c>
      <c r="DJ178" t="e">
        <v>#N/A</v>
      </c>
      <c r="DK178" t="e">
        <v>#N/A</v>
      </c>
      <c r="DL178" t="e">
        <v>#N/A</v>
      </c>
      <c r="DM178" t="e">
        <v>#N/A</v>
      </c>
      <c r="DN178" t="e">
        <v>#N/A</v>
      </c>
      <c r="DO178" t="e">
        <v>#N/A</v>
      </c>
      <c r="DP178" t="e">
        <v>#N/A</v>
      </c>
      <c r="DQ178" t="e">
        <v>#N/A</v>
      </c>
      <c r="DR178" t="e">
        <v>#N/A</v>
      </c>
      <c r="DS178" t="e">
        <v>#N/A</v>
      </c>
      <c r="DT178" t="e">
        <v>#N/A</v>
      </c>
      <c r="DU178" t="e">
        <v>#N/A</v>
      </c>
      <c r="DV178" t="e">
        <v>#N/A</v>
      </c>
      <c r="DW178" t="e">
        <v>#N/A</v>
      </c>
      <c r="DX178" t="e">
        <v>#N/A</v>
      </c>
      <c r="DY178" t="e">
        <v>#N/A</v>
      </c>
      <c r="DZ178" t="e">
        <v>#N/A</v>
      </c>
      <c r="EA178" t="e">
        <v>#N/A</v>
      </c>
      <c r="EB178" t="e">
        <v>#N/A</v>
      </c>
      <c r="EC178" t="e">
        <v>#N/A</v>
      </c>
      <c r="ED178" t="e">
        <v>#N/A</v>
      </c>
      <c r="EE178" t="e">
        <v>#N/A</v>
      </c>
      <c r="EF178" t="e">
        <v>#N/A</v>
      </c>
      <c r="EG178" t="e">
        <v>#N/A</v>
      </c>
      <c r="EH178" t="e">
        <v>#N/A</v>
      </c>
      <c r="EI178" t="e">
        <v>#N/A</v>
      </c>
      <c r="EJ178" t="e">
        <v>#N/A</v>
      </c>
      <c r="EK178" t="e">
        <v>#N/A</v>
      </c>
      <c r="EL178" t="e">
        <v>#N/A</v>
      </c>
      <c r="EM178" t="e">
        <v>#N/A</v>
      </c>
      <c r="EN178" t="e">
        <v>#N/A</v>
      </c>
      <c r="EO178" t="e">
        <v>#N/A</v>
      </c>
      <c r="EP178" t="e">
        <v>#N/A</v>
      </c>
      <c r="EQ178" t="e">
        <v>#N/A</v>
      </c>
      <c r="ER178" t="e">
        <v>#N/A</v>
      </c>
      <c r="ES178" t="e">
        <v>#N/A</v>
      </c>
      <c r="ET178" t="e">
        <v>#N/A</v>
      </c>
      <c r="EU178" t="e">
        <v>#N/A</v>
      </c>
      <c r="EV178" t="e">
        <v>#N/A</v>
      </c>
      <c r="EW178" t="e">
        <v>#N/A</v>
      </c>
      <c r="EX178" t="e">
        <v>#N/A</v>
      </c>
      <c r="EY178" t="e">
        <v>#N/A</v>
      </c>
    </row>
    <row r="179" spans="1:155">
      <c r="A179">
        <v>0.12218626759622876</v>
      </c>
      <c r="B179">
        <v>0.12021384826407915</v>
      </c>
      <c r="C179">
        <v>0.11827275677565198</v>
      </c>
      <c r="D179">
        <v>0.11636370995966989</v>
      </c>
      <c r="E179">
        <v>0.11448747773575151</v>
      </c>
      <c r="F179">
        <v>0.11264488518757831</v>
      </c>
      <c r="G179">
        <v>0.11083681355719947</v>
      </c>
      <c r="H179">
        <v>0.10906420185722443</v>
      </c>
      <c r="I179">
        <v>0.10732804773934444</v>
      </c>
      <c r="J179">
        <v>0.10562940790334135</v>
      </c>
      <c r="K179">
        <v>0.10396939825415896</v>
      </c>
      <c r="L179">
        <v>0.10234919335536949</v>
      </c>
      <c r="M179">
        <v>0.10077002532589024</v>
      </c>
      <c r="N179">
        <v>9.9233181324308833E-2</v>
      </c>
      <c r="O179">
        <v>9.7740001089333339E-2</v>
      </c>
      <c r="P179">
        <v>9.6291872198803918E-2</v>
      </c>
      <c r="Q179">
        <v>9.4890224749832414E-2</v>
      </c>
      <c r="R179">
        <v>9.3536524473691623E-2</v>
      </c>
      <c r="S179">
        <v>9.2232263756789154E-2</v>
      </c>
      <c r="T179">
        <v>9.0978951861318089E-2</v>
      </c>
      <c r="U179">
        <v>8.9778102488656863E-2</v>
      </c>
      <c r="V179">
        <v>8.863121993769657E-2</v>
      </c>
      <c r="W179">
        <v>8.7539783666188517E-2</v>
      </c>
      <c r="X179">
        <v>8.6505230797940091E-2</v>
      </c>
      <c r="Y179">
        <v>8.5528938126508608E-2</v>
      </c>
      <c r="Z179">
        <v>8.4612202642148554E-2</v>
      </c>
      <c r="AA179">
        <v>8.375622172634252E-2</v>
      </c>
      <c r="AB179">
        <v>8.2962074099245844E-2</v>
      </c>
      <c r="AC179">
        <v>8.2230701574994861E-2</v>
      </c>
      <c r="AD179">
        <v>8.156289335144945E-2</v>
      </c>
      <c r="AE179">
        <v>8.0959271039649658E-2</v>
      </c>
      <c r="AF179">
        <v>8.0420278740952242E-2</v>
      </c>
      <c r="AG179">
        <v>7.9946174428142336E-2</v>
      </c>
      <c r="AH179">
        <v>7.9537027756128267E-2</v>
      </c>
      <c r="AI179">
        <v>7.9192717201773621E-2</v>
      </c>
      <c r="AJ179">
        <v>7.8912931583589432E-2</v>
      </c>
      <c r="AK179">
        <v>7.8697169485959562E-2</v>
      </c>
      <c r="AL179">
        <v>7.8544759878101403E-2</v>
      </c>
      <c r="AM179">
        <v>7.8454841686685844E-2</v>
      </c>
      <c r="AN179">
        <v>7.8426381357516728E-2</v>
      </c>
      <c r="AO179">
        <v>7.8458174735170555E-2</v>
      </c>
      <c r="AP179">
        <v>7.854887672189928E-2</v>
      </c>
      <c r="AQ179">
        <v>7.8696985827729618E-2</v>
      </c>
      <c r="AR179">
        <v>7.8900872941762457E-2</v>
      </c>
      <c r="AS179">
        <v>7.9158786912860796E-2</v>
      </c>
      <c r="AT179">
        <v>7.94688846499403E-2</v>
      </c>
      <c r="AU179">
        <v>7.9829240163214049E-2</v>
      </c>
      <c r="AV179">
        <v>8.0237842455462074E-2</v>
      </c>
      <c r="AW179">
        <v>8.0692641292399392E-2</v>
      </c>
      <c r="AX179">
        <v>8.1191537379643103E-2</v>
      </c>
      <c r="AY179">
        <v>8.173241685830171E-2</v>
      </c>
      <c r="AZ179">
        <v>8.2313157019511168E-2</v>
      </c>
      <c r="BA179">
        <v>8.2931641451299276E-2</v>
      </c>
      <c r="BB179">
        <v>8.3585777770156758E-2</v>
      </c>
      <c r="BC179">
        <v>8.4273506642200999E-2</v>
      </c>
      <c r="BD179">
        <v>8.4992812969257342E-2</v>
      </c>
      <c r="BE179">
        <v>8.5741734680631621E-2</v>
      </c>
      <c r="BF179">
        <v>8.6518370931447111E-2</v>
      </c>
      <c r="BG179">
        <v>8.7320886885836738E-2</v>
      </c>
      <c r="BH179">
        <v>8.8147519364615498E-2</v>
      </c>
      <c r="BI179">
        <v>8.8996578767779097E-2</v>
      </c>
      <c r="BJ179">
        <v>8.9866451418039242E-2</v>
      </c>
      <c r="BK179">
        <v>9.0755600657327046E-2</v>
      </c>
      <c r="BL179">
        <v>9.1662566234136975E-2</v>
      </c>
      <c r="BM179">
        <v>9.2585964380998559E-2</v>
      </c>
      <c r="BN179">
        <v>9.3524485416109859E-2</v>
      </c>
      <c r="BO179">
        <v>9.4476892827428355E-2</v>
      </c>
      <c r="BP179">
        <v>9.5442020332075134E-2</v>
      </c>
      <c r="BQ179">
        <v>9.6418769789680836E-2</v>
      </c>
      <c r="BR179">
        <v>9.7406108326434093E-2</v>
      </c>
      <c r="BS179">
        <v>9.8403065642154869E-2</v>
      </c>
      <c r="BT179">
        <v>9.9408730688519256E-2</v>
      </c>
      <c r="BU179">
        <v>0.10042224935652669</v>
      </c>
      <c r="BV179">
        <v>0.10144282098735524</v>
      </c>
      <c r="BW179">
        <v>0.10246969581814155</v>
      </c>
      <c r="BX179">
        <v>0.10350217208982679</v>
      </c>
      <c r="BY179">
        <v>0.10453959315231755</v>
      </c>
      <c r="BZ179">
        <v>0.10558134510092125</v>
      </c>
      <c r="CA179">
        <v>0.10662685395636594</v>
      </c>
      <c r="CB179">
        <v>0.10767558356095117</v>
      </c>
      <c r="CC179">
        <v>0.10872703304976999</v>
      </c>
      <c r="CD179">
        <v>0.10978073457034918</v>
      </c>
      <c r="CE179">
        <v>0.11083625153426206</v>
      </c>
      <c r="CF179">
        <v>0.11189317628886863</v>
      </c>
      <c r="CG179">
        <v>0.11295112860133273</v>
      </c>
      <c r="CH179">
        <v>0.1140097537738205</v>
      </c>
      <c r="CI179">
        <v>0.1150687208169212</v>
      </c>
      <c r="CJ179">
        <v>0.11612772122894723</v>
      </c>
      <c r="CK179">
        <v>0.11718646756396713</v>
      </c>
      <c r="CL179">
        <v>0.11824469170738086</v>
      </c>
      <c r="CM179">
        <v>0.11930214386965882</v>
      </c>
      <c r="CN179">
        <v>0.12035859150308388</v>
      </c>
      <c r="CO179">
        <v>0.12141381789777558</v>
      </c>
      <c r="CP179">
        <v>0.12246762146605772</v>
      </c>
      <c r="CQ179">
        <v>0.12351981454554097</v>
      </c>
      <c r="CR179">
        <v>0.1245702226932537</v>
      </c>
      <c r="CS179">
        <v>0.12561868336050785</v>
      </c>
      <c r="CT179">
        <v>0.12666504590030192</v>
      </c>
      <c r="CU179">
        <v>0.12770917012187058</v>
      </c>
      <c r="CV179">
        <v>0.12875092589326625</v>
      </c>
      <c r="CW179" t="e">
        <v>#N/A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e">
        <v>#N/A</v>
      </c>
      <c r="EW179" t="e">
        <v>#N/A</v>
      </c>
      <c r="EX179" t="e">
        <v>#N/A</v>
      </c>
      <c r="EY179" t="e">
        <v>#N/A</v>
      </c>
    </row>
    <row r="180" spans="1:155">
      <c r="A180">
        <v>0.1221138028855331</v>
      </c>
      <c r="B180">
        <v>0.12014142331224575</v>
      </c>
      <c r="C180">
        <v>0.11820054004429763</v>
      </c>
      <c r="D180">
        <v>0.11629186690070795</v>
      </c>
      <c r="E180">
        <v>0.1144161702726709</v>
      </c>
      <c r="F180">
        <v>0.11257427117203955</v>
      </c>
      <c r="G180">
        <v>0.11076704612539029</v>
      </c>
      <c r="H180">
        <v>0.10899542875700324</v>
      </c>
      <c r="I180">
        <v>0.10726041061552831</v>
      </c>
      <c r="J180">
        <v>0.10556304150384702</v>
      </c>
      <c r="K180">
        <v>0.10390442962001822</v>
      </c>
      <c r="L180">
        <v>0.10228574096303837</v>
      </c>
      <c r="M180">
        <v>0.10070819817159776</v>
      </c>
      <c r="N180">
        <v>9.9173078068556825E-2</v>
      </c>
      <c r="O180">
        <v>9.768170911257569E-2</v>
      </c>
      <c r="P180">
        <v>9.6235466725195992E-2</v>
      </c>
      <c r="Q180">
        <v>9.483576804494992E-2</v>
      </c>
      <c r="R180">
        <v>9.3484065053820606E-2</v>
      </c>
      <c r="S180">
        <v>9.2181835731407633E-2</v>
      </c>
      <c r="T180">
        <v>9.0930574439436154E-2</v>
      </c>
      <c r="U180">
        <v>8.9731779583408472E-2</v>
      </c>
      <c r="V180">
        <v>8.8586940051585961E-2</v>
      </c>
      <c r="W180">
        <v>8.7497519952273548E-2</v>
      </c>
      <c r="X180">
        <v>8.6464941449826152E-2</v>
      </c>
      <c r="Y180">
        <v>8.5490566913237989E-2</v>
      </c>
      <c r="Z180">
        <v>8.4575679815340657E-2</v>
      </c>
      <c r="AA180">
        <v>8.3721465162334557E-2</v>
      </c>
      <c r="AB180">
        <v>8.2928990596034688E-2</v>
      </c>
      <c r="AC180">
        <v>8.2199188465558098E-2</v>
      </c>
      <c r="AD180">
        <v>8.1532840066065537E-2</v>
      </c>
      <c r="AE180">
        <v>8.0930560812611574E-2</v>
      </c>
      <c r="AF180">
        <v>8.0392790239222189E-2</v>
      </c>
      <c r="AG180">
        <v>7.9919783257400678E-2</v>
      </c>
      <c r="AH180">
        <v>7.9511607828354286E-2</v>
      </c>
      <c r="AI180">
        <v>7.9168142056340887E-2</v>
      </c>
      <c r="AJ180">
        <v>7.8889075035518605E-2</v>
      </c>
      <c r="AK180">
        <v>7.8673906878164598E-2</v>
      </c>
      <c r="AL180">
        <v>7.8521967870397738E-2</v>
      </c>
      <c r="AM180">
        <v>7.8432400087763463E-2</v>
      </c>
      <c r="AN180">
        <v>7.8404173208384303E-2</v>
      </c>
      <c r="AO180">
        <v>7.8436086821987161E-2</v>
      </c>
      <c r="AP180">
        <v>7.8526800449011391E-2</v>
      </c>
      <c r="AQ180">
        <v>7.8674818064140353E-2</v>
      </c>
      <c r="AR180">
        <v>7.8878516160217044E-2</v>
      </c>
      <c r="AS180">
        <v>7.913615160503952E-2</v>
      </c>
      <c r="AT180">
        <v>7.9445887119314287E-2</v>
      </c>
      <c r="AU180">
        <v>7.9805805771757166E-2</v>
      </c>
      <c r="AV180">
        <v>8.0213905003445399E-2</v>
      </c>
      <c r="AW180">
        <v>8.0668144013416529E-2</v>
      </c>
      <c r="AX180">
        <v>8.1166433310903771E-2</v>
      </c>
      <c r="AY180">
        <v>8.1706669269938387E-2</v>
      </c>
      <c r="AZ180">
        <v>8.2286739796102501E-2</v>
      </c>
      <c r="BA180">
        <v>8.290453906776539E-2</v>
      </c>
      <c r="BB180">
        <v>8.3557985396467541E-2</v>
      </c>
      <c r="BC180">
        <v>8.4245029922362866E-2</v>
      </c>
      <c r="BD180">
        <v>8.4963667782571556E-2</v>
      </c>
      <c r="BE180">
        <v>8.5711946655504634E-2</v>
      </c>
      <c r="BF180">
        <v>8.6487975045237669E-2</v>
      </c>
      <c r="BG180">
        <v>8.728992681153315E-2</v>
      </c>
      <c r="BH180">
        <v>8.8116046812243498E-2</v>
      </c>
      <c r="BI180">
        <v>8.8964652883360362E-2</v>
      </c>
      <c r="BJ180">
        <v>8.9834138003324251E-2</v>
      </c>
      <c r="BK180">
        <v>9.0722971522412515E-2</v>
      </c>
      <c r="BL180">
        <v>9.1629698415110247E-2</v>
      </c>
      <c r="BM180">
        <v>9.2552939521758554E-2</v>
      </c>
      <c r="BN180">
        <v>9.3491389048910953E-2</v>
      </c>
      <c r="BO180">
        <v>9.4443813790923356E-2</v>
      </c>
      <c r="BP180">
        <v>9.5409050131960105E-2</v>
      </c>
      <c r="BQ180">
        <v>9.638600207956162E-2</v>
      </c>
      <c r="BR180">
        <v>9.7373638400069018E-2</v>
      </c>
      <c r="BS180">
        <v>9.8370989923689228E-2</v>
      </c>
      <c r="BT180">
        <v>9.93771463679127E-2</v>
      </c>
      <c r="BU180">
        <v>0.10039125394485643</v>
      </c>
      <c r="BV180">
        <v>0.10141251200800894</v>
      </c>
      <c r="BW180">
        <v>0.10244017048656139</v>
      </c>
      <c r="BX180">
        <v>0.10347352704706531</v>
      </c>
      <c r="BY180">
        <v>0.10451192421042524</v>
      </c>
      <c r="BZ180">
        <v>0.10555474706864228</v>
      </c>
      <c r="CA180">
        <v>0.10660142040755061</v>
      </c>
      <c r="CB180">
        <v>0.10765140673679686</v>
      </c>
      <c r="CC180">
        <v>0.10870420368893711</v>
      </c>
      <c r="CD180">
        <v>0.10975934180593902</v>
      </c>
      <c r="CE180">
        <v>0.11081638279641105</v>
      </c>
      <c r="CF180">
        <v>0.11187491727925039</v>
      </c>
      <c r="CG180">
        <v>0.11293456315133565</v>
      </c>
      <c r="CH180">
        <v>0.11399496387667195</v>
      </c>
      <c r="CI180">
        <v>0.1150557865538732</v>
      </c>
      <c r="CJ180">
        <v>0.11611672074694217</v>
      </c>
      <c r="CK180">
        <v>0.11717747708842066</v>
      </c>
      <c r="CL180">
        <v>0.11823778550149612</v>
      </c>
      <c r="CM180">
        <v>0.1192973942869576</v>
      </c>
      <c r="CN180">
        <v>0.12035606893761724</v>
      </c>
      <c r="CO180">
        <v>0.12141359084818298</v>
      </c>
      <c r="CP180">
        <v>0.12246975652874705</v>
      </c>
      <c r="CQ180">
        <v>0.12352437642878665</v>
      </c>
      <c r="CR180">
        <v>0.12457727426090841</v>
      </c>
      <c r="CS180">
        <v>0.12562828566459328</v>
      </c>
      <c r="CT180">
        <v>0.12667725820360504</v>
      </c>
      <c r="CU180">
        <v>0.12772404991653694</v>
      </c>
      <c r="CV180">
        <v>0.12876852895038696</v>
      </c>
      <c r="CW180" t="e">
        <v>#N/A</v>
      </c>
      <c r="CX180" t="e">
        <v>#N/A</v>
      </c>
      <c r="CY180" t="e">
        <v>#N/A</v>
      </c>
      <c r="CZ180" t="e">
        <v>#N/A</v>
      </c>
      <c r="DA180" t="e">
        <v>#N/A</v>
      </c>
      <c r="DB180" t="e">
        <v>#N/A</v>
      </c>
      <c r="DC180" t="e">
        <v>#N/A</v>
      </c>
      <c r="DD180" t="e">
        <v>#N/A</v>
      </c>
      <c r="DE180" t="e">
        <v>#N/A</v>
      </c>
      <c r="DF180" t="e">
        <v>#N/A</v>
      </c>
      <c r="DG180" t="e">
        <v>#N/A</v>
      </c>
      <c r="DH180" t="e">
        <v>#N/A</v>
      </c>
      <c r="DI180" t="e">
        <v>#N/A</v>
      </c>
      <c r="DJ180" t="e">
        <v>#N/A</v>
      </c>
      <c r="DK180" t="e">
        <v>#N/A</v>
      </c>
      <c r="DL180" t="e">
        <v>#N/A</v>
      </c>
      <c r="DM180" t="e">
        <v>#N/A</v>
      </c>
      <c r="DN180" t="e">
        <v>#N/A</v>
      </c>
      <c r="DO180" t="e">
        <v>#N/A</v>
      </c>
      <c r="DP180" t="e">
        <v>#N/A</v>
      </c>
      <c r="DQ180" t="e">
        <v>#N/A</v>
      </c>
      <c r="DR180" t="e">
        <v>#N/A</v>
      </c>
      <c r="DS180" t="e">
        <v>#N/A</v>
      </c>
      <c r="DT180" t="e">
        <v>#N/A</v>
      </c>
      <c r="DU180" t="e">
        <v>#N/A</v>
      </c>
      <c r="DV180" t="e">
        <v>#N/A</v>
      </c>
      <c r="DW180" t="e">
        <v>#N/A</v>
      </c>
      <c r="DX180" t="e">
        <v>#N/A</v>
      </c>
      <c r="DY180" t="e">
        <v>#N/A</v>
      </c>
      <c r="DZ180" t="e">
        <v>#N/A</v>
      </c>
      <c r="EA180" t="e">
        <v>#N/A</v>
      </c>
      <c r="EB180" t="e">
        <v>#N/A</v>
      </c>
      <c r="EC180" t="e">
        <v>#N/A</v>
      </c>
      <c r="ED180" t="e">
        <v>#N/A</v>
      </c>
      <c r="EE180" t="e">
        <v>#N/A</v>
      </c>
      <c r="EF180" t="e">
        <v>#N/A</v>
      </c>
      <c r="EG180" t="e">
        <v>#N/A</v>
      </c>
      <c r="EH180" t="e">
        <v>#N/A</v>
      </c>
      <c r="EI180" t="e">
        <v>#N/A</v>
      </c>
      <c r="EJ180" t="e">
        <v>#N/A</v>
      </c>
      <c r="EK180" t="e">
        <v>#N/A</v>
      </c>
      <c r="EL180" t="e">
        <v>#N/A</v>
      </c>
      <c r="EM180" t="e">
        <v>#N/A</v>
      </c>
      <c r="EN180" t="e">
        <v>#N/A</v>
      </c>
      <c r="EO180" t="e">
        <v>#N/A</v>
      </c>
      <c r="EP180" t="e">
        <v>#N/A</v>
      </c>
      <c r="EQ180" t="e">
        <v>#N/A</v>
      </c>
      <c r="ER180" t="e">
        <v>#N/A</v>
      </c>
      <c r="ES180" t="e">
        <v>#N/A</v>
      </c>
      <c r="ET180" t="e">
        <v>#N/A</v>
      </c>
      <c r="EU180" t="e">
        <v>#N/A</v>
      </c>
      <c r="EV180" t="e">
        <v>#N/A</v>
      </c>
      <c r="EW180" t="e">
        <v>#N/A</v>
      </c>
      <c r="EX180" t="e">
        <v>#N/A</v>
      </c>
      <c r="EY180" t="e">
        <v>#N/A</v>
      </c>
    </row>
    <row r="181" spans="1:155">
      <c r="A181">
        <v>0.12203997354427874</v>
      </c>
      <c r="B181">
        <v>0.12006779425560402</v>
      </c>
      <c r="C181">
        <v>0.11812727263313251</v>
      </c>
      <c r="D181">
        <v>0.11621911956742208</v>
      </c>
      <c r="E181">
        <v>0.11434409796730888</v>
      </c>
      <c r="F181">
        <v>0.11250302479987659</v>
      </c>
      <c r="G181">
        <v>0.11069677194354104</v>
      </c>
      <c r="H181">
        <v>0.1089262677111269</v>
      </c>
      <c r="I181">
        <v>0.10719249758688244</v>
      </c>
      <c r="J181">
        <v>0.10549650454579124</v>
      </c>
      <c r="K181">
        <v>0.10383938914264595</v>
      </c>
      <c r="L181">
        <v>0.10222230887824456</v>
      </c>
      <c r="M181">
        <v>0.1006464769993913</v>
      </c>
      <c r="N181">
        <v>9.9113160024696653E-2</v>
      </c>
      <c r="O181">
        <v>9.7623675232565044E-2</v>
      </c>
      <c r="P181">
        <v>9.6179385975046494E-2</v>
      </c>
      <c r="Q181">
        <v>9.4781696478190958E-2</v>
      </c>
      <c r="R181">
        <v>9.3432045072423642E-2</v>
      </c>
      <c r="S181">
        <v>9.2131895451486437E-2</v>
      </c>
      <c r="T181">
        <v>9.0882727136064642E-2</v>
      </c>
      <c r="U181">
        <v>8.9686023411113563E-2</v>
      </c>
      <c r="V181">
        <v>8.8543257867506026E-2</v>
      </c>
      <c r="W181">
        <v>8.7455879466851918E-2</v>
      </c>
      <c r="X181">
        <v>8.6425295568637345E-2</v>
      </c>
      <c r="Y181">
        <v>8.5452854372955564E-2</v>
      </c>
      <c r="Z181">
        <v>8.4539826152487604E-2</v>
      </c>
      <c r="AA181">
        <v>8.368738381361189E-2</v>
      </c>
      <c r="AB181">
        <v>8.2896584385631064E-2</v>
      </c>
      <c r="AC181">
        <v>8.2168351069320314E-2</v>
      </c>
      <c r="AD181">
        <v>8.15034577938544E-2</v>
      </c>
      <c r="AE181">
        <v>8.0902514255449226E-2</v>
      </c>
      <c r="AF181">
        <v>8.0365955889443147E-2</v>
      </c>
      <c r="AG181">
        <v>7.9894035224852056E-2</v>
      </c>
      <c r="AH181">
        <v>7.948681882107192E-2</v>
      </c>
      <c r="AI181">
        <v>7.9144184684183549E-2</v>
      </c>
      <c r="AJ181">
        <v>7.8865822766660473E-2</v>
      </c>
      <c r="AK181">
        <v>7.865123488027248E-2</v>
      </c>
      <c r="AL181">
        <v>7.8499753298178279E-2</v>
      </c>
      <c r="AM181">
        <v>7.8410522265504726E-2</v>
      </c>
      <c r="AN181">
        <v>7.8382514358045746E-2</v>
      </c>
      <c r="AO181">
        <v>7.841453403259753E-2</v>
      </c>
      <c r="AP181">
        <v>7.850524459348196E-2</v>
      </c>
      <c r="AQ181">
        <v>7.8653155150499948E-2</v>
      </c>
      <c r="AR181">
        <v>7.8856648089029133E-2</v>
      </c>
      <c r="AS181">
        <v>7.9113985894376571E-2</v>
      </c>
      <c r="AT181">
        <v>7.9423338942025773E-2</v>
      </c>
      <c r="AU181">
        <v>7.9782797897338331E-2</v>
      </c>
      <c r="AV181">
        <v>8.0190368623791586E-2</v>
      </c>
      <c r="AW181">
        <v>8.064401903884906E-2</v>
      </c>
      <c r="AX181">
        <v>8.1141669442878817E-2</v>
      </c>
      <c r="AY181">
        <v>8.1681225984085309E-2</v>
      </c>
      <c r="AZ181">
        <v>8.2260586986596884E-2</v>
      </c>
      <c r="BA181">
        <v>8.2877657059210866E-2</v>
      </c>
      <c r="BB181">
        <v>8.3530365062200546E-2</v>
      </c>
      <c r="BC181">
        <v>8.4216672536836179E-2</v>
      </c>
      <c r="BD181">
        <v>8.4934584669050295E-2</v>
      </c>
      <c r="BE181">
        <v>8.5682158997991587E-2</v>
      </c>
      <c r="BF181">
        <v>8.6457513231130698E-2</v>
      </c>
      <c r="BG181">
        <v>8.7258829984451641E-2</v>
      </c>
      <c r="BH181">
        <v>8.8084362231651961E-2</v>
      </c>
      <c r="BI181">
        <v>8.8932435184901806E-2</v>
      </c>
      <c r="BJ181">
        <v>8.9801448590880073E-2</v>
      </c>
      <c r="BK181">
        <v>9.0689877809518579E-2</v>
      </c>
      <c r="BL181">
        <v>9.1596273156051969E-2</v>
      </c>
      <c r="BM181">
        <v>9.2519260099121745E-2</v>
      </c>
      <c r="BN181">
        <v>9.3457536853091688E-2</v>
      </c>
      <c r="BO181">
        <v>9.4409873553711901E-2</v>
      </c>
      <c r="BP181">
        <v>9.537510936883882E-2</v>
      </c>
      <c r="BQ181">
        <v>9.6352150506956932E-2</v>
      </c>
      <c r="BR181">
        <v>9.7339967454691159E-2</v>
      </c>
      <c r="BS181">
        <v>9.8337592280739336E-2</v>
      </c>
      <c r="BT181">
        <v>9.9344115509112679E-2</v>
      </c>
      <c r="BU181">
        <v>0.10035868378429152</v>
      </c>
      <c r="BV181">
        <v>0.10138049654960538</v>
      </c>
      <c r="BW181">
        <v>0.10240880350606263</v>
      </c>
      <c r="BX181">
        <v>0.10344290182701796</v>
      </c>
      <c r="BY181">
        <v>0.1044821333052014</v>
      </c>
      <c r="BZ181">
        <v>0.10552588206545691</v>
      </c>
      <c r="CA181">
        <v>0.10657357179739406</v>
      </c>
      <c r="CB181">
        <v>0.10762466371915801</v>
      </c>
      <c r="CC181">
        <v>0.10867865403680513</v>
      </c>
      <c r="CD181">
        <v>0.10973507179526852</v>
      </c>
      <c r="CE181">
        <v>0.11079347706407809</v>
      </c>
      <c r="CF181">
        <v>0.1118534587724495</v>
      </c>
      <c r="CG181">
        <v>0.11291463310133205</v>
      </c>
      <c r="CH181">
        <v>0.11397664167853545</v>
      </c>
      <c r="CI181">
        <v>0.11503914979359225</v>
      </c>
      <c r="CJ181">
        <v>0.1161018451458133</v>
      </c>
      <c r="CK181">
        <v>0.11716443652260974</v>
      </c>
      <c r="CL181">
        <v>0.11822665194330149</v>
      </c>
      <c r="CM181">
        <v>0.11928823786102072</v>
      </c>
      <c r="CN181">
        <v>0.12034895788831204</v>
      </c>
      <c r="CO181">
        <v>0.1214085915839397</v>
      </c>
      <c r="CP181">
        <v>0.12246693361173883</v>
      </c>
      <c r="CQ181">
        <v>0.12352379260365759</v>
      </c>
      <c r="CR181">
        <v>0.12457899048962985</v>
      </c>
      <c r="CS181">
        <v>0.12563236116099538</v>
      </c>
      <c r="CT181">
        <v>0.12668375042375707</v>
      </c>
      <c r="CU181">
        <v>0.12773301464042808</v>
      </c>
      <c r="CV181">
        <v>0.12878002027771857</v>
      </c>
      <c r="CW181" t="e">
        <v>#N/A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e">
        <v>#N/A</v>
      </c>
      <c r="EW181" t="e">
        <v>#N/A</v>
      </c>
      <c r="EX181" t="e">
        <v>#N/A</v>
      </c>
      <c r="EY181" t="e">
        <v>#N/A</v>
      </c>
    </row>
    <row r="182" spans="1:155">
      <c r="A182">
        <v>0.12196472334071141</v>
      </c>
      <c r="B182">
        <v>0.11999290507441548</v>
      </c>
      <c r="C182">
        <v>0.11805289888747122</v>
      </c>
      <c r="D182">
        <v>0.11614541272813869</v>
      </c>
      <c r="E182">
        <v>0.11427120611866071</v>
      </c>
      <c r="F182">
        <v>0.11243109204810511</v>
      </c>
      <c r="G182">
        <v>0.11062593779958226</v>
      </c>
      <c r="H182">
        <v>0.10885666641174005</v>
      </c>
      <c r="I182">
        <v>0.10712425740097942</v>
      </c>
      <c r="J182">
        <v>0.10542974697170521</v>
      </c>
      <c r="K182">
        <v>0.10377422810736717</v>
      </c>
      <c r="L182">
        <v>0.10215884986541748</v>
      </c>
      <c r="M182">
        <v>0.1005848161749176</v>
      </c>
      <c r="N182">
        <v>9.9053383341684689E-2</v>
      </c>
      <c r="O182">
        <v>9.7565857514292947E-2</v>
      </c>
      <c r="P182">
        <v>9.6123590064039643E-2</v>
      </c>
      <c r="Q182">
        <v>9.4727972391767612E-2</v>
      </c>
      <c r="R182">
        <v>9.3380429270906645E-2</v>
      </c>
      <c r="S182">
        <v>9.2082410162673267E-2</v>
      </c>
      <c r="T182">
        <v>9.0835379886250761E-2</v>
      </c>
      <c r="U182">
        <v>8.9640806703699463E-2</v>
      </c>
      <c r="V182">
        <v>8.8500149051526783E-2</v>
      </c>
      <c r="W182">
        <v>8.7414840879183206E-2</v>
      </c>
      <c r="X182">
        <v>8.6386274923750936E-2</v>
      </c>
      <c r="Y182">
        <v>8.5415785477812395E-2</v>
      </c>
      <c r="Z182">
        <v>8.4504629808503109E-2</v>
      </c>
      <c r="AA182">
        <v>8.3653969095225836E-2</v>
      </c>
      <c r="AB182">
        <v>8.2864849978891583E-2</v>
      </c>
      <c r="AC182">
        <v>8.2138187036717367E-2</v>
      </c>
      <c r="AD182">
        <v>8.1474747156888766E-2</v>
      </c>
      <c r="AE182">
        <v>8.0875134765755211E-2</v>
      </c>
      <c r="AF182">
        <v>8.0339781758746315E-2</v>
      </c>
      <c r="AG182">
        <v>7.9868938484887797E-2</v>
      </c>
      <c r="AH182">
        <v>7.9462670796888013E-2</v>
      </c>
      <c r="AI182">
        <v>7.9120856964085107E-2</v>
      </c>
      <c r="AJ182">
        <v>7.8843188098177641E-2</v>
      </c>
      <c r="AK182">
        <v>7.8629167661397839E-2</v>
      </c>
      <c r="AL182">
        <v>7.8478130055829015E-2</v>
      </c>
      <c r="AM182">
        <v>7.8389222559946126E-2</v>
      </c>
      <c r="AN182">
        <v>7.8361419248726458E-2</v>
      </c>
      <c r="AO182">
        <v>7.8393530151595822E-2</v>
      </c>
      <c r="AP182">
        <v>7.8484221937664259E-2</v>
      </c>
      <c r="AQ182">
        <v>7.8632008553170499E-2</v>
      </c>
      <c r="AR182">
        <v>7.8835277437672407E-2</v>
      </c>
      <c r="AS182">
        <v>7.9092298198671918E-2</v>
      </c>
      <c r="AT182">
        <v>7.9401246257960523E-2</v>
      </c>
      <c r="AU182">
        <v>7.9760220598316459E-2</v>
      </c>
      <c r="AV182">
        <v>8.0167234771641172E-2</v>
      </c>
      <c r="AW182">
        <v>8.0620265623378734E-2</v>
      </c>
      <c r="AX182">
        <v>8.1117242349669327E-2</v>
      </c>
      <c r="AY182">
        <v>8.1656081158443819E-2</v>
      </c>
      <c r="AZ182">
        <v>8.2234690330135932E-2</v>
      </c>
      <c r="BA182">
        <v>8.2850984780469303E-2</v>
      </c>
      <c r="BB182">
        <v>8.3502903816793109E-2</v>
      </c>
      <c r="BC182">
        <v>8.4188419264497549E-2</v>
      </c>
      <c r="BD182">
        <v>8.4905546308841118E-2</v>
      </c>
      <c r="BE182">
        <v>8.5652352328334014E-2</v>
      </c>
      <c r="BF182">
        <v>8.6426964215978008E-2</v>
      </c>
      <c r="BG182">
        <v>8.7227573395576699E-2</v>
      </c>
      <c r="BH182">
        <v>8.8052440882429292E-2</v>
      </c>
      <c r="BI182">
        <v>8.8899899431993362E-2</v>
      </c>
      <c r="BJ182">
        <v>8.9768355497393315E-2</v>
      </c>
      <c r="BK182">
        <v>9.0656290577326396E-2</v>
      </c>
      <c r="BL182">
        <v>9.156226032948668E-2</v>
      </c>
      <c r="BM182">
        <v>9.2484894981638741E-2</v>
      </c>
      <c r="BN182">
        <v>9.3422896786162613E-2</v>
      </c>
      <c r="BO182">
        <v>9.4375039295097288E-2</v>
      </c>
      <c r="BP182">
        <v>9.5340164528346788E-2</v>
      </c>
      <c r="BQ182">
        <v>9.6317180999198629E-2</v>
      </c>
      <c r="BR182">
        <v>9.7305060957031217E-2</v>
      </c>
      <c r="BS182">
        <v>9.8302837807006146E-2</v>
      </c>
      <c r="BT182">
        <v>9.9309602949232287E-2</v>
      </c>
      <c r="BU182">
        <v>0.10032450356685482</v>
      </c>
      <c r="BV182">
        <v>0.10134673923507705</v>
      </c>
      <c r="BW182">
        <v>0.10237555952339769</v>
      </c>
      <c r="BX182">
        <v>0.10341026119899363</v>
      </c>
      <c r="BY182">
        <v>0.10445018538083077</v>
      </c>
      <c r="BZ182">
        <v>0.10549471534686616</v>
      </c>
      <c r="CA182">
        <v>0.10654327371307327</v>
      </c>
      <c r="CB182">
        <v>0.10759532051665957</v>
      </c>
      <c r="CC182">
        <v>0.10865035062557869</v>
      </c>
      <c r="CD182">
        <v>0.10970789163375308</v>
      </c>
      <c r="CE182">
        <v>0.1107675020578139</v>
      </c>
      <c r="CF182">
        <v>0.11182876924293696</v>
      </c>
      <c r="CG182">
        <v>0.11289130766508976</v>
      </c>
      <c r="CH182">
        <v>0.1139547572322825</v>
      </c>
      <c r="CI182">
        <v>0.11501878146577067</v>
      </c>
      <c r="CJ182">
        <v>0.11608306630906146</v>
      </c>
      <c r="CK182">
        <v>0.11714731873375032</v>
      </c>
      <c r="CL182">
        <v>0.11821126495855598</v>
      </c>
      <c r="CM182">
        <v>0.11927464962210119</v>
      </c>
      <c r="CN182">
        <v>0.12033723455179512</v>
      </c>
      <c r="CO182">
        <v>0.12139879750834581</v>
      </c>
      <c r="CP182">
        <v>0.12245913137560134</v>
      </c>
      <c r="CQ182">
        <v>0.12351804305543805</v>
      </c>
      <c r="CR182">
        <v>0.12457535272075441</v>
      </c>
      <c r="CS182">
        <v>0.12563089258796878</v>
      </c>
      <c r="CT182">
        <v>0.12668450677102258</v>
      </c>
      <c r="CU182">
        <v>0.12773604998512098</v>
      </c>
      <c r="CV182">
        <v>0.12878538708913059</v>
      </c>
      <c r="CW182" t="e">
        <v>#N/A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 t="e">
        <v>#N/A</v>
      </c>
      <c r="DS182" t="e">
        <v>#N/A</v>
      </c>
      <c r="DT182" t="e">
        <v>#N/A</v>
      </c>
      <c r="DU182" t="e">
        <v>#N/A</v>
      </c>
      <c r="DV182" t="e">
        <v>#N/A</v>
      </c>
      <c r="DW182" t="e">
        <v>#N/A</v>
      </c>
      <c r="DX182" t="e">
        <v>#N/A</v>
      </c>
      <c r="DY182" t="e">
        <v>#N/A</v>
      </c>
      <c r="DZ182" t="e">
        <v>#N/A</v>
      </c>
      <c r="EA182" t="e">
        <v>#N/A</v>
      </c>
      <c r="EB182" t="e">
        <v>#N/A</v>
      </c>
      <c r="EC182" t="e">
        <v>#N/A</v>
      </c>
      <c r="ED182" t="e">
        <v>#N/A</v>
      </c>
      <c r="EE182" t="e">
        <v>#N/A</v>
      </c>
      <c r="EF182" t="e">
        <v>#N/A</v>
      </c>
      <c r="EG182" t="e">
        <v>#N/A</v>
      </c>
      <c r="EH182" t="e">
        <v>#N/A</v>
      </c>
      <c r="EI182" t="e">
        <v>#N/A</v>
      </c>
      <c r="EJ182" t="e">
        <v>#N/A</v>
      </c>
      <c r="EK182" t="e">
        <v>#N/A</v>
      </c>
      <c r="EL182" t="e">
        <v>#N/A</v>
      </c>
      <c r="EM182" t="e">
        <v>#N/A</v>
      </c>
      <c r="EN182" t="e">
        <v>#N/A</v>
      </c>
      <c r="EO182" t="e">
        <v>#N/A</v>
      </c>
      <c r="EP182" t="e">
        <v>#N/A</v>
      </c>
      <c r="EQ182" t="e">
        <v>#N/A</v>
      </c>
      <c r="ER182" t="e">
        <v>#N/A</v>
      </c>
      <c r="ES182" t="e">
        <v>#N/A</v>
      </c>
      <c r="ET182" t="e">
        <v>#N/A</v>
      </c>
      <c r="EU182" t="e">
        <v>#N/A</v>
      </c>
      <c r="EV182" t="e">
        <v>#N/A</v>
      </c>
      <c r="EW182" t="e">
        <v>#N/A</v>
      </c>
      <c r="EX182" t="e">
        <v>#N/A</v>
      </c>
      <c r="EY182" t="e">
        <v>#N/A</v>
      </c>
    </row>
    <row r="183" spans="1:155">
      <c r="A183">
        <v>0.12188799717422716</v>
      </c>
      <c r="B183">
        <v>0.11991670091429106</v>
      </c>
      <c r="C183">
        <v>0.11797736424715109</v>
      </c>
      <c r="D183">
        <v>0.11607069230170659</v>
      </c>
      <c r="E183">
        <v>0.11419744123018215</v>
      </c>
      <c r="F183">
        <v>0.11235842009941908</v>
      </c>
      <c r="G183">
        <v>0.11055449167740641</v>
      </c>
      <c r="H183">
        <v>0.10878657378812523</v>
      </c>
      <c r="I183">
        <v>0.10705564004949311</v>
      </c>
      <c r="J183">
        <v>0.10536271995400681</v>
      </c>
      <c r="K183">
        <v>0.10370889899216197</v>
      </c>
      <c r="L183">
        <v>0.10209531786350069</v>
      </c>
      <c r="M183">
        <v>0.10052317124299266</v>
      </c>
      <c r="N183">
        <v>9.8993705285909506E-2</v>
      </c>
      <c r="O183">
        <v>9.7508215126903566E-2</v>
      </c>
      <c r="P183">
        <v>9.6068040201493524E-2</v>
      </c>
      <c r="Q183">
        <v>9.4674559185314228E-2</v>
      </c>
      <c r="R183">
        <v>9.3329183351279613E-2</v>
      </c>
      <c r="S183">
        <v>9.2033348051309999E-2</v>
      </c>
      <c r="T183">
        <v>9.0788503489479228E-2</v>
      </c>
      <c r="U183">
        <v>8.9596102988829307E-2</v>
      </c>
      <c r="V183">
        <v>8.8457589978953421E-2</v>
      </c>
      <c r="W183">
        <v>8.7374383519757598E-2</v>
      </c>
      <c r="X183">
        <v>8.634786194142359E-2</v>
      </c>
      <c r="Y183">
        <v>8.5379345724311551E-2</v>
      </c>
      <c r="Z183">
        <v>8.4470079445061214E-2</v>
      </c>
      <c r="AA183">
        <v>8.3621212752063273E-2</v>
      </c>
      <c r="AB183">
        <v>8.28337822715704E-2</v>
      </c>
      <c r="AC183">
        <v>8.2108694236997987E-2</v>
      </c>
      <c r="AD183">
        <v>8.1446708896589642E-2</v>
      </c>
      <c r="AE183">
        <v>8.0848425865307383E-2</v>
      </c>
      <c r="AF183">
        <v>8.0314273800156197E-2</v>
      </c>
      <c r="AG183">
        <v>7.9844501452094777E-2</v>
      </c>
      <c r="AH183">
        <v>7.9439174143798169E-2</v>
      </c>
      <c r="AI183">
        <v>7.9098170884276314E-2</v>
      </c>
      <c r="AJ183">
        <v>7.8821184049300858E-2</v>
      </c>
      <c r="AK183">
        <v>7.8607719332565079E-2</v>
      </c>
      <c r="AL183">
        <v>7.8457112710732343E-2</v>
      </c>
      <c r="AM183">
        <v>7.8368515036636041E-2</v>
      </c>
      <c r="AN183">
        <v>7.83409022361478E-2</v>
      </c>
      <c r="AO183">
        <v>7.837308891196311E-2</v>
      </c>
      <c r="AP183">
        <v>7.8463745212468031E-2</v>
      </c>
      <c r="AQ183">
        <v>7.8611389716112173E-2</v>
      </c>
      <c r="AR183">
        <v>7.881441530935436E-2</v>
      </c>
      <c r="AS183">
        <v>7.9071096136856173E-2</v>
      </c>
      <c r="AT183">
        <v>7.9379614924861092E-2</v>
      </c>
      <c r="AU183">
        <v>7.9738077459688556E-2</v>
      </c>
      <c r="AV183">
        <v>8.014450514654195E-2</v>
      </c>
      <c r="AW183">
        <v>8.0596882819624113E-2</v>
      </c>
      <c r="AX183">
        <v>8.109314900115365E-2</v>
      </c>
      <c r="AY183">
        <v>8.1631229278035414E-2</v>
      </c>
      <c r="AZ183">
        <v>8.2209041951079379E-2</v>
      </c>
      <c r="BA183">
        <v>8.2824512051152335E-2</v>
      </c>
      <c r="BB183">
        <v>8.3475589175298015E-2</v>
      </c>
      <c r="BC183">
        <v>8.4160255378651877E-2</v>
      </c>
      <c r="BD183">
        <v>8.4876535904941278E-2</v>
      </c>
      <c r="BE183">
        <v>8.5622507849558424E-2</v>
      </c>
      <c r="BF183">
        <v>8.639630733947086E-2</v>
      </c>
      <c r="BG183">
        <v>8.7196134569436062E-2</v>
      </c>
      <c r="BH183">
        <v>8.8020258718507757E-2</v>
      </c>
      <c r="BI183">
        <v>8.8867020016474507E-2</v>
      </c>
      <c r="BJ183">
        <v>8.9734831749607516E-2</v>
      </c>
      <c r="BK183">
        <v>9.0622181571088659E-2</v>
      </c>
      <c r="BL183">
        <v>9.1527630564597659E-2</v>
      </c>
      <c r="BM183">
        <v>9.2449813751725146E-2</v>
      </c>
      <c r="BN183">
        <v>9.3387437502527537E-2</v>
      </c>
      <c r="BO183">
        <v>9.4339278863655104E-2</v>
      </c>
      <c r="BP183">
        <v>9.5304182800357587E-2</v>
      </c>
      <c r="BQ183">
        <v>9.6281060134827109E-2</v>
      </c>
      <c r="BR183">
        <v>9.7268885030708852E-2</v>
      </c>
      <c r="BS183">
        <v>9.8266692239957446E-2</v>
      </c>
      <c r="BT183">
        <v>9.9273574177338786E-2</v>
      </c>
      <c r="BU183">
        <v>0.10028867856476979</v>
      </c>
      <c r="BV183">
        <v>0.1013112052537788</v>
      </c>
      <c r="BW183">
        <v>0.10234040372956606</v>
      </c>
      <c r="BX183">
        <v>0.10337557040631827</v>
      </c>
      <c r="BY183">
        <v>0.10441604585173654</v>
      </c>
      <c r="BZ183">
        <v>0.1054612125339187</v>
      </c>
      <c r="CA183">
        <v>0.10651049208983199</v>
      </c>
      <c r="CB183">
        <v>0.1075633434521744</v>
      </c>
      <c r="CC183">
        <v>0.10861926020591389</v>
      </c>
      <c r="CD183">
        <v>0.10967776857112456</v>
      </c>
      <c r="CE183">
        <v>0.11073842563232911</v>
      </c>
      <c r="CF183">
        <v>0.11180081714321469</v>
      </c>
      <c r="CG183">
        <v>0.11286455598708013</v>
      </c>
      <c r="CH183">
        <v>0.11392928043919637</v>
      </c>
      <c r="CI183">
        <v>0.11499465231280812</v>
      </c>
      <c r="CJ183">
        <v>0.11606035584277566</v>
      </c>
      <c r="CK183">
        <v>0.11712609625647465</v>
      </c>
      <c r="CL183">
        <v>0.11819159804904518</v>
      </c>
      <c r="CM183">
        <v>0.11925660410038474</v>
      </c>
      <c r="CN183">
        <v>0.12032087453348873</v>
      </c>
      <c r="CO183">
        <v>0.12138418533793276</v>
      </c>
      <c r="CP183">
        <v>0.12244632771402104</v>
      </c>
      <c r="CQ183">
        <v>0.12350710686784802</v>
      </c>
      <c r="CR183">
        <v>0.12456634129686105</v>
      </c>
      <c r="CS183">
        <v>0.12562386156666963</v>
      </c>
      <c r="CT183">
        <v>0.12667951019022322</v>
      </c>
      <c r="CU183">
        <v>0.12773314027512711</v>
      </c>
      <c r="CV183">
        <v>0.1287846151431063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e">
        <v>#N/A</v>
      </c>
      <c r="EW183" t="e">
        <v>#N/A</v>
      </c>
      <c r="EX183" t="e">
        <v>#N/A</v>
      </c>
      <c r="EY183" t="e">
        <v>#N/A</v>
      </c>
    </row>
    <row r="184" spans="1:155">
      <c r="A184">
        <v>0.12180974094407808</v>
      </c>
      <c r="B184">
        <v>0.11983912795174281</v>
      </c>
      <c r="C184">
        <v>0.11790061531310402</v>
      </c>
      <c r="D184">
        <v>0.1159949053668831</v>
      </c>
      <c r="E184">
        <v>0.11412275096697662</v>
      </c>
      <c r="F184">
        <v>0.11228495733190449</v>
      </c>
      <c r="G184">
        <v>0.11048238276392872</v>
      </c>
      <c r="H184">
        <v>0.10871593996655267</v>
      </c>
      <c r="I184">
        <v>0.1069865966939645</v>
      </c>
      <c r="J184">
        <v>0.105295375842883</v>
      </c>
      <c r="K184">
        <v>0.10364335545953569</v>
      </c>
      <c r="L184">
        <v>0.10203166796158604</v>
      </c>
      <c r="M184">
        <v>0.10046149885516177</v>
      </c>
      <c r="N184">
        <v>9.8934084246057055E-2</v>
      </c>
      <c r="O184">
        <v>9.7450708298360236E-2</v>
      </c>
      <c r="P184">
        <v>9.6012698600616606E-2</v>
      </c>
      <c r="Q184">
        <v>9.4621421194312799E-2</v>
      </c>
      <c r="R184">
        <v>9.3278273950958362E-2</v>
      </c>
      <c r="S184">
        <v>9.1984678164544101E-2</v>
      </c>
      <c r="T184">
        <v>9.0742069537657177E-2</v>
      </c>
      <c r="U184">
        <v>8.9551886550749346E-2</v>
      </c>
      <c r="V184">
        <v>8.841555773723872E-2</v>
      </c>
      <c r="W184">
        <v>8.7334487387073695E-2</v>
      </c>
      <c r="X184">
        <v>8.6310039541206668E-2</v>
      </c>
      <c r="Y184">
        <v>8.5343521115067475E-2</v>
      </c>
      <c r="Z184">
        <v>8.4436164105294517E-2</v>
      </c>
      <c r="AA184">
        <v>8.3589106930560916E-2</v>
      </c>
      <c r="AB184">
        <v>8.2803376451252658E-2</v>
      </c>
      <c r="AC184">
        <v>8.207987082203981E-2</v>
      </c>
      <c r="AD184">
        <v>8.1419344058624263E-2</v>
      </c>
      <c r="AE184">
        <v>8.0822391244377054E-2</v>
      </c>
      <c r="AF184">
        <v>8.0289438197743049E-2</v>
      </c>
      <c r="AG184">
        <v>7.9820732385708124E-2</v>
      </c>
      <c r="AH184">
        <v>7.9416339120003718E-2</v>
      </c>
      <c r="AI184">
        <v>7.9076138321532152E-2</v>
      </c>
      <c r="AJ184">
        <v>7.8799823902620428E-2</v>
      </c>
      <c r="AK184">
        <v>7.8586903817889783E-2</v>
      </c>
      <c r="AL184">
        <v>7.8436716502145773E-2</v>
      </c>
      <c r="AM184">
        <v>7.8348414305326602E-2</v>
      </c>
      <c r="AN184">
        <v>7.8320977639720082E-2</v>
      </c>
      <c r="AO184">
        <v>7.83532239860871E-2</v>
      </c>
      <c r="AP184">
        <v>7.8443827126122662E-2</v>
      </c>
      <c r="AQ184">
        <v>7.8591310072112647E-2</v>
      </c>
      <c r="AR184">
        <v>7.879407020694644E-2</v>
      </c>
      <c r="AS184">
        <v>7.9050387980668393E-2</v>
      </c>
      <c r="AT184">
        <v>7.9358451105537589E-2</v>
      </c>
      <c r="AU184">
        <v>7.9716372640561375E-2</v>
      </c>
      <c r="AV184">
        <v>8.0122181394600547E-2</v>
      </c>
      <c r="AW184">
        <v>8.0573870251694935E-2</v>
      </c>
      <c r="AX184">
        <v>8.1069386465324841E-2</v>
      </c>
      <c r="AY184">
        <v>8.1606665162241965E-2</v>
      </c>
      <c r="AZ184">
        <v>8.2183634286423418E-2</v>
      </c>
      <c r="BA184">
        <v>8.2798228934557142E-2</v>
      </c>
      <c r="BB184">
        <v>8.3448409013632693E-2</v>
      </c>
      <c r="BC184">
        <v>8.4132166670829803E-2</v>
      </c>
      <c r="BD184">
        <v>8.4847537157425656E-2</v>
      </c>
      <c r="BE184">
        <v>8.5592607297616224E-2</v>
      </c>
      <c r="BF184">
        <v>8.6365522499337113E-2</v>
      </c>
      <c r="BG184">
        <v>8.716449171085984E-2</v>
      </c>
      <c r="BH184">
        <v>8.7987792275826621E-2</v>
      </c>
      <c r="BI184">
        <v>8.8833771981765591E-2</v>
      </c>
      <c r="BJ184">
        <v>8.9700851020719355E-2</v>
      </c>
      <c r="BK184">
        <v>9.0587523191466554E-2</v>
      </c>
      <c r="BL184">
        <v>9.1492355127515898E-2</v>
      </c>
      <c r="BM184">
        <v>9.2413986662618686E-2</v>
      </c>
      <c r="BN184">
        <v>9.335112836250295E-2</v>
      </c>
      <c r="BO184">
        <v>9.430256083333266E-2</v>
      </c>
      <c r="BP184">
        <v>9.5267132025638218E-2</v>
      </c>
      <c r="BQ184">
        <v>9.6243755202066725E-2</v>
      </c>
      <c r="BR184">
        <v>9.7231406452304117E-2</v>
      </c>
      <c r="BS184">
        <v>9.8229121987307377E-2</v>
      </c>
      <c r="BT184">
        <v>9.9235995264625884E-2</v>
      </c>
      <c r="BU184">
        <v>0.10025117466644393</v>
      </c>
      <c r="BV184">
        <v>0.10127386033815557</v>
      </c>
      <c r="BW184">
        <v>0.1023033017997587</v>
      </c>
      <c r="BX184">
        <v>0.10333879518488204</v>
      </c>
      <c r="BY184">
        <v>0.10437968053630113</v>
      </c>
      <c r="BZ184">
        <v>0.1054253396287253</v>
      </c>
      <c r="CA184">
        <v>0.10647519319736906</v>
      </c>
      <c r="CB184">
        <v>0.10752869910639519</v>
      </c>
      <c r="CC184">
        <v>0.10858534975705229</v>
      </c>
      <c r="CD184">
        <v>0.10964467005961473</v>
      </c>
      <c r="CE184">
        <v>0.11070621570695915</v>
      </c>
      <c r="CF184">
        <v>0.11176957097413462</v>
      </c>
      <c r="CG184">
        <v>0.11283434723126906</v>
      </c>
      <c r="CH184">
        <v>0.11390018113733789</v>
      </c>
      <c r="CI184">
        <v>0.11496673289253202</v>
      </c>
      <c r="CJ184">
        <v>0.11603368508309155</v>
      </c>
      <c r="CK184">
        <v>0.11710074126971244</v>
      </c>
      <c r="CL184">
        <v>0.11816762429216081</v>
      </c>
      <c r="CM184">
        <v>0.11923407531184016</v>
      </c>
      <c r="CN184">
        <v>0.12029985280073686</v>
      </c>
      <c r="CO184">
        <v>0.12136473108255667</v>
      </c>
      <c r="CP184">
        <v>0.12242849970765583</v>
      </c>
      <c r="CQ184">
        <v>0.12349096224240078</v>
      </c>
      <c r="CR184">
        <v>0.12455193556647176</v>
      </c>
      <c r="CS184">
        <v>0.12561124867311341</v>
      </c>
      <c r="CT184">
        <v>0.12666874248960525</v>
      </c>
      <c r="CU184">
        <v>0.12772426859992181</v>
      </c>
      <c r="CV184">
        <v>0.12877768880368648</v>
      </c>
      <c r="CW184" t="e">
        <v>#N/A</v>
      </c>
      <c r="CX184" t="e">
        <v>#N/A</v>
      </c>
      <c r="CY184" t="e">
        <v>#N/A</v>
      </c>
      <c r="CZ184" t="e">
        <v>#N/A</v>
      </c>
      <c r="DA184" t="e">
        <v>#N/A</v>
      </c>
      <c r="DB184" t="e">
        <v>#N/A</v>
      </c>
      <c r="DC184" t="e">
        <v>#N/A</v>
      </c>
      <c r="DD184" t="e">
        <v>#N/A</v>
      </c>
      <c r="DE184" t="e">
        <v>#N/A</v>
      </c>
      <c r="DF184" t="e">
        <v>#N/A</v>
      </c>
      <c r="DG184" t="e">
        <v>#N/A</v>
      </c>
      <c r="DH184" t="e">
        <v>#N/A</v>
      </c>
      <c r="DI184" t="e">
        <v>#N/A</v>
      </c>
      <c r="DJ184" t="e">
        <v>#N/A</v>
      </c>
      <c r="DK184" t="e">
        <v>#N/A</v>
      </c>
      <c r="DL184" t="e">
        <v>#N/A</v>
      </c>
      <c r="DM184" t="e">
        <v>#N/A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 t="e">
        <v>#N/A</v>
      </c>
      <c r="DT184" t="e">
        <v>#N/A</v>
      </c>
      <c r="DU184" t="e">
        <v>#N/A</v>
      </c>
      <c r="DV184" t="e">
        <v>#N/A</v>
      </c>
      <c r="DW184" t="e">
        <v>#N/A</v>
      </c>
      <c r="DX184" t="e">
        <v>#N/A</v>
      </c>
      <c r="DY184" t="e">
        <v>#N/A</v>
      </c>
      <c r="DZ184" t="e">
        <v>#N/A</v>
      </c>
      <c r="EA184" t="e">
        <v>#N/A</v>
      </c>
      <c r="EB184" t="e">
        <v>#N/A</v>
      </c>
      <c r="EC184" t="e">
        <v>#N/A</v>
      </c>
      <c r="ED184" t="e">
        <v>#N/A</v>
      </c>
      <c r="EE184" t="e">
        <v>#N/A</v>
      </c>
      <c r="EF184" t="e">
        <v>#N/A</v>
      </c>
      <c r="EG184" t="e">
        <v>#N/A</v>
      </c>
      <c r="EH184" t="e">
        <v>#N/A</v>
      </c>
      <c r="EI184" t="e">
        <v>#N/A</v>
      </c>
      <c r="EJ184" t="e">
        <v>#N/A</v>
      </c>
      <c r="EK184" t="e">
        <v>#N/A</v>
      </c>
      <c r="EL184" t="e">
        <v>#N/A</v>
      </c>
      <c r="EM184" t="e">
        <v>#N/A</v>
      </c>
      <c r="EN184" t="e">
        <v>#N/A</v>
      </c>
      <c r="EO184" t="e">
        <v>#N/A</v>
      </c>
      <c r="EP184" t="e">
        <v>#N/A</v>
      </c>
      <c r="EQ184" t="e">
        <v>#N/A</v>
      </c>
      <c r="ER184" t="e">
        <v>#N/A</v>
      </c>
      <c r="ES184" t="e">
        <v>#N/A</v>
      </c>
      <c r="ET184" t="e">
        <v>#N/A</v>
      </c>
      <c r="EU184" t="e">
        <v>#N/A</v>
      </c>
      <c r="EV184" t="e">
        <v>#N/A</v>
      </c>
      <c r="EW184" t="e">
        <v>#N/A</v>
      </c>
      <c r="EX184" t="e">
        <v>#N/A</v>
      </c>
      <c r="EY184" t="e">
        <v>#N/A</v>
      </c>
    </row>
    <row r="185" spans="1:155">
      <c r="A185">
        <v>0.12172990160012759</v>
      </c>
      <c r="B185">
        <v>0.11976013345416527</v>
      </c>
      <c r="C185">
        <v>0.11782259975722792</v>
      </c>
      <c r="D185">
        <v>0.11591800010397685</v>
      </c>
      <c r="E185">
        <v>0.11404708412386216</v>
      </c>
      <c r="F185">
        <v>0.11221065325329992</v>
      </c>
      <c r="G185">
        <v>0.1104095613982267</v>
      </c>
      <c r="H185">
        <v>0.10864471620410746</v>
      </c>
      <c r="I185">
        <v>0.1069170796623104</v>
      </c>
      <c r="J185">
        <v>0.10522766812464016</v>
      </c>
      <c r="K185">
        <v>0.10357755228449969</v>
      </c>
      <c r="L185">
        <v>0.10196785636541773</v>
      </c>
      <c r="M185">
        <v>0.10039975677973367</v>
      </c>
      <c r="N185">
        <v>9.8874479659085204E-2</v>
      </c>
      <c r="O185">
        <v>9.7393298277692428E-2</v>
      </c>
      <c r="P185">
        <v>9.5957528493210029E-2</v>
      </c>
      <c r="Q185">
        <v>9.456852374922213E-2</v>
      </c>
      <c r="R185">
        <v>9.3227668608644135E-2</v>
      </c>
      <c r="S185">
        <v>9.1936370430221237E-2</v>
      </c>
      <c r="T185">
        <v>9.0696050450860433E-2</v>
      </c>
      <c r="U185">
        <v>8.9508132433942705E-2</v>
      </c>
      <c r="V185">
        <v>8.8374030088459635E-2</v>
      </c>
      <c r="W185">
        <v>8.729513308671398E-2</v>
      </c>
      <c r="X185">
        <v>8.6272791280633893E-2</v>
      </c>
      <c r="Y185">
        <v>8.5308298147076439E-2</v>
      </c>
      <c r="Z185">
        <v>8.440287333314847E-2</v>
      </c>
      <c r="AA185">
        <v>8.355764416562772E-2</v>
      </c>
      <c r="AB185">
        <v>8.2773628002988445E-2</v>
      </c>
      <c r="AC185">
        <v>8.2051715235590489E-2</v>
      </c>
      <c r="AD185">
        <v>8.139265380326309E-2</v>
      </c>
      <c r="AE185">
        <v>8.0797034667552378E-2</v>
      </c>
      <c r="AF185">
        <v>8.0265281179855832E-2</v>
      </c>
      <c r="AG185">
        <v>7.9797639798729891E-2</v>
      </c>
      <c r="AH185">
        <v>7.9394176043051101E-2</v>
      </c>
      <c r="AI185">
        <v>7.9054771039923782E-2</v>
      </c>
      <c r="AJ185">
        <v>7.8779120681537446E-2</v>
      </c>
      <c r="AK185">
        <v>7.8566734983319633E-2</v>
      </c>
      <c r="AL185">
        <v>7.8416954805620567E-2</v>
      </c>
      <c r="AM185">
        <v>7.8328935518970286E-2</v>
      </c>
      <c r="AN185">
        <v>7.8301659689973907E-2</v>
      </c>
      <c r="AO185">
        <v>7.83339489742374E-2</v>
      </c>
      <c r="AP185">
        <v>7.8424480355133511E-2</v>
      </c>
      <c r="AQ185">
        <v>7.8571781050562631E-2</v>
      </c>
      <c r="AR185">
        <v>7.8774252783993928E-2</v>
      </c>
      <c r="AS185">
        <v>7.903018228717211E-2</v>
      </c>
      <c r="AT185">
        <v>7.9337761115784902E-2</v>
      </c>
      <c r="AU185">
        <v>7.9695110467380079E-2</v>
      </c>
      <c r="AV185">
        <v>8.0100265575580781E-2</v>
      </c>
      <c r="AW185">
        <v>8.0551227577711312E-2</v>
      </c>
      <c r="AX185">
        <v>8.1045952210176256E-2</v>
      </c>
      <c r="AY185">
        <v>8.1582383828549834E-2</v>
      </c>
      <c r="AZ185">
        <v>8.2158460104825581E-2</v>
      </c>
      <c r="BA185">
        <v>8.277212603655848E-2</v>
      </c>
      <c r="BB185">
        <v>8.3421351690229503E-2</v>
      </c>
      <c r="BC185">
        <v>8.4104139366404651E-2</v>
      </c>
      <c r="BD185">
        <v>8.4818534283420094E-2</v>
      </c>
      <c r="BE185">
        <v>8.5562632996129803E-2</v>
      </c>
      <c r="BF185">
        <v>8.6334590147649576E-2</v>
      </c>
      <c r="BG185">
        <v>8.7132623540231047E-2</v>
      </c>
      <c r="BH185">
        <v>8.7955018708592195E-2</v>
      </c>
      <c r="BI185">
        <v>8.8800131031253809E-2</v>
      </c>
      <c r="BJ185">
        <v>8.9666387621331486E-2</v>
      </c>
      <c r="BK185">
        <v>9.0552288558656449E-2</v>
      </c>
      <c r="BL185">
        <v>9.1456405971744592E-2</v>
      </c>
      <c r="BM185">
        <v>9.2377384644620725E-2</v>
      </c>
      <c r="BN185">
        <v>9.3313939382339631E-2</v>
      </c>
      <c r="BO185">
        <v>9.4264854411116372E-2</v>
      </c>
      <c r="BP185">
        <v>9.5228980729553464E-2</v>
      </c>
      <c r="BQ185">
        <v>9.6205234113874105E-2</v>
      </c>
      <c r="BR185">
        <v>9.7192592622734331E-2</v>
      </c>
      <c r="BS185">
        <v>9.8190094028212813E-2</v>
      </c>
      <c r="BT185">
        <v>9.9196832868920587E-2</v>
      </c>
      <c r="BU185">
        <v>0.10021195826921334</v>
      </c>
      <c r="BV185">
        <v>0.10123467076900652</v>
      </c>
      <c r="BW185">
        <v>0.1022642199175407</v>
      </c>
      <c r="BX185">
        <v>0.10329990169487792</v>
      </c>
      <c r="BY185">
        <v>0.10434105569715707</v>
      </c>
      <c r="BZ185">
        <v>0.10538706303592532</v>
      </c>
      <c r="CA185">
        <v>0.10643734361871821</v>
      </c>
      <c r="CB185">
        <v>0.10749135433904604</v>
      </c>
      <c r="CC185">
        <v>0.10854858645789223</v>
      </c>
      <c r="CD185">
        <v>0.10960856368354373</v>
      </c>
      <c r="CE185">
        <v>0.11067084032456323</v>
      </c>
      <c r="CF185">
        <v>0.1117349993210983</v>
      </c>
      <c r="CG185">
        <v>0.11280065050130721</v>
      </c>
      <c r="CH185">
        <v>0.11386742904638954</v>
      </c>
      <c r="CI185">
        <v>0.11493499360108633</v>
      </c>
      <c r="CJ185">
        <v>0.11600302515704172</v>
      </c>
      <c r="CK185">
        <v>0.11707122567127991</v>
      </c>
      <c r="CL185">
        <v>0.11813931635936115</v>
      </c>
      <c r="CM185">
        <v>0.11920703679260834</v>
      </c>
      <c r="CN185">
        <v>0.12027414380032557</v>
      </c>
      <c r="CO185">
        <v>0.12134041013902358</v>
      </c>
      <c r="CP185">
        <v>0.12240562372194486</v>
      </c>
      <c r="CQ185">
        <v>0.12346958656703022</v>
      </c>
      <c r="CR185">
        <v>0.12453211397444386</v>
      </c>
      <c r="CS185">
        <v>0.12559303342510067</v>
      </c>
      <c r="CT185">
        <v>0.12665218432008632</v>
      </c>
      <c r="CU185">
        <v>0.12770941677082692</v>
      </c>
      <c r="CV185">
        <v>0.12876459111596142</v>
      </c>
      <c r="CW185" t="e">
        <v>#N/A</v>
      </c>
      <c r="CX185" t="e">
        <v>#N/A</v>
      </c>
      <c r="CY185" t="e">
        <v>#N/A</v>
      </c>
      <c r="CZ185" t="e">
        <v>#N/A</v>
      </c>
      <c r="DA185" t="e">
        <v>#N/A</v>
      </c>
      <c r="DB185" t="e">
        <v>#N/A</v>
      </c>
      <c r="DC185" t="e">
        <v>#N/A</v>
      </c>
      <c r="DD185" t="e">
        <v>#N/A</v>
      </c>
      <c r="DE185" t="e">
        <v>#N/A</v>
      </c>
      <c r="DF185" t="e">
        <v>#N/A</v>
      </c>
      <c r="DG185" t="e">
        <v>#N/A</v>
      </c>
      <c r="DH185" t="e">
        <v>#N/A</v>
      </c>
      <c r="DI185" t="e">
        <v>#N/A</v>
      </c>
      <c r="DJ185" t="e">
        <v>#N/A</v>
      </c>
      <c r="DK185" t="e">
        <v>#N/A</v>
      </c>
      <c r="DL185" t="e">
        <v>#N/A</v>
      </c>
      <c r="DM185" t="e">
        <v>#N/A</v>
      </c>
      <c r="DN185" t="e">
        <v>#N/A</v>
      </c>
      <c r="DO185" t="e">
        <v>#N/A</v>
      </c>
      <c r="DP185" t="e">
        <v>#N/A</v>
      </c>
      <c r="DQ185" t="e">
        <v>#N/A</v>
      </c>
      <c r="DR185" t="e">
        <v>#N/A</v>
      </c>
      <c r="DS185" t="e">
        <v>#N/A</v>
      </c>
      <c r="DT185" t="e">
        <v>#N/A</v>
      </c>
      <c r="DU185" t="e">
        <v>#N/A</v>
      </c>
      <c r="DV185" t="e">
        <v>#N/A</v>
      </c>
      <c r="DW185" t="e">
        <v>#N/A</v>
      </c>
      <c r="DX185" t="e">
        <v>#N/A</v>
      </c>
      <c r="DY185" t="e">
        <v>#N/A</v>
      </c>
      <c r="DZ185" t="e">
        <v>#N/A</v>
      </c>
      <c r="EA185" t="e">
        <v>#N/A</v>
      </c>
      <c r="EB185" t="e">
        <v>#N/A</v>
      </c>
      <c r="EC185" t="e">
        <v>#N/A</v>
      </c>
      <c r="ED185" t="e">
        <v>#N/A</v>
      </c>
      <c r="EE185" t="e">
        <v>#N/A</v>
      </c>
      <c r="EF185" t="e">
        <v>#N/A</v>
      </c>
      <c r="EG185" t="e">
        <v>#N/A</v>
      </c>
      <c r="EH185" t="e">
        <v>#N/A</v>
      </c>
      <c r="EI185" t="e">
        <v>#N/A</v>
      </c>
      <c r="EJ185" t="e">
        <v>#N/A</v>
      </c>
      <c r="EK185" t="e">
        <v>#N/A</v>
      </c>
      <c r="EL185" t="e">
        <v>#N/A</v>
      </c>
      <c r="EM185" t="e">
        <v>#N/A</v>
      </c>
      <c r="EN185" t="e">
        <v>#N/A</v>
      </c>
      <c r="EO185" t="e">
        <v>#N/A</v>
      </c>
      <c r="EP185" t="e">
        <v>#N/A</v>
      </c>
      <c r="EQ185" t="e">
        <v>#N/A</v>
      </c>
      <c r="ER185" t="e">
        <v>#N/A</v>
      </c>
      <c r="ES185" t="e">
        <v>#N/A</v>
      </c>
      <c r="ET185" t="e">
        <v>#N/A</v>
      </c>
      <c r="EU185" t="e">
        <v>#N/A</v>
      </c>
      <c r="EV185" t="e">
        <v>#N/A</v>
      </c>
      <c r="EW185" t="e">
        <v>#N/A</v>
      </c>
      <c r="EX185" t="e">
        <v>#N/A</v>
      </c>
      <c r="EY185" t="e">
        <v>#N/A</v>
      </c>
    </row>
    <row r="186" spans="1:155">
      <c r="A186">
        <v>0.12164842708101481</v>
      </c>
      <c r="B186">
        <v>0.1196796657103141</v>
      </c>
      <c r="C186">
        <v>0.11774326629110905</v>
      </c>
      <c r="D186">
        <v>0.11583992576113822</v>
      </c>
      <c r="E186">
        <v>0.11397039058815861</v>
      </c>
      <c r="F186">
        <v>0.11213545847634181</v>
      </c>
      <c r="G186">
        <v>0.11033597902729951</v>
      </c>
      <c r="H186">
        <v>0.10857285489333079</v>
      </c>
      <c r="I186">
        <v>0.10684704239819985</v>
      </c>
      <c r="J186">
        <v>0.10515955140198188</v>
      </c>
      <c r="K186">
        <v>0.10351144535687544</v>
      </c>
      <c r="L186">
        <v>0.10190384036731602</v>
      </c>
      <c r="M186">
        <v>0.10033790382991804</v>
      </c>
      <c r="N186">
        <v>9.881485198538166E-2</v>
      </c>
      <c r="O186">
        <v>9.7335947323644811E-2</v>
      </c>
      <c r="P186">
        <v>9.5902494033396776E-2</v>
      </c>
      <c r="Q186">
        <v>9.4515833073296918E-2</v>
      </c>
      <c r="R186">
        <v>9.3177335758906854E-2</v>
      </c>
      <c r="S186">
        <v>9.1888395576310566E-2</v>
      </c>
      <c r="T186">
        <v>9.0650419415359951E-2</v>
      </c>
      <c r="U186">
        <v>8.946481639311242E-2</v>
      </c>
      <c r="V186">
        <v>8.8332985482386425E-2</v>
      </c>
      <c r="W186">
        <v>8.7256301820227089E-2</v>
      </c>
      <c r="X186">
        <v>8.6236101203846144E-2</v>
      </c>
      <c r="Y186">
        <v>8.527366380071949E-2</v>
      </c>
      <c r="Z186">
        <v>8.4370197030312982E-2</v>
      </c>
      <c r="AA186">
        <v>8.3526817331916789E-2</v>
      </c>
      <c r="AB186">
        <v>8.2744532729959588E-2</v>
      </c>
      <c r="AC186">
        <v>8.2024226038311304E-2</v>
      </c>
      <c r="AD186">
        <v>8.1366639515784642E-2</v>
      </c>
      <c r="AE186">
        <v>8.0772360119102174E-2</v>
      </c>
      <c r="AF186">
        <v>8.0241809060358174E-2</v>
      </c>
      <c r="AG186">
        <v>7.9775232080163364E-2</v>
      </c>
      <c r="AH186">
        <v>7.9372695216068267E-2</v>
      </c>
      <c r="AI186">
        <v>7.9034080972381557E-2</v>
      </c>
      <c r="AJ186">
        <v>7.8759087280701037E-2</v>
      </c>
      <c r="AK186">
        <v>7.8547226830708763E-2</v>
      </c>
      <c r="AL186">
        <v>7.8397842620308286E-2</v>
      </c>
      <c r="AM186">
        <v>7.831009314770071E-2</v>
      </c>
      <c r="AN186">
        <v>7.8282962570139142E-2</v>
      </c>
      <c r="AO186">
        <v>7.8315277463264027E-2</v>
      </c>
      <c r="AP186">
        <v>7.8405717522919999E-2</v>
      </c>
      <c r="AQ186">
        <v>7.8552814037631896E-2</v>
      </c>
      <c r="AR186">
        <v>7.8754973228782388E-2</v>
      </c>
      <c r="AS186">
        <v>7.9010486565916402E-2</v>
      </c>
      <c r="AT186">
        <v>7.9317551126039235E-2</v>
      </c>
      <c r="AU186">
        <v>7.9674294780411922E-2</v>
      </c>
      <c r="AV186">
        <v>8.0078759793080781E-2</v>
      </c>
      <c r="AW186">
        <v>8.0528954594470112E-2</v>
      </c>
      <c r="AX186">
        <v>8.1022843807118425E-2</v>
      </c>
      <c r="AY186">
        <v>8.1558380699781413E-2</v>
      </c>
      <c r="AZ186">
        <v>8.2133512541206891E-2</v>
      </c>
      <c r="BA186">
        <v>8.2746194182477098E-2</v>
      </c>
      <c r="BB186">
        <v>8.3394405942345651E-2</v>
      </c>
      <c r="BC186">
        <v>8.4076160120038018E-2</v>
      </c>
      <c r="BD186">
        <v>8.4789511939033224E-2</v>
      </c>
      <c r="BE186">
        <v>8.5532567672305437E-2</v>
      </c>
      <c r="BF186">
        <v>8.6303491252252715E-2</v>
      </c>
      <c r="BG186">
        <v>8.7100509355292885E-2</v>
      </c>
      <c r="BH186">
        <v>8.7921915758107497E-2</v>
      </c>
      <c r="BI186">
        <v>8.8766073452673303E-2</v>
      </c>
      <c r="BJ186">
        <v>8.9631416506109174E-2</v>
      </c>
      <c r="BK186">
        <v>9.0516451353770636E-2</v>
      </c>
      <c r="BL186">
        <v>9.1419755689684482E-2</v>
      </c>
      <c r="BM186">
        <v>9.2339979280957982E-2</v>
      </c>
      <c r="BN186">
        <v>9.3275841244658875E-2</v>
      </c>
      <c r="BO186">
        <v>9.4226129458501409E-2</v>
      </c>
      <c r="BP186">
        <v>9.5189698076934809E-2</v>
      </c>
      <c r="BQ186">
        <v>9.6165465400659872E-2</v>
      </c>
      <c r="BR186">
        <v>9.7152411582319395E-2</v>
      </c>
      <c r="BS186">
        <v>9.8149575945152015E-2</v>
      </c>
      <c r="BT186">
        <v>9.9156054235638516E-2</v>
      </c>
      <c r="BU186">
        <v>0.10017099637034345</v>
      </c>
      <c r="BV186">
        <v>0.10119360331036358</v>
      </c>
      <c r="BW186">
        <v>0.10222312477496381</v>
      </c>
      <c r="BX186">
        <v>0.10325885659183881</v>
      </c>
      <c r="BY186">
        <v>0.10430013799536828</v>
      </c>
      <c r="BZ186">
        <v>0.10534634951089954</v>
      </c>
      <c r="CA186">
        <v>0.10639691028637892</v>
      </c>
      <c r="CB186">
        <v>0.10745127629692157</v>
      </c>
      <c r="CC186">
        <v>0.10850893776301153</v>
      </c>
      <c r="CD186">
        <v>0.1095694171924765</v>
      </c>
      <c r="CE186">
        <v>0.11063226766936654</v>
      </c>
      <c r="CF186">
        <v>0.11169707075713849</v>
      </c>
      <c r="CG186">
        <v>0.11276343491371407</v>
      </c>
      <c r="CH186">
        <v>0.11383099384095467</v>
      </c>
      <c r="CI186">
        <v>0.11489940469229572</v>
      </c>
      <c r="CJ186">
        <v>0.11596834694593917</v>
      </c>
      <c r="CK186">
        <v>0.11703752102517975</v>
      </c>
      <c r="CL186">
        <v>0.11810664658287756</v>
      </c>
      <c r="CM186">
        <v>0.11917546163879775</v>
      </c>
      <c r="CN186">
        <v>0.12024372146492709</v>
      </c>
      <c r="CO186">
        <v>0.12131119725884083</v>
      </c>
      <c r="CP186">
        <v>0.12237767541059977</v>
      </c>
      <c r="CQ186">
        <v>0.12344295641854504</v>
      </c>
      <c r="CR186">
        <v>0.12450685408293996</v>
      </c>
      <c r="CS186">
        <v>0.12556919438829969</v>
      </c>
      <c r="CT186">
        <v>0.12662981530500222</v>
      </c>
      <c r="CU186">
        <v>0.12768856547697202</v>
      </c>
      <c r="CV186">
        <v>0.1287453038589963</v>
      </c>
      <c r="CW186" t="e">
        <v>#N/A</v>
      </c>
      <c r="CX186" t="e">
        <v>#N/A</v>
      </c>
      <c r="CY186" t="e">
        <v>#N/A</v>
      </c>
      <c r="CZ186" t="e">
        <v>#N/A</v>
      </c>
      <c r="DA186" t="e">
        <v>#N/A</v>
      </c>
      <c r="DB186" t="e">
        <v>#N/A</v>
      </c>
      <c r="DC186" t="e">
        <v>#N/A</v>
      </c>
      <c r="DD186" t="e">
        <v>#N/A</v>
      </c>
      <c r="DE186" t="e">
        <v>#N/A</v>
      </c>
      <c r="DF186" t="e">
        <v>#N/A</v>
      </c>
      <c r="DG186" t="e">
        <v>#N/A</v>
      </c>
      <c r="DH186" t="e">
        <v>#N/A</v>
      </c>
      <c r="DI186" t="e">
        <v>#N/A</v>
      </c>
      <c r="DJ186" t="e">
        <v>#N/A</v>
      </c>
      <c r="DK186" t="e">
        <v>#N/A</v>
      </c>
      <c r="DL186" t="e">
        <v>#N/A</v>
      </c>
      <c r="DM186" t="e">
        <v>#N/A</v>
      </c>
      <c r="DN186" t="e">
        <v>#N/A</v>
      </c>
      <c r="DO186" t="e">
        <v>#N/A</v>
      </c>
      <c r="DP186" t="e">
        <v>#N/A</v>
      </c>
      <c r="DQ186" t="e">
        <v>#N/A</v>
      </c>
      <c r="DR186" t="e">
        <v>#N/A</v>
      </c>
      <c r="DS186" t="e">
        <v>#N/A</v>
      </c>
      <c r="DT186" t="e">
        <v>#N/A</v>
      </c>
      <c r="DU186" t="e">
        <v>#N/A</v>
      </c>
      <c r="DV186" t="e">
        <v>#N/A</v>
      </c>
      <c r="DW186" t="e">
        <v>#N/A</v>
      </c>
      <c r="DX186" t="e">
        <v>#N/A</v>
      </c>
      <c r="DY186" t="e">
        <v>#N/A</v>
      </c>
      <c r="DZ186" t="e">
        <v>#N/A</v>
      </c>
      <c r="EA186" t="e">
        <v>#N/A</v>
      </c>
      <c r="EB186" t="e">
        <v>#N/A</v>
      </c>
      <c r="EC186" t="e">
        <v>#N/A</v>
      </c>
      <c r="ED186" t="e">
        <v>#N/A</v>
      </c>
      <c r="EE186" t="e">
        <v>#N/A</v>
      </c>
      <c r="EF186" t="e">
        <v>#N/A</v>
      </c>
      <c r="EG186" t="e">
        <v>#N/A</v>
      </c>
      <c r="EH186" t="e">
        <v>#N/A</v>
      </c>
      <c r="EI186" t="e">
        <v>#N/A</v>
      </c>
      <c r="EJ186" t="e">
        <v>#N/A</v>
      </c>
      <c r="EK186" t="e">
        <v>#N/A</v>
      </c>
      <c r="EL186" t="e">
        <v>#N/A</v>
      </c>
      <c r="EM186" t="e">
        <v>#N/A</v>
      </c>
      <c r="EN186" t="e">
        <v>#N/A</v>
      </c>
      <c r="EO186" t="e">
        <v>#N/A</v>
      </c>
      <c r="EP186" t="e">
        <v>#N/A</v>
      </c>
      <c r="EQ186" t="e">
        <v>#N/A</v>
      </c>
      <c r="ER186" t="e">
        <v>#N/A</v>
      </c>
      <c r="ES186" t="e">
        <v>#N/A</v>
      </c>
      <c r="ET186" t="e">
        <v>#N/A</v>
      </c>
      <c r="EU186" t="e">
        <v>#N/A</v>
      </c>
      <c r="EV186" t="e">
        <v>#N/A</v>
      </c>
      <c r="EW186" t="e">
        <v>#N/A</v>
      </c>
      <c r="EX186" t="e">
        <v>#N/A</v>
      </c>
      <c r="EY186" t="e">
        <v>#N/A</v>
      </c>
    </row>
    <row r="187" spans="1:155">
      <c r="A187">
        <v>0.12156526627372451</v>
      </c>
      <c r="B187">
        <v>0.11959767398830327</v>
      </c>
      <c r="C187">
        <v>0.11766256467390271</v>
      </c>
      <c r="D187">
        <v>0.11576063264830784</v>
      </c>
      <c r="E187">
        <v>0.11389262129872044</v>
      </c>
      <c r="F187">
        <v>0.11205932469355377</v>
      </c>
      <c r="G187">
        <v>0.11026158817814954</v>
      </c>
      <c r="H187">
        <v>0.10850030951128056</v>
      </c>
      <c r="I187">
        <v>0.10677643940949023</v>
      </c>
      <c r="J187">
        <v>0.10509098135699199</v>
      </c>
      <c r="K187">
        <v>0.10344499162050137</v>
      </c>
      <c r="L187">
        <v>0.10183957828565195</v>
      </c>
      <c r="M187">
        <v>0.10027589983342781</v>
      </c>
      <c r="N187">
        <v>9.8755162696481311E-2</v>
      </c>
      <c r="O187">
        <v>9.7278618666342395E-2</v>
      </c>
      <c r="P187">
        <v>9.5847560340631938E-2</v>
      </c>
      <c r="Q187">
        <v>9.4463316286959975E-2</v>
      </c>
      <c r="R187">
        <v>9.3127244648154042E-2</v>
      </c>
      <c r="S187">
        <v>9.1840725144915189E-2</v>
      </c>
      <c r="T187">
        <v>9.0605150362007947E-2</v>
      </c>
      <c r="U187">
        <v>8.942191486962249E-2</v>
      </c>
      <c r="V187">
        <v>8.8292402980959944E-2</v>
      </c>
      <c r="W187">
        <v>8.7217975375178669E-2</v>
      </c>
      <c r="X187">
        <v>8.6199953908325744E-2</v>
      </c>
      <c r="Y187">
        <v>8.5239605523469777E-2</v>
      </c>
      <c r="Z187">
        <v>8.4338125531863789E-2</v>
      </c>
      <c r="AA187">
        <v>8.3496619638798231E-2</v>
      </c>
      <c r="AB187">
        <v>8.2716086679030118E-2</v>
      </c>
      <c r="AC187">
        <v>8.1997402147972034E-2</v>
      </c>
      <c r="AD187">
        <v>8.1341302682008898E-2</v>
      </c>
      <c r="AE187">
        <v>8.0748371646825787E-2</v>
      </c>
      <c r="AF187">
        <v>8.0219028219730162E-2</v>
      </c>
      <c r="AG187">
        <v>7.9753517698557999E-2</v>
      </c>
      <c r="AH187">
        <v>7.9351906854829846E-2</v>
      </c>
      <c r="AI187">
        <v>7.9014079874715662E-2</v>
      </c>
      <c r="AJ187">
        <v>7.8739736943611291E-2</v>
      </c>
      <c r="AK187">
        <v>7.8528393239578928E-2</v>
      </c>
      <c r="AL187">
        <v>7.837939413950136E-2</v>
      </c>
      <c r="AM187">
        <v>7.8291900776116877E-2</v>
      </c>
      <c r="AN187">
        <v>7.8264900384242858E-2</v>
      </c>
      <c r="AO187">
        <v>7.8297222950625883E-2</v>
      </c>
      <c r="AP187">
        <v>7.8387551217911966E-2</v>
      </c>
      <c r="AQ187">
        <v>7.8534420417665132E-2</v>
      </c>
      <c r="AR187">
        <v>7.8736241026336334E-2</v>
      </c>
      <c r="AS187">
        <v>7.899130945434174E-2</v>
      </c>
      <c r="AT187">
        <v>7.9297827821429148E-2</v>
      </c>
      <c r="AU187">
        <v>7.9653930378206908E-2</v>
      </c>
      <c r="AV187">
        <v>8.0057666261925814E-2</v>
      </c>
      <c r="AW187">
        <v>8.0507051536629043E-2</v>
      </c>
      <c r="AX187">
        <v>8.1000059100294369E-2</v>
      </c>
      <c r="AY187">
        <v>8.1534651341758829E-2</v>
      </c>
      <c r="AZ187">
        <v>8.2108784949836144E-2</v>
      </c>
      <c r="BA187">
        <v>8.272042469008653E-2</v>
      </c>
      <c r="BB187">
        <v>8.3367560884819447E-2</v>
      </c>
      <c r="BC187">
        <v>8.404821601162063E-2</v>
      </c>
      <c r="BD187">
        <v>8.4760455240192698E-2</v>
      </c>
      <c r="BE187">
        <v>8.5502394609074661E-2</v>
      </c>
      <c r="BF187">
        <v>8.6272207366781734E-2</v>
      </c>
      <c r="BG187">
        <v>8.7068129053202437E-2</v>
      </c>
      <c r="BH187">
        <v>8.7888461735163723E-2</v>
      </c>
      <c r="BI187">
        <v>8.8731576088468586E-2</v>
      </c>
      <c r="BJ187">
        <v>8.9595913239576608E-2</v>
      </c>
      <c r="BK187">
        <v>9.0479985904192317E-2</v>
      </c>
      <c r="BL187">
        <v>9.1382377503347961E-2</v>
      </c>
      <c r="BM187">
        <v>9.2301742780007287E-2</v>
      </c>
      <c r="BN187">
        <v>9.3236805228983935E-2</v>
      </c>
      <c r="BO187">
        <v>9.4186356480905009E-2</v>
      </c>
      <c r="BP187">
        <v>9.5149253831156702E-2</v>
      </c>
      <c r="BQ187">
        <v>9.6124418222851157E-2</v>
      </c>
      <c r="BR187">
        <v>9.7110831922720187E-2</v>
      </c>
      <c r="BS187">
        <v>9.8107535917672101E-2</v>
      </c>
      <c r="BT187">
        <v>9.9113627176030311E-2</v>
      </c>
      <c r="BU187">
        <v>0.10012825647069208</v>
      </c>
      <c r="BV187">
        <v>0.10115062527378983</v>
      </c>
      <c r="BW187">
        <v>0.10217998351058244</v>
      </c>
      <c r="BX187">
        <v>0.1032156269445806</v>
      </c>
      <c r="BY187">
        <v>0.10425689449098302</v>
      </c>
      <c r="BZ187">
        <v>0.10530316617557028</v>
      </c>
      <c r="CA187">
        <v>0.10635386043094731</v>
      </c>
      <c r="CB187">
        <v>0.10740843240205596</v>
      </c>
      <c r="CC187">
        <v>0.10846637129840871</v>
      </c>
      <c r="CD187">
        <v>0.10952719854134876</v>
      </c>
      <c r="CE187">
        <v>0.11059046600071377</v>
      </c>
      <c r="CF187">
        <v>0.1116557539653667</v>
      </c>
      <c r="CG187">
        <v>0.11272266956517114</v>
      </c>
      <c r="CH187">
        <v>0.11379084509439123</v>
      </c>
      <c r="CI187">
        <v>0.1148599362849692</v>
      </c>
      <c r="CJ187">
        <v>0.11592962115390711</v>
      </c>
      <c r="CK187">
        <v>0.11699959865617345</v>
      </c>
      <c r="CL187">
        <v>0.11806958691502331</v>
      </c>
      <c r="CM187">
        <v>0.11913932249374591</v>
      </c>
      <c r="CN187">
        <v>0.12020855916645645</v>
      </c>
      <c r="CO187">
        <v>0.12127706661207754</v>
      </c>
      <c r="CP187">
        <v>0.12234462976337558</v>
      </c>
      <c r="CQ187">
        <v>0.12341104763841318</v>
      </c>
      <c r="CR187">
        <v>0.12447613259518615</v>
      </c>
      <c r="CS187">
        <v>0.12553970919186294</v>
      </c>
      <c r="CT187">
        <v>0.12660161399018674</v>
      </c>
      <c r="CU187">
        <v>0.1276616942675162</v>
      </c>
      <c r="CV187">
        <v>0.12871980759144144</v>
      </c>
      <c r="CW187" t="e">
        <v>#N/A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e">
        <v>#N/A</v>
      </c>
      <c r="EW187" t="e">
        <v>#N/A</v>
      </c>
      <c r="EX187" t="e">
        <v>#N/A</v>
      </c>
      <c r="EY187" t="e">
        <v>#N/A</v>
      </c>
    </row>
    <row r="188" spans="1:155">
      <c r="A188">
        <v>0.12148036902352967</v>
      </c>
      <c r="B188">
        <v>0.11951410854947873</v>
      </c>
      <c r="C188">
        <v>0.11758044563324495</v>
      </c>
      <c r="D188">
        <v>0.1156800720741627</v>
      </c>
      <c r="E188">
        <v>0.11381372825471898</v>
      </c>
      <c r="F188">
        <v>0.11198220464630357</v>
      </c>
      <c r="G188">
        <v>0.1101863424379351</v>
      </c>
      <c r="H188">
        <v>0.10842703458479065</v>
      </c>
      <c r="I188">
        <v>0.10670522626879182</v>
      </c>
      <c r="J188">
        <v>0.10502191469562853</v>
      </c>
      <c r="K188">
        <v>0.1033781490463194</v>
      </c>
      <c r="L188">
        <v>0.10177502946514638</v>
      </c>
      <c r="M188">
        <v>0.10021370561790326</v>
      </c>
      <c r="N188">
        <v>9.8695374220409401E-2</v>
      </c>
      <c r="O188">
        <v>9.7221276446786312E-2</v>
      </c>
      <c r="P188">
        <v>9.579269342198328E-2</v>
      </c>
      <c r="Q188">
        <v>9.4410941372555485E-2</v>
      </c>
      <c r="R188">
        <v>9.3077365376998594E-2</v>
      </c>
      <c r="S188">
        <v>9.1793331440603698E-2</v>
      </c>
      <c r="T188">
        <v>9.0560217965547793E-2</v>
      </c>
      <c r="U188">
        <v>8.9379404985587926E-2</v>
      </c>
      <c r="V188">
        <v>8.8252262272870141E-2</v>
      </c>
      <c r="W188">
        <v>8.7180136120121959E-2</v>
      </c>
      <c r="X188">
        <v>8.6164334474473692E-2</v>
      </c>
      <c r="Y188">
        <v>8.5206111191419909E-2</v>
      </c>
      <c r="Z188">
        <v>8.4306649560471777E-2</v>
      </c>
      <c r="AA188">
        <v>8.3467044618665942E-2</v>
      </c>
      <c r="AB188">
        <v>8.2688286251618517E-2</v>
      </c>
      <c r="AC188">
        <v>8.1971242619390997E-2</v>
      </c>
      <c r="AD188">
        <v>8.1316645095381807E-2</v>
      </c>
      <c r="AE188">
        <v>8.0725073469907913E-2</v>
      </c>
      <c r="AF188">
        <v>8.0196945161465125E-2</v>
      </c>
      <c r="AG188">
        <v>7.9732505273879983E-2</v>
      </c>
      <c r="AH188">
        <v>7.9331821395392604E-2</v>
      </c>
      <c r="AI188">
        <v>7.8994779638081145E-2</v>
      </c>
      <c r="AJ188">
        <v>7.8721082393338401E-2</v>
      </c>
      <c r="AK188">
        <v>7.8510247581548134E-2</v>
      </c>
      <c r="AL188">
        <v>7.8361623279844847E-2</v>
      </c>
      <c r="AM188">
        <v>7.8274373146661816E-2</v>
      </c>
      <c r="AN188">
        <v>7.8247487178374237E-2</v>
      </c>
      <c r="AO188">
        <v>7.8279798888548219E-2</v>
      </c>
      <c r="AP188">
        <v>7.8369993989778217E-2</v>
      </c>
      <c r="AQ188">
        <v>7.8516611562534436E-2</v>
      </c>
      <c r="AR188">
        <v>7.8718066143825524E-2</v>
      </c>
      <c r="AS188">
        <v>7.8972659142436216E-2</v>
      </c>
      <c r="AT188">
        <v>7.9278597440310739E-2</v>
      </c>
      <c r="AU188">
        <v>7.9634021514259773E-2</v>
      </c>
      <c r="AV188">
        <v>8.003698730264841E-2</v>
      </c>
      <c r="AW188">
        <v>8.0485518541800083E-2</v>
      </c>
      <c r="AX188">
        <v>8.0977596198829188E-2</v>
      </c>
      <c r="AY188">
        <v>8.151119163512674E-2</v>
      </c>
      <c r="AZ188">
        <v>8.2084271091345848E-2</v>
      </c>
      <c r="BA188">
        <v>8.2694809048129328E-2</v>
      </c>
      <c r="BB188">
        <v>8.3340806020100577E-2</v>
      </c>
      <c r="BC188">
        <v>8.4020294543182744E-2</v>
      </c>
      <c r="BD188">
        <v>8.4731349783898915E-2</v>
      </c>
      <c r="BE188">
        <v>8.5472097565734123E-2</v>
      </c>
      <c r="BF188">
        <v>8.6240720462852805E-2</v>
      </c>
      <c r="BG188">
        <v>8.7035463001948934E-2</v>
      </c>
      <c r="BH188">
        <v>8.7854635502793765E-2</v>
      </c>
      <c r="BI188">
        <v>8.8696616431363312E-2</v>
      </c>
      <c r="BJ188">
        <v>8.9559853925127164E-2</v>
      </c>
      <c r="BK188">
        <v>9.0442867170550126E-2</v>
      </c>
      <c r="BL188">
        <v>9.1344245222936549E-2</v>
      </c>
      <c r="BM188">
        <v>9.2262647970657252E-2</v>
      </c>
      <c r="BN188">
        <v>9.3196803269472189E-2</v>
      </c>
      <c r="BO188">
        <v>9.4145506561874329E-2</v>
      </c>
      <c r="BP188">
        <v>9.5107618382821196E-2</v>
      </c>
      <c r="BQ188">
        <v>9.608206233167417E-2</v>
      </c>
      <c r="BR188">
        <v>9.7067822870480672E-2</v>
      </c>
      <c r="BS188">
        <v>9.8063942676831925E-2</v>
      </c>
      <c r="BT188">
        <v>9.9069520030277219E-2</v>
      </c>
      <c r="BU188">
        <v>0.10008370660519186</v>
      </c>
      <c r="BV188">
        <v>0.10110570444427591</v>
      </c>
      <c r="BW188">
        <v>0.10213476374318188</v>
      </c>
      <c r="BX188">
        <v>0.10317018025669351</v>
      </c>
      <c r="BY188">
        <v>0.10421129265691273</v>
      </c>
      <c r="BZ188">
        <v>0.10525748051148912</v>
      </c>
      <c r="CA188">
        <v>0.10630816163012131</v>
      </c>
      <c r="CB188">
        <v>0.10736279034617918</v>
      </c>
      <c r="CC188">
        <v>0.10842085493812027</v>
      </c>
      <c r="CD188">
        <v>0.10948187582077001</v>
      </c>
      <c r="CE188">
        <v>0.11054540370501731</v>
      </c>
      <c r="CF188">
        <v>0.11161101766565118</v>
      </c>
      <c r="CG188">
        <v>0.11267832355483645</v>
      </c>
      <c r="CH188">
        <v>0.11374695233411114</v>
      </c>
      <c r="CI188">
        <v>0.11481655837464994</v>
      </c>
      <c r="CJ188">
        <v>0.11588681828198692</v>
      </c>
      <c r="CK188">
        <v>0.11695742959411932</v>
      </c>
      <c r="CL188">
        <v>0.11802810901271789</v>
      </c>
      <c r="CM188">
        <v>0.1190985916499173</v>
      </c>
      <c r="CN188">
        <v>0.12016862982734342</v>
      </c>
      <c r="CO188">
        <v>0.12123799182290174</v>
      </c>
      <c r="CP188">
        <v>0.12230646111362414</v>
      </c>
      <c r="CQ188">
        <v>0.12337383532694023</v>
      </c>
      <c r="CR188">
        <v>0.12443992540766119</v>
      </c>
      <c r="CS188">
        <v>0.12550455456723614</v>
      </c>
      <c r="CT188">
        <v>0.12656755798721611</v>
      </c>
      <c r="CU188">
        <v>0.12762878160318714</v>
      </c>
      <c r="CV188">
        <v>0.12868808171790422</v>
      </c>
      <c r="CW188" t="e">
        <v>#N/A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e">
        <v>#N/A</v>
      </c>
      <c r="EW188" t="e">
        <v>#N/A</v>
      </c>
      <c r="EX188" t="e">
        <v>#N/A</v>
      </c>
      <c r="EY188" t="e">
        <v>#N/A</v>
      </c>
    </row>
    <row r="189" spans="1:155">
      <c r="A189">
        <v>0.12139368609994927</v>
      </c>
      <c r="B189">
        <v>0.11942892059502096</v>
      </c>
      <c r="C189">
        <v>0.11749686089247482</v>
      </c>
      <c r="D189">
        <v>0.11559819637180366</v>
      </c>
      <c r="E189">
        <v>0.11373366443299468</v>
      </c>
      <c r="F189">
        <v>0.11190405207556359</v>
      </c>
      <c r="G189">
        <v>0.110110196411148</v>
      </c>
      <c r="H189">
        <v>0.10835298565204678</v>
      </c>
      <c r="I189">
        <v>0.10663335956412241</v>
      </c>
      <c r="J189">
        <v>0.10495230914719354</v>
      </c>
      <c r="K189">
        <v>0.10331087660869417</v>
      </c>
      <c r="L189">
        <v>0.10171015422684153</v>
      </c>
      <c r="M189">
        <v>0.10015128296874658</v>
      </c>
      <c r="N189">
        <v>9.8635449920676868E-2</v>
      </c>
      <c r="O189">
        <v>9.7163885745047071E-2</v>
      </c>
      <c r="P189">
        <v>9.5737860156639085E-2</v>
      </c>
      <c r="Q189">
        <v>9.4358677146947775E-2</v>
      </c>
      <c r="R189">
        <v>9.3027668822350126E-2</v>
      </c>
      <c r="S189">
        <v>9.1746187542604996E-2</v>
      </c>
      <c r="T189">
        <v>9.0515597566654352E-2</v>
      </c>
      <c r="U189">
        <v>8.9337264509473394E-2</v>
      </c>
      <c r="V189">
        <v>8.8212543649188901E-2</v>
      </c>
      <c r="W189">
        <v>8.7142766932876231E-2</v>
      </c>
      <c r="X189">
        <v>8.6129228491623772E-2</v>
      </c>
      <c r="Y189">
        <v>8.5173169117716011E-2</v>
      </c>
      <c r="Z189">
        <v>8.4275760188001661E-2</v>
      </c>
      <c r="AA189">
        <v>8.3438086165476766E-2</v>
      </c>
      <c r="AB189">
        <v>8.2661128008667512E-2</v>
      </c>
      <c r="AC189">
        <v>8.194574676533127E-2</v>
      </c>
      <c r="AD189">
        <v>8.1292668562084724E-2</v>
      </c>
      <c r="AE189">
        <v>8.0702469860743101E-2</v>
      </c>
      <c r="AF189">
        <v>8.0175566433042939E-2</v>
      </c>
      <c r="AG189">
        <v>7.9712203313437147E-2</v>
      </c>
      <c r="AH189">
        <v>7.9312449135749905E-2</v>
      </c>
      <c r="AI189">
        <v>7.8976191944033172E-2</v>
      </c>
      <c r="AJ189">
        <v>7.8703136701660958E-2</v>
      </c>
      <c r="AK189">
        <v>7.8492804072628E-2</v>
      </c>
      <c r="AL189">
        <v>7.8344544736821342E-2</v>
      </c>
      <c r="AM189">
        <v>7.8257524525986805E-2</v>
      </c>
      <c r="AN189">
        <v>7.8230736943878637E-2</v>
      </c>
      <c r="AO189">
        <v>7.8263018687188324E-2</v>
      </c>
      <c r="AP189">
        <v>7.8353058361587333E-2</v>
      </c>
      <c r="AQ189">
        <v>7.8499398822940006E-2</v>
      </c>
      <c r="AR189">
        <v>7.8700458791500588E-2</v>
      </c>
      <c r="AS189">
        <v>7.8954543975611385E-2</v>
      </c>
      <c r="AT189">
        <v>7.9259866287538186E-2</v>
      </c>
      <c r="AU189">
        <v>7.9614572692878666E-2</v>
      </c>
      <c r="AV189">
        <v>8.0016725662983137E-2</v>
      </c>
      <c r="AW189">
        <v>8.0464356088978006E-2</v>
      </c>
      <c r="AX189">
        <v>8.095545338082985E-2</v>
      </c>
      <c r="AY189">
        <v>8.1487997748976013E-2</v>
      </c>
      <c r="AZ189">
        <v>8.2059964926206388E-2</v>
      </c>
      <c r="BA189">
        <v>8.2669339189778104E-2</v>
      </c>
      <c r="BB189">
        <v>8.3314131226335061E-2</v>
      </c>
      <c r="BC189">
        <v>8.399238363554673E-2</v>
      </c>
      <c r="BD189">
        <v>8.4702181572183843E-2</v>
      </c>
      <c r="BE189">
        <v>8.5441660739650399E-2</v>
      </c>
      <c r="BF189">
        <v>8.6209013081072289E-2</v>
      </c>
      <c r="BG189">
        <v>8.7002492096680151E-2</v>
      </c>
      <c r="BH189">
        <v>8.7820416484130054E-2</v>
      </c>
      <c r="BI189">
        <v>8.8661172454757922E-2</v>
      </c>
      <c r="BJ189">
        <v>8.9523215298670453E-2</v>
      </c>
      <c r="BK189">
        <v>9.0405070619999334E-2</v>
      </c>
      <c r="BL189">
        <v>9.1305333280585488E-2</v>
      </c>
      <c r="BM189">
        <v>9.2222668244904438E-2</v>
      </c>
      <c r="BN189">
        <v>9.3155807870699506E-2</v>
      </c>
      <c r="BO189">
        <v>9.4103551414369477E-2</v>
      </c>
      <c r="BP189">
        <v>9.5064762710050543E-2</v>
      </c>
      <c r="BQ189">
        <v>9.6038368060638993E-2</v>
      </c>
      <c r="BR189">
        <v>9.702335418265684E-2</v>
      </c>
      <c r="BS189">
        <v>9.8018765514229764E-2</v>
      </c>
      <c r="BT189">
        <v>9.9023701675990061E-2</v>
      </c>
      <c r="BU189">
        <v>0.1000373153116676</v>
      </c>
      <c r="BV189">
        <v>0.10105880910250339</v>
      </c>
      <c r="BW189">
        <v>0.10208743354614411</v>
      </c>
      <c r="BX189">
        <v>0.1031224844636056</v>
      </c>
      <c r="BY189">
        <v>0.10416330034567078</v>
      </c>
      <c r="BZ189">
        <v>0.10520926035617953</v>
      </c>
      <c r="CA189">
        <v>0.10625978171750498</v>
      </c>
      <c r="CB189">
        <v>0.10731431806613349</v>
      </c>
      <c r="CC189">
        <v>0.10837235679081085</v>
      </c>
      <c r="CD189">
        <v>0.10943341731247777</v>
      </c>
      <c r="CE189">
        <v>0.11049704929369958</v>
      </c>
      <c r="CF189">
        <v>0.11156283063348506</v>
      </c>
      <c r="CG189">
        <v>0.11263036599035539</v>
      </c>
      <c r="CH189">
        <v>0.11369928503275811</v>
      </c>
      <c r="CI189">
        <v>0.11476924083935838</v>
      </c>
      <c r="CJ189">
        <v>0.11583990864967703</v>
      </c>
      <c r="CK189">
        <v>0.11691098465227358</v>
      </c>
      <c r="CL189">
        <v>0.11798218418125851</v>
      </c>
      <c r="CM189">
        <v>0.11905324095512861</v>
      </c>
      <c r="CN189">
        <v>0.12012390592579854</v>
      </c>
      <c r="CO189">
        <v>0.12119394597525895</v>
      </c>
      <c r="CP189">
        <v>0.12226314321474874</v>
      </c>
      <c r="CQ189">
        <v>0.12333129392309319</v>
      </c>
      <c r="CR189">
        <v>0.12439820768279479</v>
      </c>
      <c r="CS189">
        <v>0.1254637063952059</v>
      </c>
      <c r="CT189">
        <v>0.12652762393060613</v>
      </c>
      <c r="CU189">
        <v>0.12758980495465894</v>
      </c>
      <c r="CV189">
        <v>0.12865010448895026</v>
      </c>
      <c r="CW189" t="e">
        <v>#N/A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 t="e">
        <v>#N/A</v>
      </c>
      <c r="DK189" t="e">
        <v>#N/A</v>
      </c>
      <c r="DL189" t="e">
        <v>#N/A</v>
      </c>
      <c r="DM189" t="e">
        <v>#N/A</v>
      </c>
      <c r="DN189" t="e">
        <v>#N/A</v>
      </c>
      <c r="DO189" t="e">
        <v>#N/A</v>
      </c>
      <c r="DP189" t="e">
        <v>#N/A</v>
      </c>
      <c r="DQ189" t="e">
        <v>#N/A</v>
      </c>
      <c r="DR189" t="e">
        <v>#N/A</v>
      </c>
      <c r="DS189" t="e">
        <v>#N/A</v>
      </c>
      <c r="DT189" t="e">
        <v>#N/A</v>
      </c>
      <c r="DU189" t="e">
        <v>#N/A</v>
      </c>
      <c r="DV189" t="e">
        <v>#N/A</v>
      </c>
      <c r="DW189" t="e">
        <v>#N/A</v>
      </c>
      <c r="DX189" t="e">
        <v>#N/A</v>
      </c>
      <c r="DY189" t="e">
        <v>#N/A</v>
      </c>
      <c r="DZ189" t="e">
        <v>#N/A</v>
      </c>
      <c r="EA189" t="e">
        <v>#N/A</v>
      </c>
      <c r="EB189" t="e">
        <v>#N/A</v>
      </c>
      <c r="EC189" t="e">
        <v>#N/A</v>
      </c>
      <c r="ED189" t="e">
        <v>#N/A</v>
      </c>
      <c r="EE189" t="e">
        <v>#N/A</v>
      </c>
      <c r="EF189" t="e">
        <v>#N/A</v>
      </c>
      <c r="EG189" t="e">
        <v>#N/A</v>
      </c>
      <c r="EH189" t="e">
        <v>#N/A</v>
      </c>
      <c r="EI189" t="e">
        <v>#N/A</v>
      </c>
      <c r="EJ189" t="e">
        <v>#N/A</v>
      </c>
      <c r="EK189" t="e">
        <v>#N/A</v>
      </c>
      <c r="EL189" t="e">
        <v>#N/A</v>
      </c>
      <c r="EM189" t="e">
        <v>#N/A</v>
      </c>
      <c r="EN189" t="e">
        <v>#N/A</v>
      </c>
      <c r="EO189" t="e">
        <v>#N/A</v>
      </c>
      <c r="EP189" t="e">
        <v>#N/A</v>
      </c>
      <c r="EQ189" t="e">
        <v>#N/A</v>
      </c>
      <c r="ER189" t="e">
        <v>#N/A</v>
      </c>
      <c r="ES189" t="e">
        <v>#N/A</v>
      </c>
      <c r="ET189" t="e">
        <v>#N/A</v>
      </c>
      <c r="EU189" t="e">
        <v>#N/A</v>
      </c>
      <c r="EV189" t="e">
        <v>#N/A</v>
      </c>
      <c r="EW189" t="e">
        <v>#N/A</v>
      </c>
      <c r="EX189" t="e">
        <v>#N/A</v>
      </c>
      <c r="EY189" t="e">
        <v>#N/A</v>
      </c>
    </row>
    <row r="190" spans="1:155">
      <c r="A190">
        <v>0.121305169138124</v>
      </c>
      <c r="B190">
        <v>0.11934206221897743</v>
      </c>
      <c r="C190">
        <v>0.11741176310389741</v>
      </c>
      <c r="D190">
        <v>0.11551495878057109</v>
      </c>
      <c r="E190">
        <v>0.11365238379034767</v>
      </c>
      <c r="F190">
        <v>0.11182482171637384</v>
      </c>
      <c r="G190">
        <v>0.11003310568032858</v>
      </c>
      <c r="H190">
        <v>0.10827811925007484</v>
      </c>
      <c r="I190">
        <v>0.10656079686896959</v>
      </c>
      <c r="J190">
        <v>0.10488212343425736</v>
      </c>
      <c r="K190">
        <v>0.10324313423992611</v>
      </c>
      <c r="L190">
        <v>0.10164491385989227</v>
      </c>
      <c r="M190">
        <v>0.10008859461125369</v>
      </c>
      <c r="N190">
        <v>9.8575354076004401E-2</v>
      </c>
      <c r="O190">
        <v>9.710641249151486E-2</v>
      </c>
      <c r="P190">
        <v>9.5683028252860444E-2</v>
      </c>
      <c r="Q190">
        <v>9.4306493242079195E-2</v>
      </c>
      <c r="R190">
        <v>9.297812662554629E-2</v>
      </c>
      <c r="S190">
        <v>9.1699267214438912E-2</v>
      </c>
      <c r="T190">
        <v>9.0471265204254789E-2</v>
      </c>
      <c r="U190">
        <v>8.9295471860447936E-2</v>
      </c>
      <c r="V190">
        <v>8.8173227970666804E-2</v>
      </c>
      <c r="W190">
        <v>8.7105851231889658E-2</v>
      </c>
      <c r="X190">
        <v>8.6094621999164622E-2</v>
      </c>
      <c r="Y190">
        <v>8.5140768043732412E-2</v>
      </c>
      <c r="Z190">
        <v>8.4245448867424452E-2</v>
      </c>
      <c r="AA190">
        <v>8.3409738445401102E-2</v>
      </c>
      <c r="AB190">
        <v>8.2634608822870589E-2</v>
      </c>
      <c r="AC190">
        <v>8.1920914093649697E-2</v>
      </c>
      <c r="AD190">
        <v>8.1269375151593021E-2</v>
      </c>
      <c r="AE190">
        <v>8.0680565241112334E-2</v>
      </c>
      <c r="AF190">
        <v>8.0154898652893505E-2</v>
      </c>
      <c r="AG190">
        <v>7.9692620396399419E-2</v>
      </c>
      <c r="AH190">
        <v>7.9293800353602825E-2</v>
      </c>
      <c r="AI190">
        <v>7.8958328608200137E-2</v>
      </c>
      <c r="AJ190">
        <v>7.8685912594050805E-2</v>
      </c>
      <c r="AK190">
        <v>7.8476076035774264E-2</v>
      </c>
      <c r="AL190">
        <v>7.8328171981221398E-2</v>
      </c>
      <c r="AM190">
        <v>7.824136931809679E-2</v>
      </c>
      <c r="AN190">
        <v>7.821466359500355E-2</v>
      </c>
      <c r="AO190">
        <v>7.8246895689241563E-2</v>
      </c>
      <c r="AP190">
        <v>7.8336756800004043E-2</v>
      </c>
      <c r="AQ190">
        <v>7.8482793515823504E-2</v>
      </c>
      <c r="AR190">
        <v>7.8683428473284106E-2</v>
      </c>
      <c r="AS190">
        <v>7.8936972331522692E-2</v>
      </c>
      <c r="AT190">
        <v>7.9241641099394813E-2</v>
      </c>
      <c r="AU190">
        <v>7.959558881388748E-2</v>
      </c>
      <c r="AV190">
        <v>7.999688389609283E-2</v>
      </c>
      <c r="AW190">
        <v>8.0443564770172171E-2</v>
      </c>
      <c r="AX190">
        <v>8.0933629086709744E-2</v>
      </c>
      <c r="AY190">
        <v>8.1465066041936832E-2</v>
      </c>
      <c r="AZ190">
        <v>8.2035860786870876E-2</v>
      </c>
      <c r="BA190">
        <v>8.2644007392304181E-2</v>
      </c>
      <c r="BB190">
        <v>8.3287526712699372E-2</v>
      </c>
      <c r="BC190">
        <v>8.3964471527348525E-2</v>
      </c>
      <c r="BD190">
        <v>8.4672937025824332E-2</v>
      </c>
      <c r="BE190">
        <v>8.5411068792E-2</v>
      </c>
      <c r="BF190">
        <v>8.6177068193383805E-2</v>
      </c>
      <c r="BG190">
        <v>8.6969197738044526E-2</v>
      </c>
      <c r="BH190">
        <v>8.7785784573294931E-2</v>
      </c>
      <c r="BI190">
        <v>8.8625222715006682E-2</v>
      </c>
      <c r="BJ190">
        <v>8.9485974585521308E-2</v>
      </c>
      <c r="BK190">
        <v>9.0366572362986439E-2</v>
      </c>
      <c r="BL190">
        <v>9.1265616652745005E-2</v>
      </c>
      <c r="BM190">
        <v>9.2181777615993207E-2</v>
      </c>
      <c r="BN190">
        <v>9.3113792111395852E-2</v>
      </c>
      <c r="BO190">
        <v>9.40604632918738E-2</v>
      </c>
      <c r="BP190">
        <v>9.5020658331787633E-2</v>
      </c>
      <c r="BQ190">
        <v>9.5993306295254557E-2</v>
      </c>
      <c r="BR190">
        <v>9.6977396181558165E-2</v>
      </c>
      <c r="BS190">
        <v>9.7971974240246451E-2</v>
      </c>
      <c r="BT190">
        <v>9.8976141501986858E-2</v>
      </c>
      <c r="BU190">
        <v>9.99890516267294E-2</v>
      </c>
      <c r="BV190">
        <v>0.10100990798512399</v>
      </c>
      <c r="BW190">
        <v>0.10203796142794401</v>
      </c>
      <c r="BX190">
        <v>0.10307250791675193</v>
      </c>
      <c r="BY190">
        <v>0.10411288579524054</v>
      </c>
      <c r="BZ190">
        <v>0.10515847388754332</v>
      </c>
      <c r="CA190">
        <v>0.10620868888458351</v>
      </c>
      <c r="CB190">
        <v>0.10726298377738847</v>
      </c>
      <c r="CC190">
        <v>0.10832084512719158</v>
      </c>
      <c r="CD190">
        <v>0.10938179145899599</v>
      </c>
      <c r="CE190">
        <v>0.1104453713980014</v>
      </c>
      <c r="CF190">
        <v>0.1115111617466171</v>
      </c>
      <c r="CG190">
        <v>0.11257876600241065</v>
      </c>
      <c r="CH190">
        <v>0.1136478126378995</v>
      </c>
      <c r="CI190">
        <v>0.11471795344976873</v>
      </c>
      <c r="CJ190">
        <v>0.1157888624205879</v>
      </c>
      <c r="CK190">
        <v>0.11686023441504789</v>
      </c>
      <c r="CL190">
        <v>0.11793178346541253</v>
      </c>
      <c r="CM190">
        <v>0.11900324194930259</v>
      </c>
      <c r="CN190">
        <v>0.12007435949241861</v>
      </c>
      <c r="CO190">
        <v>0.1211449016451317</v>
      </c>
      <c r="CP190">
        <v>0.12221464921185646</v>
      </c>
      <c r="CQ190">
        <v>0.12328339717333227</v>
      </c>
      <c r="CR190">
        <v>0.12435095379433971</v>
      </c>
      <c r="CS190">
        <v>0.12541713971968682</v>
      </c>
      <c r="CT190">
        <v>0.12648178757194806</v>
      </c>
      <c r="CU190">
        <v>0.12754474075808625</v>
      </c>
      <c r="CV190">
        <v>0.12860585311958037</v>
      </c>
      <c r="CW190" t="e">
        <v>#N/A</v>
      </c>
      <c r="CX190" t="e">
        <v>#N/A</v>
      </c>
      <c r="CY190" t="e">
        <v>#N/A</v>
      </c>
      <c r="CZ190" t="e">
        <v>#N/A</v>
      </c>
      <c r="DA190" t="e">
        <v>#N/A</v>
      </c>
      <c r="DB190" t="e">
        <v>#N/A</v>
      </c>
      <c r="DC190" t="e">
        <v>#N/A</v>
      </c>
      <c r="DD190" t="e">
        <v>#N/A</v>
      </c>
      <c r="DE190" t="e">
        <v>#N/A</v>
      </c>
      <c r="DF190" t="e">
        <v>#N/A</v>
      </c>
      <c r="DG190" t="e">
        <v>#N/A</v>
      </c>
      <c r="DH190" t="e">
        <v>#N/A</v>
      </c>
      <c r="DI190" t="e">
        <v>#N/A</v>
      </c>
      <c r="DJ190" t="e">
        <v>#N/A</v>
      </c>
      <c r="DK190" t="e">
        <v>#N/A</v>
      </c>
      <c r="DL190" t="e">
        <v>#N/A</v>
      </c>
      <c r="DM190" t="e">
        <v>#N/A</v>
      </c>
      <c r="DN190" t="e">
        <v>#N/A</v>
      </c>
      <c r="DO190" t="e">
        <v>#N/A</v>
      </c>
      <c r="DP190" t="e">
        <v>#N/A</v>
      </c>
      <c r="DQ190" t="e">
        <v>#N/A</v>
      </c>
      <c r="DR190" t="e">
        <v>#N/A</v>
      </c>
      <c r="DS190" t="e">
        <v>#N/A</v>
      </c>
      <c r="DT190" t="e">
        <v>#N/A</v>
      </c>
      <c r="DU190" t="e">
        <v>#N/A</v>
      </c>
      <c r="DV190" t="e">
        <v>#N/A</v>
      </c>
      <c r="DW190" t="e">
        <v>#N/A</v>
      </c>
      <c r="DX190" t="e">
        <v>#N/A</v>
      </c>
      <c r="DY190" t="e">
        <v>#N/A</v>
      </c>
      <c r="DZ190" t="e">
        <v>#N/A</v>
      </c>
      <c r="EA190" t="e">
        <v>#N/A</v>
      </c>
      <c r="EB190" t="e">
        <v>#N/A</v>
      </c>
      <c r="EC190" t="e">
        <v>#N/A</v>
      </c>
      <c r="ED190" t="e">
        <v>#N/A</v>
      </c>
      <c r="EE190" t="e">
        <v>#N/A</v>
      </c>
      <c r="EF190" t="e">
        <v>#N/A</v>
      </c>
      <c r="EG190" t="e">
        <v>#N/A</v>
      </c>
      <c r="EH190" t="e">
        <v>#N/A</v>
      </c>
      <c r="EI190" t="e">
        <v>#N/A</v>
      </c>
      <c r="EJ190" t="e">
        <v>#N/A</v>
      </c>
      <c r="EK190" t="e">
        <v>#N/A</v>
      </c>
      <c r="EL190" t="e">
        <v>#N/A</v>
      </c>
      <c r="EM190" t="e">
        <v>#N/A</v>
      </c>
      <c r="EN190" t="e">
        <v>#N/A</v>
      </c>
      <c r="EO190" t="e">
        <v>#N/A</v>
      </c>
      <c r="EP190" t="e">
        <v>#N/A</v>
      </c>
      <c r="EQ190" t="e">
        <v>#N/A</v>
      </c>
      <c r="ER190" t="e">
        <v>#N/A</v>
      </c>
      <c r="ES190" t="e">
        <v>#N/A</v>
      </c>
      <c r="ET190" t="e">
        <v>#N/A</v>
      </c>
      <c r="EU190" t="e">
        <v>#N/A</v>
      </c>
      <c r="EV190" t="e">
        <v>#N/A</v>
      </c>
      <c r="EW190" t="e">
        <v>#N/A</v>
      </c>
      <c r="EX190" t="e">
        <v>#N/A</v>
      </c>
      <c r="EY190" t="e">
        <v>#N/A</v>
      </c>
    </row>
    <row r="191" spans="1:155">
      <c r="A191">
        <v>0.12121477065495549</v>
      </c>
      <c r="B191">
        <v>0.11925348644096563</v>
      </c>
      <c r="C191">
        <v>0.11732510584923041</v>
      </c>
      <c r="D191">
        <v>0.11543031352879761</v>
      </c>
      <c r="E191">
        <v>0.11356984124055534</v>
      </c>
      <c r="F191">
        <v>0.11174446926576119</v>
      </c>
      <c r="G191">
        <v>0.1099550268000471</v>
      </c>
      <c r="H191">
        <v>0.1082023928909198</v>
      </c>
      <c r="I191">
        <v>0.10648749672132131</v>
      </c>
      <c r="J191">
        <v>0.1048113171947231</v>
      </c>
      <c r="K191">
        <v>0.10317488282747736</v>
      </c>
      <c r="L191">
        <v>0.10157927054962718</v>
      </c>
      <c r="M191">
        <v>0.10002560415690863</v>
      </c>
      <c r="N191">
        <v>9.8515051826739156E-2</v>
      </c>
      <c r="O191">
        <v>9.704882346769074E-2</v>
      </c>
      <c r="P191">
        <v>9.5628166275930321E-2</v>
      </c>
      <c r="Q191">
        <v>9.4254360056582581E-2</v>
      </c>
      <c r="R191">
        <v>9.2928711175962311E-2</v>
      </c>
      <c r="S191">
        <v>9.1652544947570289E-2</v>
      </c>
      <c r="T191">
        <v>9.042719758595541E-2</v>
      </c>
      <c r="U191">
        <v>8.925400602956228E-2</v>
      </c>
      <c r="V191">
        <v>8.8134296667018788E-2</v>
      </c>
      <c r="W191">
        <v>8.7069372953497079E-2</v>
      </c>
      <c r="X191">
        <v>8.606050150376543E-2</v>
      </c>
      <c r="Y191">
        <v>8.510889710828351E-2</v>
      </c>
      <c r="Z191">
        <v>8.4215707414569546E-2</v>
      </c>
      <c r="AA191">
        <v>8.3381995915470686E-2</v>
      </c>
      <c r="AB191">
        <v>8.2608725821367912E-2</v>
      </c>
      <c r="AC191">
        <v>8.1896744263799989E-2</v>
      </c>
      <c r="AD191">
        <v>8.1246767019778163E-2</v>
      </c>
      <c r="AE191">
        <v>8.0659364140060349E-2</v>
      </c>
      <c r="AF191">
        <v>8.0134948521869129E-2</v>
      </c>
      <c r="AG191">
        <v>7.9673765246458333E-2</v>
      </c>
      <c r="AH191">
        <v>7.9275885423764958E-2</v>
      </c>
      <c r="AI191">
        <v>7.8941201298381711E-2</v>
      </c>
      <c r="AJ191">
        <v>7.8669423057264334E-2</v>
      </c>
      <c r="AK191">
        <v>7.8460077252559601E-2</v>
      </c>
      <c r="AL191">
        <v>7.83125193691947E-2</v>
      </c>
      <c r="AM191">
        <v>7.8225921453323202E-2</v>
      </c>
      <c r="AN191">
        <v>7.8199280989876274E-2</v>
      </c>
      <c r="AO191">
        <v>7.8231443190127301E-2</v>
      </c>
      <c r="AP191">
        <v>7.8321101751078454E-2</v>
      </c>
      <c r="AQ191">
        <v>7.8466806962102523E-2</v>
      </c>
      <c r="AR191">
        <v>7.8666985407799414E-2</v>
      </c>
      <c r="AS191">
        <v>7.8919952377127317E-2</v>
      </c>
      <c r="AT191">
        <v>7.922392881915849E-2</v>
      </c>
      <c r="AU191">
        <v>7.9577074371635831E-2</v>
      </c>
      <c r="AV191">
        <v>7.9977464754992886E-2</v>
      </c>
      <c r="AW191">
        <v>8.04231452853163E-2</v>
      </c>
      <c r="AX191">
        <v>8.091212204435802E-2</v>
      </c>
      <c r="AY191">
        <v>8.1442393108852165E-2</v>
      </c>
      <c r="AZ191">
        <v>8.2011953187432721E-2</v>
      </c>
      <c r="BA191">
        <v>8.2618806124229449E-2</v>
      </c>
      <c r="BB191">
        <v>8.3260983041632292E-2</v>
      </c>
      <c r="BC191">
        <v>8.3936546881693636E-2</v>
      </c>
      <c r="BD191">
        <v>8.4643602971337287E-2</v>
      </c>
      <c r="BE191">
        <v>8.5380306810652978E-2</v>
      </c>
      <c r="BF191">
        <v>8.6144869218154646E-2</v>
      </c>
      <c r="BG191">
        <v>8.6935561830372501E-2</v>
      </c>
      <c r="BH191">
        <v>8.7750720193480944E-2</v>
      </c>
      <c r="BI191">
        <v>8.8588746245548161E-2</v>
      </c>
      <c r="BJ191">
        <v>8.9448109616035124E-2</v>
      </c>
      <c r="BK191">
        <v>9.0327348988754191E-2</v>
      </c>
      <c r="BL191">
        <v>9.1225070871814071E-2</v>
      </c>
      <c r="BM191">
        <v>9.213995061831716E-2</v>
      </c>
      <c r="BN191">
        <v>9.3070729649577785E-2</v>
      </c>
      <c r="BO191">
        <v>9.4016215048586455E-2</v>
      </c>
      <c r="BP191">
        <v>9.4975277361065882E-2</v>
      </c>
      <c r="BQ191">
        <v>9.5946848475569987E-2</v>
      </c>
      <c r="BR191">
        <v>9.6929919718654681E-2</v>
      </c>
      <c r="BS191">
        <v>9.7923539207440957E-2</v>
      </c>
      <c r="BT191">
        <v>9.892680942095744E-2</v>
      </c>
      <c r="BU191">
        <v>9.9938885083691767E-2</v>
      </c>
      <c r="BV191">
        <v>0.10095897029228532</v>
      </c>
      <c r="BW191">
        <v>0.10198631634513695</v>
      </c>
      <c r="BX191">
        <v>0.10302021936016831</v>
      </c>
      <c r="BY191">
        <v>0.10406001758777067</v>
      </c>
      <c r="BZ191">
        <v>0.10510508959884005</v>
      </c>
      <c r="CA191">
        <v>0.10615485159542926</v>
      </c>
      <c r="CB191">
        <v>0.10720875596937071</v>
      </c>
      <c r="CC191">
        <v>0.10826628851006372</v>
      </c>
      <c r="CD191">
        <v>0.10932696689275802</v>
      </c>
      <c r="CE191">
        <v>0.11039033876755321</v>
      </c>
      <c r="CF191">
        <v>0.11145597992527546</v>
      </c>
      <c r="CG191">
        <v>0.11252349274524583</v>
      </c>
      <c r="CH191">
        <v>0.11359250453199282</v>
      </c>
      <c r="CI191">
        <v>0.1146626659003385</v>
      </c>
      <c r="CJ191">
        <v>0.11573364958654984</v>
      </c>
      <c r="CK191">
        <v>0.11680514925028622</v>
      </c>
      <c r="CL191">
        <v>0.11787687760364501</v>
      </c>
      <c r="CM191">
        <v>0.11894856578288132</v>
      </c>
      <c r="CN191">
        <v>0.12001996213399842</v>
      </c>
      <c r="CO191">
        <v>0.12109083093120532</v>
      </c>
      <c r="CP191">
        <v>0.12216095171729793</v>
      </c>
      <c r="CQ191">
        <v>0.1232301182120961</v>
      </c>
      <c r="CR191">
        <v>0.12429813744069215</v>
      </c>
      <c r="CS191">
        <v>0.12536482883448083</v>
      </c>
      <c r="CT191">
        <v>0.12643002379195278</v>
      </c>
      <c r="CU191">
        <v>0.12749356454373098</v>
      </c>
      <c r="CV191">
        <v>0.12855530376921545</v>
      </c>
      <c r="CW191" t="e">
        <v>#N/A</v>
      </c>
      <c r="CX191" t="e">
        <v>#N/A</v>
      </c>
      <c r="CY191" t="e">
        <v>#N/A</v>
      </c>
      <c r="CZ191" t="e">
        <v>#N/A</v>
      </c>
      <c r="DA191" t="e">
        <v>#N/A</v>
      </c>
      <c r="DB191" t="e">
        <v>#N/A</v>
      </c>
      <c r="DC191" t="e">
        <v>#N/A</v>
      </c>
      <c r="DD191" t="e">
        <v>#N/A</v>
      </c>
      <c r="DE191" t="e">
        <v>#N/A</v>
      </c>
      <c r="DF191" t="e">
        <v>#N/A</v>
      </c>
      <c r="DG191" t="e">
        <v>#N/A</v>
      </c>
      <c r="DH191" t="e">
        <v>#N/A</v>
      </c>
      <c r="DI191" t="e">
        <v>#N/A</v>
      </c>
      <c r="DJ191" t="e">
        <v>#N/A</v>
      </c>
      <c r="DK191" t="e">
        <v>#N/A</v>
      </c>
      <c r="DL191" t="e">
        <v>#N/A</v>
      </c>
      <c r="DM191" t="e">
        <v>#N/A</v>
      </c>
      <c r="DN191" t="e">
        <v>#N/A</v>
      </c>
      <c r="DO191" t="e">
        <v>#N/A</v>
      </c>
      <c r="DP191" t="e">
        <v>#N/A</v>
      </c>
      <c r="DQ191" t="e">
        <v>#N/A</v>
      </c>
      <c r="DR191" t="e">
        <v>#N/A</v>
      </c>
      <c r="DS191" t="e">
        <v>#N/A</v>
      </c>
      <c r="DT191" t="e">
        <v>#N/A</v>
      </c>
      <c r="DU191" t="e">
        <v>#N/A</v>
      </c>
      <c r="DV191" t="e">
        <v>#N/A</v>
      </c>
      <c r="DW191" t="e">
        <v>#N/A</v>
      </c>
      <c r="DX191" t="e">
        <v>#N/A</v>
      </c>
      <c r="DY191" t="e">
        <v>#N/A</v>
      </c>
      <c r="DZ191" t="e">
        <v>#N/A</v>
      </c>
      <c r="EA191" t="e">
        <v>#N/A</v>
      </c>
      <c r="EB191" t="e">
        <v>#N/A</v>
      </c>
      <c r="EC191" t="e">
        <v>#N/A</v>
      </c>
      <c r="ED191" t="e">
        <v>#N/A</v>
      </c>
      <c r="EE191" t="e">
        <v>#N/A</v>
      </c>
      <c r="EF191" t="e">
        <v>#N/A</v>
      </c>
      <c r="EG191" t="e">
        <v>#N/A</v>
      </c>
      <c r="EH191" t="e">
        <v>#N/A</v>
      </c>
      <c r="EI191" t="e">
        <v>#N/A</v>
      </c>
      <c r="EJ191" t="e">
        <v>#N/A</v>
      </c>
      <c r="EK191" t="e">
        <v>#N/A</v>
      </c>
      <c r="EL191" t="e">
        <v>#N/A</v>
      </c>
      <c r="EM191" t="e">
        <v>#N/A</v>
      </c>
      <c r="EN191" t="e">
        <v>#N/A</v>
      </c>
      <c r="EO191" t="e">
        <v>#N/A</v>
      </c>
      <c r="EP191" t="e">
        <v>#N/A</v>
      </c>
      <c r="EQ191" t="e">
        <v>#N/A</v>
      </c>
      <c r="ER191" t="e">
        <v>#N/A</v>
      </c>
      <c r="ES191" t="e">
        <v>#N/A</v>
      </c>
      <c r="ET191" t="e">
        <v>#N/A</v>
      </c>
      <c r="EU191" t="e">
        <v>#N/A</v>
      </c>
      <c r="EV191" t="e">
        <v>#N/A</v>
      </c>
      <c r="EW191" t="e">
        <v>#N/A</v>
      </c>
      <c r="EX191" t="e">
        <v>#N/A</v>
      </c>
      <c r="EY191" t="e">
        <v>#N/A</v>
      </c>
    </row>
    <row r="192" spans="1:155">
      <c r="A192">
        <v>0.1211224440177691</v>
      </c>
      <c r="B192">
        <v>0.11916314715563742</v>
      </c>
      <c r="C192">
        <v>0.11723684357143675</v>
      </c>
      <c r="D192">
        <v>0.11534421571242422</v>
      </c>
      <c r="E192">
        <v>0.11348599261846094</v>
      </c>
      <c r="F192">
        <v>0.11166295133640516</v>
      </c>
      <c r="G192">
        <v>0.10987591727104853</v>
      </c>
      <c r="H192">
        <v>0.1081257650015725</v>
      </c>
      <c r="I192">
        <v>0.10641341857754871</v>
      </c>
      <c r="J192">
        <v>0.10473985102339639</v>
      </c>
      <c r="K192">
        <v>0.10310608416781039</v>
      </c>
      <c r="L192">
        <v>0.101513187399063</v>
      </c>
      <c r="M192">
        <v>9.9962276115787618E-2</v>
      </c>
      <c r="N192">
        <v>9.8454509188551059E-2</v>
      </c>
      <c r="O192">
        <v>9.6991086303799059E-2</v>
      </c>
      <c r="P192">
        <v>9.5573243543568165E-2</v>
      </c>
      <c r="Q192">
        <v>9.4202248771499186E-2</v>
      </c>
      <c r="R192">
        <v>9.2879395594576142E-2</v>
      </c>
      <c r="S192">
        <v>9.1605995921295258E-2</v>
      </c>
      <c r="T192">
        <v>9.038337205209232E-2</v>
      </c>
      <c r="U192">
        <v>8.9212846627598083E-2</v>
      </c>
      <c r="V192">
        <v>8.8095731701106808E-2</v>
      </c>
      <c r="W192">
        <v>8.7033316512258055E-2</v>
      </c>
      <c r="X192">
        <v>8.6026853953080712E-2</v>
      </c>
      <c r="Y192">
        <v>8.507754583446539E-2</v>
      </c>
      <c r="Z192">
        <v>8.4186527952218815E-2</v>
      </c>
      <c r="AA192">
        <v>8.3354853327320774E-2</v>
      </c>
      <c r="AB192">
        <v>8.2583476369152156E-2</v>
      </c>
      <c r="AC192">
        <v>8.187323717112259E-2</v>
      </c>
      <c r="AD192">
        <v>8.122484649945845E-2</v>
      </c>
      <c r="AE192">
        <v>8.0638871202000084E-2</v>
      </c>
      <c r="AF192">
        <v>8.011572277525511E-2</v>
      </c>
      <c r="AG192">
        <v>7.9655646449784082E-2</v>
      </c>
      <c r="AH192">
        <v>7.9258714650941822E-2</v>
      </c>
      <c r="AI192">
        <v>7.8924821846610635E-2</v>
      </c>
      <c r="AJ192">
        <v>7.8653680732687734E-2</v>
      </c>
      <c r="AK192">
        <v>7.8444821063739331E-2</v>
      </c>
      <c r="AL192">
        <v>7.8297600772636908E-2</v>
      </c>
      <c r="AM192">
        <v>7.8211194389821437E-2</v>
      </c>
      <c r="AN192">
        <v>7.8184602925626789E-2</v>
      </c>
      <c r="AO192">
        <v>7.8216674436301481E-2</v>
      </c>
      <c r="AP192">
        <v>7.8306105610955329E-2</v>
      </c>
      <c r="AQ192">
        <v>7.8451450448288607E-2</v>
      </c>
      <c r="AR192">
        <v>7.8651139342541462E-2</v>
      </c>
      <c r="AS192">
        <v>7.8903492790774202E-2</v>
      </c>
      <c r="AT192">
        <v>7.9206735639427678E-2</v>
      </c>
      <c r="AU192">
        <v>7.9559034497892075E-2</v>
      </c>
      <c r="AV192">
        <v>7.9958471151847149E-2</v>
      </c>
      <c r="AW192">
        <v>8.0403098602407477E-2</v>
      </c>
      <c r="AX192">
        <v>8.0890931130524327E-2</v>
      </c>
      <c r="AY192">
        <v>8.1419975863094199E-2</v>
      </c>
      <c r="AZ192">
        <v>8.198823695142983E-2</v>
      </c>
      <c r="BA192">
        <v>8.2593728268815336E-2</v>
      </c>
      <c r="BB192">
        <v>8.3234491129824589E-2</v>
      </c>
      <c r="BC192">
        <v>8.3908598754839483E-2</v>
      </c>
      <c r="BD192">
        <v>8.4614166646457947E-2</v>
      </c>
      <c r="BE192">
        <v>8.5349360296821802E-2</v>
      </c>
      <c r="BF192">
        <v>8.611240007773914E-2</v>
      </c>
      <c r="BG192">
        <v>8.6901566708039876E-2</v>
      </c>
      <c r="BH192">
        <v>8.7715204275806549E-2</v>
      </c>
      <c r="BI192">
        <v>8.8551722631678029E-2</v>
      </c>
      <c r="BJ192">
        <v>8.9409598673239124E-2</v>
      </c>
      <c r="BK192">
        <v>9.0287377682877631E-2</v>
      </c>
      <c r="BL192">
        <v>9.1183672033752952E-2</v>
      </c>
      <c r="BM192">
        <v>9.2097162362229534E-2</v>
      </c>
      <c r="BN192">
        <v>9.3026594681841629E-2</v>
      </c>
      <c r="BO192">
        <v>9.3970780044255603E-2</v>
      </c>
      <c r="BP192">
        <v>9.4928592421291078E-2</v>
      </c>
      <c r="BQ192">
        <v>9.5898966564284108E-2</v>
      </c>
      <c r="BR192">
        <v>9.688089617483904E-2</v>
      </c>
      <c r="BS192">
        <v>9.7873431263512958E-2</v>
      </c>
      <c r="BT192">
        <v>9.8875675804548424E-2</v>
      </c>
      <c r="BU192">
        <v>9.9886785655954546E-2</v>
      </c>
      <c r="BV192">
        <v>0.10090596569118979</v>
      </c>
      <c r="BW192">
        <v>0.1019324676751184</v>
      </c>
      <c r="BX192">
        <v>0.10296558792739277</v>
      </c>
      <c r="BY192">
        <v>0.10400466471914713</v>
      </c>
      <c r="BZ192">
        <v>0.10504907633520981</v>
      </c>
      <c r="CA192">
        <v>0.10609823860769201</v>
      </c>
      <c r="CB192">
        <v>0.10715160333970201</v>
      </c>
      <c r="CC192">
        <v>0.10820865564941426</v>
      </c>
      <c r="CD192">
        <v>0.10926891238569397</v>
      </c>
      <c r="CE192">
        <v>0.11033192028853975</v>
      </c>
      <c r="CF192">
        <v>0.11139725417352095</v>
      </c>
      <c r="CG192">
        <v>0.11246451536749649</v>
      </c>
      <c r="CH192">
        <v>0.11353333007722688</v>
      </c>
      <c r="CI192">
        <v>0.11460334777706255</v>
      </c>
      <c r="CJ192">
        <v>0.11567424003523381</v>
      </c>
      <c r="CK192">
        <v>0.11674569929155626</v>
      </c>
      <c r="CL192">
        <v>0.11781743708110896</v>
      </c>
      <c r="CM192">
        <v>0.11888918329315146</v>
      </c>
      <c r="CN192">
        <v>0.11996068506180552</v>
      </c>
      <c r="CO192">
        <v>0.12103170545965199</v>
      </c>
      <c r="CP192">
        <v>0.122102022775746</v>
      </c>
      <c r="CQ192">
        <v>0.12317142955911771</v>
      </c>
      <c r="CR192">
        <v>0.12423973162334701</v>
      </c>
      <c r="CS192">
        <v>0.12530674724083471</v>
      </c>
      <c r="CT192">
        <v>0.12637230663765187</v>
      </c>
      <c r="CU192">
        <v>0.12743625090937025</v>
      </c>
      <c r="CV192">
        <v>0.12849843161453756</v>
      </c>
      <c r="CW192" t="e">
        <v>#N/A</v>
      </c>
      <c r="CX192" t="e">
        <v>#N/A</v>
      </c>
      <c r="CY192" t="e">
        <v>#N/A</v>
      </c>
      <c r="CZ192" t="e">
        <v>#N/A</v>
      </c>
      <c r="DA192" t="e">
        <v>#N/A</v>
      </c>
      <c r="DB192" t="e">
        <v>#N/A</v>
      </c>
      <c r="DC192" t="e">
        <v>#N/A</v>
      </c>
      <c r="DD192" t="e">
        <v>#N/A</v>
      </c>
      <c r="DE192" t="e">
        <v>#N/A</v>
      </c>
      <c r="DF192" t="e">
        <v>#N/A</v>
      </c>
      <c r="DG192" t="e">
        <v>#N/A</v>
      </c>
      <c r="DH192" t="e">
        <v>#N/A</v>
      </c>
      <c r="DI192" t="e">
        <v>#N/A</v>
      </c>
      <c r="DJ192" t="e">
        <v>#N/A</v>
      </c>
      <c r="DK192" t="e">
        <v>#N/A</v>
      </c>
      <c r="DL192" t="e">
        <v>#N/A</v>
      </c>
      <c r="DM192" t="e">
        <v>#N/A</v>
      </c>
      <c r="DN192" t="e">
        <v>#N/A</v>
      </c>
      <c r="DO192" t="e">
        <v>#N/A</v>
      </c>
      <c r="DP192" t="e">
        <v>#N/A</v>
      </c>
      <c r="DQ192" t="e">
        <v>#N/A</v>
      </c>
      <c r="DR192" t="e">
        <v>#N/A</v>
      </c>
      <c r="DS192" t="e">
        <v>#N/A</v>
      </c>
      <c r="DT192" t="e">
        <v>#N/A</v>
      </c>
      <c r="DU192" t="e">
        <v>#N/A</v>
      </c>
      <c r="DV192" t="e">
        <v>#N/A</v>
      </c>
      <c r="DW192" t="e">
        <v>#N/A</v>
      </c>
      <c r="DX192" t="e">
        <v>#N/A</v>
      </c>
      <c r="DY192" t="e">
        <v>#N/A</v>
      </c>
      <c r="DZ192" t="e">
        <v>#N/A</v>
      </c>
      <c r="EA192" t="e">
        <v>#N/A</v>
      </c>
      <c r="EB192" t="e">
        <v>#N/A</v>
      </c>
      <c r="EC192" t="e">
        <v>#N/A</v>
      </c>
      <c r="ED192" t="e">
        <v>#N/A</v>
      </c>
      <c r="EE192" t="e">
        <v>#N/A</v>
      </c>
      <c r="EF192" t="e">
        <v>#N/A</v>
      </c>
      <c r="EG192" t="e">
        <v>#N/A</v>
      </c>
      <c r="EH192" t="e">
        <v>#N/A</v>
      </c>
      <c r="EI192" t="e">
        <v>#N/A</v>
      </c>
      <c r="EJ192" t="e">
        <v>#N/A</v>
      </c>
      <c r="EK192" t="e">
        <v>#N/A</v>
      </c>
      <c r="EL192" t="e">
        <v>#N/A</v>
      </c>
      <c r="EM192" t="e">
        <v>#N/A</v>
      </c>
      <c r="EN192" t="e">
        <v>#N/A</v>
      </c>
      <c r="EO192" t="e">
        <v>#N/A</v>
      </c>
      <c r="EP192" t="e">
        <v>#N/A</v>
      </c>
      <c r="EQ192" t="e">
        <v>#N/A</v>
      </c>
      <c r="ER192" t="e">
        <v>#N/A</v>
      </c>
      <c r="ES192" t="e">
        <v>#N/A</v>
      </c>
      <c r="ET192" t="e">
        <v>#N/A</v>
      </c>
      <c r="EU192" t="e">
        <v>#N/A</v>
      </c>
      <c r="EV192" t="e">
        <v>#N/A</v>
      </c>
      <c r="EW192" t="e">
        <v>#N/A</v>
      </c>
      <c r="EX192" t="e">
        <v>#N/A</v>
      </c>
      <c r="EY192" t="e">
        <v>#N/A</v>
      </c>
    </row>
    <row r="193" spans="1:155">
      <c r="A193">
        <v>0.12102814341361111</v>
      </c>
      <c r="B193">
        <v>0.11907099907115871</v>
      </c>
      <c r="C193">
        <v>0.11714693161725159</v>
      </c>
      <c r="D193">
        <v>0.11525662133011449</v>
      </c>
      <c r="E193">
        <v>0.11340079464636545</v>
      </c>
      <c r="F193">
        <v>0.11158022547126391</v>
      </c>
      <c r="G193">
        <v>0.1097957354832602</v>
      </c>
      <c r="H193">
        <v>0.10804819492055073</v>
      </c>
      <c r="I193">
        <v>0.1063385228237021</v>
      </c>
      <c r="J193">
        <v>0.1046676864015991</v>
      </c>
      <c r="K193">
        <v>0.10303670092153448</v>
      </c>
      <c r="L193">
        <v>0.10144662836991043</v>
      </c>
      <c r="M193">
        <v>9.9898575825341673E-2</v>
      </c>
      <c r="N193">
        <v>9.8393692981076072E-2</v>
      </c>
      <c r="O193">
        <v>9.6933169406128339E-2</v>
      </c>
      <c r="P193">
        <v>9.551823017476177E-2</v>
      </c>
      <c r="Q193">
        <v>9.4150131280496208E-2</v>
      </c>
      <c r="R193">
        <v>9.2830153694387893E-2</v>
      </c>
      <c r="S193">
        <v>9.1559595959134155E-2</v>
      </c>
      <c r="T193">
        <v>9.0339766524650811E-2</v>
      </c>
      <c r="U193">
        <v>8.9171973824679784E-2</v>
      </c>
      <c r="V193">
        <v>8.8057515574311365E-2</v>
      </c>
      <c r="W193">
        <v>8.6997666818609973E-2</v>
      </c>
      <c r="X193">
        <v>8.5993666722589804E-2</v>
      </c>
      <c r="Y193">
        <v>8.5046704122807987E-2</v>
      </c>
      <c r="Z193">
        <v>8.415790294940495E-2</v>
      </c>
      <c r="AA193">
        <v>8.3328305746221104E-2</v>
      </c>
      <c r="AB193">
        <v>8.2558858021368392E-2</v>
      </c>
      <c r="AC193">
        <v>8.1850392922284784E-2</v>
      </c>
      <c r="AD193">
        <v>8.1203616042167526E-2</v>
      </c>
      <c r="AE193">
        <v>8.0619091132476853E-2</v>
      </c>
      <c r="AF193">
        <v>8.0097228240356269E-2</v>
      </c>
      <c r="AG193">
        <v>7.9638272751554606E-2</v>
      </c>
      <c r="AH193">
        <v>7.9242298411000583E-2</v>
      </c>
      <c r="AI193">
        <v>7.8909201811441829E-2</v>
      </c>
      <c r="AJ193">
        <v>7.8638698566523779E-2</v>
      </c>
      <c r="AK193">
        <v>7.8430321076712217E-2</v>
      </c>
      <c r="AL193">
        <v>7.8283430001405543E-2</v>
      </c>
      <c r="AM193">
        <v>7.8197203356775172E-2</v>
      </c>
      <c r="AN193">
        <v>7.8170643145072022E-2</v>
      </c>
      <c r="AO193">
        <v>7.820260261982033E-2</v>
      </c>
      <c r="AP193">
        <v>7.8291780731549659E-2</v>
      </c>
      <c r="AQ193">
        <v>7.8436735249480916E-2</v>
      </c>
      <c r="AR193">
        <v>7.8635900263924904E-2</v>
      </c>
      <c r="AS193">
        <v>7.8887601795385842E-2</v>
      </c>
      <c r="AT193">
        <v>7.9190068616771692E-2</v>
      </c>
      <c r="AU193">
        <v>7.9541473912501701E-2</v>
      </c>
      <c r="AV193">
        <v>7.9939906081051754E-2</v>
      </c>
      <c r="AW193">
        <v>8.0383425786228813E-2</v>
      </c>
      <c r="AX193">
        <v>8.087005540862445E-2</v>
      </c>
      <c r="AY193">
        <v>8.1397811277221122E-2</v>
      </c>
      <c r="AZ193">
        <v>8.1964707157489991E-2</v>
      </c>
      <c r="BA193">
        <v>8.2568766869743862E-2</v>
      </c>
      <c r="BB193">
        <v>8.3208042137266555E-2</v>
      </c>
      <c r="BC193">
        <v>8.3880616496344054E-2</v>
      </c>
      <c r="BD193">
        <v>8.4584615670713806E-2</v>
      </c>
      <c r="BE193">
        <v>8.5318215192207419E-2</v>
      </c>
      <c r="BF193">
        <v>8.6079645070949576E-2</v>
      </c>
      <c r="BG193">
        <v>8.6867195194374996E-2</v>
      </c>
      <c r="BH193">
        <v>8.7679218208564974E-2</v>
      </c>
      <c r="BI193">
        <v>8.8514131939865529E-2</v>
      </c>
      <c r="BJ193">
        <v>8.9370420604379719E-2</v>
      </c>
      <c r="BK193">
        <v>9.0246636098891359E-2</v>
      </c>
      <c r="BL193">
        <v>9.1141396750341608E-2</v>
      </c>
      <c r="BM193">
        <v>9.2053388479287651E-2</v>
      </c>
      <c r="BN193">
        <v>9.2981361936430931E-2</v>
      </c>
      <c r="BO193">
        <v>9.3924132197070839E-2</v>
      </c>
      <c r="BP193">
        <v>9.4880576703615063E-2</v>
      </c>
      <c r="BQ193">
        <v>9.5849633071797655E-2</v>
      </c>
      <c r="BR193">
        <v>9.6830297435967369E-2</v>
      </c>
      <c r="BS193">
        <v>9.7821621751101623E-2</v>
      </c>
      <c r="BT193">
        <v>9.8822711539220495E-2</v>
      </c>
      <c r="BU193">
        <v>9.9832723811593263E-2</v>
      </c>
      <c r="BV193">
        <v>0.10085086426310891</v>
      </c>
      <c r="BW193">
        <v>0.1018763851880012</v>
      </c>
      <c r="BX193">
        <v>0.10290858318142367</v>
      </c>
      <c r="BY193">
        <v>0.10394679649467758</v>
      </c>
      <c r="BZ193">
        <v>0.10499040327644583</v>
      </c>
      <c r="CA193">
        <v>0.10603881897325192</v>
      </c>
      <c r="CB193">
        <v>0.10709149490909629</v>
      </c>
      <c r="CC193">
        <v>0.10814791550136077</v>
      </c>
      <c r="CD193">
        <v>0.10920759689257585</v>
      </c>
      <c r="CE193">
        <v>0.11027008494612081</v>
      </c>
      <c r="CF193">
        <v>0.11133495357136559</v>
      </c>
      <c r="CG193">
        <v>0.11240180307755565</v>
      </c>
      <c r="CH193">
        <v>0.11347025862412892</v>
      </c>
      <c r="CI193">
        <v>0.11453996859594291</v>
      </c>
      <c r="CJ193">
        <v>0.11561060347094032</v>
      </c>
      <c r="CK193">
        <v>0.116681854523106</v>
      </c>
      <c r="CL193">
        <v>0.11775343212184157</v>
      </c>
      <c r="CM193">
        <v>0.11882506501517755</v>
      </c>
      <c r="CN193">
        <v>0.1198964991412389</v>
      </c>
      <c r="CO193">
        <v>0.12096749640696873</v>
      </c>
      <c r="CP193">
        <v>0.12203783394373408</v>
      </c>
      <c r="CQ193">
        <v>0.12310730316019497</v>
      </c>
      <c r="CR193">
        <v>0.12417570869762948</v>
      </c>
      <c r="CS193">
        <v>0.12524286771731266</v>
      </c>
      <c r="CT193">
        <v>0.12630860934581484</v>
      </c>
      <c r="CU193">
        <v>0.12737277356964835</v>
      </c>
      <c r="CV193">
        <v>0.12843521087528886</v>
      </c>
      <c r="CW193" t="e">
        <v>#N/A</v>
      </c>
      <c r="CX193" t="e">
        <v>#N/A</v>
      </c>
      <c r="CY193" t="e">
        <v>#N/A</v>
      </c>
      <c r="CZ193" t="e">
        <v>#N/A</v>
      </c>
      <c r="DA193" t="e">
        <v>#N/A</v>
      </c>
      <c r="DB193" t="e">
        <v>#N/A</v>
      </c>
      <c r="DC193" t="e">
        <v>#N/A</v>
      </c>
      <c r="DD193" t="e">
        <v>#N/A</v>
      </c>
      <c r="DE193" t="e">
        <v>#N/A</v>
      </c>
      <c r="DF193" t="e">
        <v>#N/A</v>
      </c>
      <c r="DG193" t="e">
        <v>#N/A</v>
      </c>
      <c r="DH193" t="e">
        <v>#N/A</v>
      </c>
      <c r="DI193" t="e">
        <v>#N/A</v>
      </c>
      <c r="DJ193" t="e">
        <v>#N/A</v>
      </c>
      <c r="DK193" t="e">
        <v>#N/A</v>
      </c>
      <c r="DL193" t="e">
        <v>#N/A</v>
      </c>
      <c r="DM193" t="e">
        <v>#N/A</v>
      </c>
      <c r="DN193" t="e">
        <v>#N/A</v>
      </c>
      <c r="DO193" t="e">
        <v>#N/A</v>
      </c>
      <c r="DP193" t="e">
        <v>#N/A</v>
      </c>
      <c r="DQ193" t="e">
        <v>#N/A</v>
      </c>
      <c r="DR193" t="e">
        <v>#N/A</v>
      </c>
      <c r="DS193" t="e">
        <v>#N/A</v>
      </c>
      <c r="DT193" t="e">
        <v>#N/A</v>
      </c>
      <c r="DU193" t="e">
        <v>#N/A</v>
      </c>
      <c r="DV193" t="e">
        <v>#N/A</v>
      </c>
      <c r="DW193" t="e">
        <v>#N/A</v>
      </c>
      <c r="DX193" t="e">
        <v>#N/A</v>
      </c>
      <c r="DY193" t="e">
        <v>#N/A</v>
      </c>
      <c r="DZ193" t="e">
        <v>#N/A</v>
      </c>
      <c r="EA193" t="e">
        <v>#N/A</v>
      </c>
      <c r="EB193" t="e">
        <v>#N/A</v>
      </c>
      <c r="EC193" t="e">
        <v>#N/A</v>
      </c>
      <c r="ED193" t="e">
        <v>#N/A</v>
      </c>
      <c r="EE193" t="e">
        <v>#N/A</v>
      </c>
      <c r="EF193" t="e">
        <v>#N/A</v>
      </c>
      <c r="EG193" t="e">
        <v>#N/A</v>
      </c>
      <c r="EH193" t="e">
        <v>#N/A</v>
      </c>
      <c r="EI193" t="e">
        <v>#N/A</v>
      </c>
      <c r="EJ193" t="e">
        <v>#N/A</v>
      </c>
      <c r="EK193" t="e">
        <v>#N/A</v>
      </c>
      <c r="EL193" t="e">
        <v>#N/A</v>
      </c>
      <c r="EM193" t="e">
        <v>#N/A</v>
      </c>
      <c r="EN193" t="e">
        <v>#N/A</v>
      </c>
      <c r="EO193" t="e">
        <v>#N/A</v>
      </c>
      <c r="EP193" t="e">
        <v>#N/A</v>
      </c>
      <c r="EQ193" t="e">
        <v>#N/A</v>
      </c>
      <c r="ER193" t="e">
        <v>#N/A</v>
      </c>
      <c r="ES193" t="e">
        <v>#N/A</v>
      </c>
      <c r="ET193" t="e">
        <v>#N/A</v>
      </c>
      <c r="EU193" t="e">
        <v>#N/A</v>
      </c>
      <c r="EV193" t="e">
        <v>#N/A</v>
      </c>
      <c r="EW193" t="e">
        <v>#N/A</v>
      </c>
      <c r="EX193" t="e">
        <v>#N/A</v>
      </c>
      <c r="EY193" t="e">
        <v>#N/A</v>
      </c>
    </row>
    <row r="194" spans="1:155">
      <c r="A194">
        <v>0.12093182382867187</v>
      </c>
      <c r="B194">
        <v>0.11897699775637918</v>
      </c>
      <c r="C194">
        <v>0.11705532615151669</v>
      </c>
      <c r="D194">
        <v>0.11516748723594264</v>
      </c>
      <c r="E194">
        <v>0.11331420491797101</v>
      </c>
      <c r="F194">
        <v>0.11149625005034375</v>
      </c>
      <c r="G194">
        <v>0.10971444071459385</v>
      </c>
      <c r="H194">
        <v>0.10796964288078578</v>
      </c>
      <c r="I194">
        <v>0.10626277068988733</v>
      </c>
      <c r="J194">
        <v>0.10459478566647708</v>
      </c>
      <c r="K194">
        <v>0.10296669662975683</v>
      </c>
      <c r="L194">
        <v>0.10137955826239692</v>
      </c>
      <c r="M194">
        <v>9.9834469468090367E-2</v>
      </c>
      <c r="N194">
        <v>9.8332570843434303E-2</v>
      </c>
      <c r="O194">
        <v>9.6875041969279513E-2</v>
      </c>
      <c r="P194">
        <v>9.5463097016387194E-2</v>
      </c>
      <c r="Q194">
        <v>9.4097980204410112E-2</v>
      </c>
      <c r="R194">
        <v>9.2780959942051724E-2</v>
      </c>
      <c r="S194">
        <v>9.1513321523833027E-2</v>
      </c>
      <c r="T194">
        <v>9.0296359569934023E-2</v>
      </c>
      <c r="U194">
        <v>8.9131368357440247E-2</v>
      </c>
      <c r="V194">
        <v>8.8019631283242375E-2</v>
      </c>
      <c r="W194">
        <v>8.6962409206272823E-2</v>
      </c>
      <c r="X194">
        <v>8.5960927590763722E-2</v>
      </c>
      <c r="Y194">
        <v>8.5016362244867125E-2</v>
      </c>
      <c r="Z194">
        <v>8.4129825205003811E-2</v>
      </c>
      <c r="AA194">
        <v>8.3302348442508514E-2</v>
      </c>
      <c r="AB194">
        <v>8.2534868579174886E-2</v>
      </c>
      <c r="AC194">
        <v>8.1828211727800956E-2</v>
      </c>
      <c r="AD194">
        <v>8.1183078265809686E-2</v>
      </c>
      <c r="AE194">
        <v>8.0600028744901436E-2</v>
      </c>
      <c r="AF194">
        <v>8.0079471788192649E-2</v>
      </c>
      <c r="AG194">
        <v>7.9621652830820719E-2</v>
      </c>
      <c r="AH194">
        <v>7.9226646960415315E-2</v>
      </c>
      <c r="AI194">
        <v>7.8894352946609875E-2</v>
      </c>
      <c r="AJ194">
        <v>7.8624489073787523E-2</v>
      </c>
      <c r="AK194">
        <v>7.8416590652498272E-2</v>
      </c>
      <c r="AL194">
        <v>7.8270021120392899E-2</v>
      </c>
      <c r="AM194">
        <v>7.8183960667355307E-2</v>
      </c>
      <c r="AN194">
        <v>7.8157415323187041E-2</v>
      </c>
      <c r="AO194">
        <v>7.8189240881847893E-2</v>
      </c>
      <c r="AP194">
        <v>7.8278139453917747E-2</v>
      </c>
      <c r="AQ194">
        <v>7.842267259698503E-2</v>
      </c>
      <c r="AR194">
        <v>7.8621278631650915E-2</v>
      </c>
      <c r="AS194">
        <v>7.8872287880864325E-2</v>
      </c>
      <c r="AT194">
        <v>7.9173934566776516E-2</v>
      </c>
      <c r="AU194">
        <v>7.9524397766652433E-2</v>
      </c>
      <c r="AV194">
        <v>7.9921772904858621E-2</v>
      </c>
      <c r="AW194">
        <v>8.0364128076552535E-2</v>
      </c>
      <c r="AX194">
        <v>8.0849494166489844E-2</v>
      </c>
      <c r="AY194">
        <v>8.1375896717896676E-2</v>
      </c>
      <c r="AZ194">
        <v>8.1941359102150696E-2</v>
      </c>
      <c r="BA194">
        <v>8.2543915379579461E-2</v>
      </c>
      <c r="BB194">
        <v>8.3181627636456881E-2</v>
      </c>
      <c r="BC194">
        <v>8.3852589837529176E-2</v>
      </c>
      <c r="BD194">
        <v>8.4554937998994578E-2</v>
      </c>
      <c r="BE194">
        <v>8.5286857835302432E-2</v>
      </c>
      <c r="BF194">
        <v>8.6046588946222177E-2</v>
      </c>
      <c r="BG194">
        <v>8.6832430522693627E-2</v>
      </c>
      <c r="BH194">
        <v>8.7642743836139E-2</v>
      </c>
      <c r="BI194">
        <v>8.8475954698176373E-2</v>
      </c>
      <c r="BJ194">
        <v>8.9330554696160872E-2</v>
      </c>
      <c r="BK194">
        <v>9.0205102407838397E-2</v>
      </c>
      <c r="BL194">
        <v>9.1098222116044486E-2</v>
      </c>
      <c r="BM194">
        <v>9.200860509015317E-2</v>
      </c>
      <c r="BN194">
        <v>9.293500665881077E-2</v>
      </c>
      <c r="BO194">
        <v>9.3876245937304981E-2</v>
      </c>
      <c r="BP194">
        <v>9.483120385103945E-2</v>
      </c>
      <c r="BQ194">
        <v>9.579882096665096E-2</v>
      </c>
      <c r="BR194">
        <v>9.6778095876457859E-2</v>
      </c>
      <c r="BS194">
        <v>9.7768082502614886E-2</v>
      </c>
      <c r="BT194">
        <v>9.8767887955937175E-2</v>
      </c>
      <c r="BU194">
        <v>9.9776670439173459E-2</v>
      </c>
      <c r="BV194">
        <v>0.10079363653802019</v>
      </c>
      <c r="BW194">
        <v>0.10181803908146694</v>
      </c>
      <c r="BX194">
        <v>0.10284917499899046</v>
      </c>
      <c r="BY194">
        <v>0.10388638259006172</v>
      </c>
      <c r="BZ194">
        <v>0.10492903988630777</v>
      </c>
      <c r="CA194">
        <v>0.10597656202607678</v>
      </c>
      <c r="CB194">
        <v>0.10702839986227562</v>
      </c>
      <c r="CC194">
        <v>0.10808403722450384</v>
      </c>
      <c r="CD194">
        <v>0.10914298953982708</v>
      </c>
      <c r="CE194">
        <v>0.11020480188817403</v>
      </c>
      <c r="CF194">
        <v>0.1112690472669047</v>
      </c>
      <c r="CG194">
        <v>0.11233532508499638</v>
      </c>
      <c r="CH194">
        <v>0.11340325947956456</v>
      </c>
      <c r="CI194">
        <v>0.11447249782736024</v>
      </c>
      <c r="CJ194">
        <v>0.11554270950674357</v>
      </c>
      <c r="CK194">
        <v>0.11661358471165835</v>
      </c>
      <c r="CL194">
        <v>0.11768483271720938</v>
      </c>
      <c r="CM194">
        <v>0.11875618114927203</v>
      </c>
      <c r="CN194">
        <v>0.11982737482385121</v>
      </c>
      <c r="CO194">
        <v>0.12089817452362879</v>
      </c>
      <c r="CP194">
        <v>0.12196835628523554</v>
      </c>
      <c r="CQ194">
        <v>0.12303771038428603</v>
      </c>
      <c r="CR194">
        <v>0.12410604038164662</v>
      </c>
      <c r="CS194">
        <v>0.12517316236540679</v>
      </c>
      <c r="CT194">
        <v>0.12623890439611127</v>
      </c>
      <c r="CU194">
        <v>0.1273031053960772</v>
      </c>
      <c r="CV194">
        <v>0.12836561483563336</v>
      </c>
      <c r="CW194" t="e">
        <v>#N/A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e">
        <v>#N/A</v>
      </c>
      <c r="EW194" t="e">
        <v>#N/A</v>
      </c>
      <c r="EX194" t="e">
        <v>#N/A</v>
      </c>
      <c r="EY194" t="e">
        <v>#N/A</v>
      </c>
    </row>
    <row r="195" spans="1:155">
      <c r="A195">
        <v>0.12083344103593781</v>
      </c>
      <c r="B195">
        <v>0.11888109956343287</v>
      </c>
      <c r="C195">
        <v>0.11696198417987862</v>
      </c>
      <c r="D195">
        <v>0.11507677113454483</v>
      </c>
      <c r="E195">
        <v>0.11322618188865484</v>
      </c>
      <c r="F195">
        <v>0.11141098434619102</v>
      </c>
      <c r="G195">
        <v>0.10963199308667407</v>
      </c>
      <c r="H195">
        <v>0.107890069978353</v>
      </c>
      <c r="I195">
        <v>0.10618612428980198</v>
      </c>
      <c r="J195">
        <v>0.10452111203427134</v>
      </c>
      <c r="K195">
        <v>0.10289603567070763</v>
      </c>
      <c r="L195">
        <v>0.10131194272067057</v>
      </c>
      <c r="M195">
        <v>9.976992401604888E-2</v>
      </c>
      <c r="N195">
        <v>9.8271111185204679E-2</v>
      </c>
      <c r="O195">
        <v>9.6816673934923256E-2</v>
      </c>
      <c r="P195">
        <v>9.5407815648901037E-2</v>
      </c>
      <c r="Q195">
        <v>9.4045768856279535E-2</v>
      </c>
      <c r="R195">
        <v>9.2731789506524664E-2</v>
      </c>
      <c r="S195">
        <v>9.1467149701304762E-2</v>
      </c>
      <c r="T195">
        <v>9.0253130318308381E-2</v>
      </c>
      <c r="U195">
        <v>8.9091011478981907E-2</v>
      </c>
      <c r="V195">
        <v>8.7982062322104607E-2</v>
      </c>
      <c r="W195">
        <v>8.6927529509172027E-2</v>
      </c>
      <c r="X195">
        <v>8.5928624757786148E-2</v>
      </c>
      <c r="Y195">
        <v>8.4986510837260554E-2</v>
      </c>
      <c r="Z195">
        <v>8.410228777976636E-2</v>
      </c>
      <c r="AA195">
        <v>8.3276976996424459E-2</v>
      </c>
      <c r="AB195">
        <v>8.2511506106629245E-2</v>
      </c>
      <c r="AC195">
        <v>8.1806693987873491E-2</v>
      </c>
      <c r="AD195">
        <v>8.116323587583639E-2</v>
      </c>
      <c r="AE195">
        <v>8.0581688981634716E-2</v>
      </c>
      <c r="AF195">
        <v>8.00624603010332E-2</v>
      </c>
      <c r="AG195">
        <v>7.9605795447667424E-2</v>
      </c>
      <c r="AH195">
        <v>7.9211770649109753E-2</v>
      </c>
      <c r="AI195">
        <v>7.8880286888410089E-2</v>
      </c>
      <c r="AJ195">
        <v>7.8611064858595092E-2</v>
      </c>
      <c r="AK195">
        <v>7.8403643227383996E-2</v>
      </c>
      <c r="AL195">
        <v>7.8257387608532264E-2</v>
      </c>
      <c r="AM195">
        <v>7.8171481833351861E-2</v>
      </c>
      <c r="AN195">
        <v>7.8144933082444884E-2</v>
      </c>
      <c r="AO195">
        <v>7.8176602310868121E-2</v>
      </c>
      <c r="AP195">
        <v>7.8265194046557615E-2</v>
      </c>
      <c r="AQ195">
        <v>7.8409273734488291E-2</v>
      </c>
      <c r="AR195">
        <v>7.8607283723899232E-2</v>
      </c>
      <c r="AS195">
        <v>7.8857559801961394E-2</v>
      </c>
      <c r="AT195">
        <v>7.9158340062426197E-2</v>
      </c>
      <c r="AU195">
        <v>7.9507811042504109E-2</v>
      </c>
      <c r="AV195">
        <v>7.9904074697685845E-2</v>
      </c>
      <c r="AW195">
        <v>8.0345206744601619E-2</v>
      </c>
      <c r="AX195">
        <v>8.0829246800892443E-2</v>
      </c>
      <c r="AY195">
        <v>8.1354229579706908E-2</v>
      </c>
      <c r="AZ195">
        <v>8.191818841205635E-2</v>
      </c>
      <c r="BA195">
        <v>8.251916748388502E-2</v>
      </c>
      <c r="BB195">
        <v>8.315523944666342E-2</v>
      </c>
      <c r="BC195">
        <v>8.3824508792174832E-2</v>
      </c>
      <c r="BD195">
        <v>8.4525121989440566E-2</v>
      </c>
      <c r="BE195">
        <v>8.5255274879052642E-2</v>
      </c>
      <c r="BF195">
        <v>8.6013216846635404E-2</v>
      </c>
      <c r="BG195">
        <v>8.6797256395650002E-2</v>
      </c>
      <c r="BH195">
        <v>8.7605763451390192E-2</v>
      </c>
      <c r="BI195">
        <v>8.8437171916069771E-2</v>
      </c>
      <c r="BJ195">
        <v>8.928998076560847E-2</v>
      </c>
      <c r="BK195">
        <v>9.0162755279233925E-2</v>
      </c>
      <c r="BL195">
        <v>9.1054125772609226E-2</v>
      </c>
      <c r="BM195">
        <v>9.1962788864823383E-2</v>
      </c>
      <c r="BN195">
        <v>9.2887504614443686E-2</v>
      </c>
      <c r="BO195">
        <v>9.3827096189690873E-2</v>
      </c>
      <c r="BP195">
        <v>9.4780448057832561E-2</v>
      </c>
      <c r="BQ195">
        <v>9.5746503767205823E-2</v>
      </c>
      <c r="BR195">
        <v>9.6724264363553594E-2</v>
      </c>
      <c r="BS195">
        <v>9.7712785813671668E-2</v>
      </c>
      <c r="BT195">
        <v>9.8711176837540909E-2</v>
      </c>
      <c r="BU195">
        <v>9.9718596892977282E-2</v>
      </c>
      <c r="BV195">
        <v>0.10073425343900898</v>
      </c>
      <c r="BW195">
        <v>0.10175739993854654</v>
      </c>
      <c r="BX195">
        <v>0.10278733366057992</v>
      </c>
      <c r="BY195">
        <v>0.10382339302730743</v>
      </c>
      <c r="BZ195">
        <v>0.10486495598827722</v>
      </c>
      <c r="CA195">
        <v>0.10591143738359883</v>
      </c>
      <c r="CB195">
        <v>0.10696228768272335</v>
      </c>
      <c r="CC195">
        <v>0.10801699017219314</v>
      </c>
      <c r="CD195">
        <v>0.10907505960382589</v>
      </c>
      <c r="CE195">
        <v>0.11013604032603561</v>
      </c>
      <c r="CF195">
        <v>0.111199504505633</v>
      </c>
      <c r="CG195">
        <v>0.11226505065981598</v>
      </c>
      <c r="CH195">
        <v>0.11333230197139636</v>
      </c>
      <c r="CI195">
        <v>0.11440090483464245</v>
      </c>
      <c r="CJ195">
        <v>0.11547052761373243</v>
      </c>
      <c r="CK195">
        <v>0.11654085948479305</v>
      </c>
      <c r="CL195">
        <v>0.11761160863271194</v>
      </c>
      <c r="CM195">
        <v>0.11868250163238775</v>
      </c>
      <c r="CN195">
        <v>0.11975328224696757</v>
      </c>
      <c r="CO195">
        <v>0.1208237101695871</v>
      </c>
      <c r="CP195">
        <v>0.12189356037346689</v>
      </c>
      <c r="CQ195">
        <v>0.12296262208135958</v>
      </c>
      <c r="CR195">
        <v>0.12403069780285926</v>
      </c>
      <c r="CS195">
        <v>0.12509760259892921</v>
      </c>
      <c r="CT195">
        <v>0.12616316349806431</v>
      </c>
      <c r="CU195">
        <v>0.12722721844149398</v>
      </c>
      <c r="CV195">
        <v>0.1282896159034547</v>
      </c>
      <c r="CW195" t="e">
        <v>#N/A</v>
      </c>
      <c r="CX195" t="e">
        <v>#N/A</v>
      </c>
      <c r="CY195" t="e">
        <v>#N/A</v>
      </c>
      <c r="CZ195" t="e">
        <v>#N/A</v>
      </c>
      <c r="DA195" t="e">
        <v>#N/A</v>
      </c>
      <c r="DB195" t="e">
        <v>#N/A</v>
      </c>
      <c r="DC195" t="e">
        <v>#N/A</v>
      </c>
      <c r="DD195" t="e">
        <v>#N/A</v>
      </c>
      <c r="DE195" t="e">
        <v>#N/A</v>
      </c>
      <c r="DF195" t="e">
        <v>#N/A</v>
      </c>
      <c r="DG195" t="e">
        <v>#N/A</v>
      </c>
      <c r="DH195" t="e">
        <v>#N/A</v>
      </c>
      <c r="DI195" t="e">
        <v>#N/A</v>
      </c>
      <c r="DJ195" t="e">
        <v>#N/A</v>
      </c>
      <c r="DK195" t="e">
        <v>#N/A</v>
      </c>
      <c r="DL195" t="e">
        <v>#N/A</v>
      </c>
      <c r="DM195" t="e">
        <v>#N/A</v>
      </c>
      <c r="DN195" t="e">
        <v>#N/A</v>
      </c>
      <c r="DO195" t="e">
        <v>#N/A</v>
      </c>
      <c r="DP195" t="e">
        <v>#N/A</v>
      </c>
      <c r="DQ195" t="e">
        <v>#N/A</v>
      </c>
      <c r="DR195" t="e">
        <v>#N/A</v>
      </c>
      <c r="DS195" t="e">
        <v>#N/A</v>
      </c>
      <c r="DT195" t="e">
        <v>#N/A</v>
      </c>
      <c r="DU195" t="e">
        <v>#N/A</v>
      </c>
      <c r="DV195" t="e">
        <v>#N/A</v>
      </c>
      <c r="DW195" t="e">
        <v>#N/A</v>
      </c>
      <c r="DX195" t="e">
        <v>#N/A</v>
      </c>
      <c r="DY195" t="e">
        <v>#N/A</v>
      </c>
      <c r="DZ195" t="e">
        <v>#N/A</v>
      </c>
      <c r="EA195" t="e">
        <v>#N/A</v>
      </c>
      <c r="EB195" t="e">
        <v>#N/A</v>
      </c>
      <c r="EC195" t="e">
        <v>#N/A</v>
      </c>
      <c r="ED195" t="e">
        <v>#N/A</v>
      </c>
      <c r="EE195" t="e">
        <v>#N/A</v>
      </c>
      <c r="EF195" t="e">
        <v>#N/A</v>
      </c>
      <c r="EG195" t="e">
        <v>#N/A</v>
      </c>
      <c r="EH195" t="e">
        <v>#N/A</v>
      </c>
      <c r="EI195" t="e">
        <v>#N/A</v>
      </c>
      <c r="EJ195" t="e">
        <v>#N/A</v>
      </c>
      <c r="EK195" t="e">
        <v>#N/A</v>
      </c>
      <c r="EL195" t="e">
        <v>#N/A</v>
      </c>
      <c r="EM195" t="e">
        <v>#N/A</v>
      </c>
      <c r="EN195" t="e">
        <v>#N/A</v>
      </c>
      <c r="EO195" t="e">
        <v>#N/A</v>
      </c>
      <c r="EP195" t="e">
        <v>#N/A</v>
      </c>
      <c r="EQ195" t="e">
        <v>#N/A</v>
      </c>
      <c r="ER195" t="e">
        <v>#N/A</v>
      </c>
      <c r="ES195" t="e">
        <v>#N/A</v>
      </c>
      <c r="ET195" t="e">
        <v>#N/A</v>
      </c>
      <c r="EU195" t="e">
        <v>#N/A</v>
      </c>
      <c r="EV195" t="e">
        <v>#N/A</v>
      </c>
      <c r="EW195" t="e">
        <v>#N/A</v>
      </c>
      <c r="EX195" t="e">
        <v>#N/A</v>
      </c>
      <c r="EY195" t="e">
        <v>#N/A</v>
      </c>
    </row>
    <row r="196" spans="1:155">
      <c r="A196">
        <v>0.12073295156669869</v>
      </c>
      <c r="B196">
        <v>0.11878326164100837</v>
      </c>
      <c r="C196">
        <v>0.11686686350456678</v>
      </c>
      <c r="D196">
        <v>0.11498443151066196</v>
      </c>
      <c r="E196">
        <v>0.11313668481231352</v>
      </c>
      <c r="F196">
        <v>0.11132438845371542</v>
      </c>
      <c r="G196">
        <v>0.1095483536113345</v>
      </c>
      <c r="H196">
        <v>0.10780943810950974</v>
      </c>
      <c r="I196">
        <v>0.10610854655995942</v>
      </c>
      <c r="J196">
        <v>0.10444662950812038</v>
      </c>
      <c r="K196">
        <v>0.102824683223283</v>
      </c>
      <c r="L196">
        <v>0.10124374815571226</v>
      </c>
      <c r="M196">
        <v>9.9704907208013033E-2</v>
      </c>
      <c r="N196">
        <v>9.8209283169028119E-2</v>
      </c>
      <c r="O196">
        <v>9.6758035991052399E-2</v>
      </c>
      <c r="P196">
        <v>9.5352358340196536E-2</v>
      </c>
      <c r="Q196">
        <v>9.3993471217501526E-2</v>
      </c>
      <c r="R196">
        <v>9.2682618166749858E-2</v>
      </c>
      <c r="S196">
        <v>9.1421058182117348E-2</v>
      </c>
      <c r="T196">
        <v>9.0210058442346419E-2</v>
      </c>
      <c r="U196">
        <v>8.9050884983508147E-2</v>
      </c>
      <c r="V196">
        <v>8.7944792662261906E-2</v>
      </c>
      <c r="W196">
        <v>8.6893013956009582E-2</v>
      </c>
      <c r="X196">
        <v>8.5896746801563423E-2</v>
      </c>
      <c r="Y196">
        <v>8.495714082764988E-2</v>
      </c>
      <c r="Z196">
        <v>8.4075284088382149E-2</v>
      </c>
      <c r="AA196">
        <v>8.3252187225542326E-2</v>
      </c>
      <c r="AB196">
        <v>8.2488768755656097E-2</v>
      </c>
      <c r="AC196">
        <v>8.1785840341067881E-2</v>
      </c>
      <c r="AD196">
        <v>8.1144091777204053E-2</v>
      </c>
      <c r="AE196">
        <v>8.056407681041039E-2</v>
      </c>
      <c r="AF196">
        <v>8.0046200865983047E-2</v>
      </c>
      <c r="AG196">
        <v>7.9590709441979032E-2</v>
      </c>
      <c r="AH196">
        <v>7.9197679872114096E-2</v>
      </c>
      <c r="AI196">
        <v>7.8867015155708736E-2</v>
      </c>
      <c r="AJ196">
        <v>7.8598438831110909E-2</v>
      </c>
      <c r="AK196">
        <v>7.8391492057595824E-2</v>
      </c>
      <c r="AL196">
        <v>7.8245543517085778E-2</v>
      </c>
      <c r="AM196">
        <v>7.8159779250608713E-2</v>
      </c>
      <c r="AN196">
        <v>7.8133209988463431E-2</v>
      </c>
      <c r="AO196">
        <v>7.8164699952028932E-2</v>
      </c>
      <c r="AP196">
        <v>7.8252956770526239E-2</v>
      </c>
      <c r="AQ196">
        <v>7.8396549870281204E-2</v>
      </c>
      <c r="AR196">
        <v>7.8593925528028644E-2</v>
      </c>
      <c r="AS196">
        <v>7.8843425614048099E-2</v>
      </c>
      <c r="AT196">
        <v>7.9143292312708849E-2</v>
      </c>
      <c r="AU196">
        <v>7.949171899827473E-2</v>
      </c>
      <c r="AV196">
        <v>7.988681496633139E-2</v>
      </c>
      <c r="AW196">
        <v>8.0326663365347578E-2</v>
      </c>
      <c r="AX196">
        <v>8.0809312899946278E-2</v>
      </c>
      <c r="AY196">
        <v>8.1332807601692703E-2</v>
      </c>
      <c r="AZ196">
        <v>8.1895190795952463E-2</v>
      </c>
      <c r="BA196">
        <v>8.249451706783921E-2</v>
      </c>
      <c r="BB196">
        <v>8.3128869680284406E-2</v>
      </c>
      <c r="BC196">
        <v>8.3796363764907261E-2</v>
      </c>
      <c r="BD196">
        <v>8.4495156288143955E-2</v>
      </c>
      <c r="BE196">
        <v>8.5223453413339575E-2</v>
      </c>
      <c r="BF196">
        <v>8.5979514340637553E-2</v>
      </c>
      <c r="BG196">
        <v>8.6761656900716175E-2</v>
      </c>
      <c r="BH196">
        <v>8.7568259795608283E-2</v>
      </c>
      <c r="BI196">
        <v>8.8397765049319052E-2</v>
      </c>
      <c r="BJ196">
        <v>8.9248679042542758E-2</v>
      </c>
      <c r="BK196">
        <v>9.011957383820246E-2</v>
      </c>
      <c r="BL196">
        <v>9.1009085793967048E-2</v>
      </c>
      <c r="BM196">
        <v>9.1915916930354516E-2</v>
      </c>
      <c r="BN196">
        <v>9.2838832012917899E-2</v>
      </c>
      <c r="BO196">
        <v>9.3776658356239093E-2</v>
      </c>
      <c r="BP196">
        <v>9.4728283977426705E-2</v>
      </c>
      <c r="BQ196">
        <v>9.5692655413160507E-2</v>
      </c>
      <c r="BR196">
        <v>9.6668776230801653E-2</v>
      </c>
      <c r="BS196">
        <v>9.7655704454966075E-2</v>
      </c>
      <c r="BT196">
        <v>9.8652550443156711E-2</v>
      </c>
      <c r="BU196">
        <v>9.9658474926011917E-2</v>
      </c>
      <c r="BV196">
        <v>0.10067268632051453</v>
      </c>
      <c r="BW196">
        <v>0.10169443872728195</v>
      </c>
      <c r="BX196">
        <v>0.10272302981268577</v>
      </c>
      <c r="BY196">
        <v>0.10375779816195589</v>
      </c>
      <c r="BZ196">
        <v>0.10479812163867001</v>
      </c>
      <c r="CA196">
        <v>0.10584341491904896</v>
      </c>
      <c r="CB196">
        <v>0.10689312807658435</v>
      </c>
      <c r="CC196">
        <v>0.10794674390402514</v>
      </c>
      <c r="CD196">
        <v>0.10900377654852682</v>
      </c>
      <c r="CE196">
        <v>0.1100637696520145</v>
      </c>
      <c r="CF196">
        <v>0.11112629460276707</v>
      </c>
      <c r="CG196">
        <v>0.11219094907810725</v>
      </c>
      <c r="CH196">
        <v>0.11325735536377231</v>
      </c>
      <c r="CI196">
        <v>0.11432515892810685</v>
      </c>
      <c r="CJ196">
        <v>0.11539402717317358</v>
      </c>
      <c r="CK196">
        <v>0.11646364826550648</v>
      </c>
      <c r="CL196">
        <v>0.11753372940532507</v>
      </c>
      <c r="CM196">
        <v>0.11860399613331439</v>
      </c>
      <c r="CN196">
        <v>0.1196741912080387</v>
      </c>
      <c r="CO196">
        <v>0.12074407329727864</v>
      </c>
      <c r="CP196">
        <v>0.12181341633282503</v>
      </c>
      <c r="CQ196">
        <v>0.12288200857192687</v>
      </c>
      <c r="CR196">
        <v>0.12394965148644944</v>
      </c>
      <c r="CS196">
        <v>0.12501615916760864</v>
      </c>
      <c r="CT196">
        <v>0.12608135766772202</v>
      </c>
      <c r="CU196">
        <v>0.12714508396778482</v>
      </c>
      <c r="CV196">
        <v>0.12820718560461478</v>
      </c>
      <c r="CW196" t="e">
        <v>#N/A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e">
        <v>#N/A</v>
      </c>
      <c r="EW196" t="e">
        <v>#N/A</v>
      </c>
      <c r="EX196" t="e">
        <v>#N/A</v>
      </c>
      <c r="EY196" t="e">
        <v>#N/A</v>
      </c>
    </row>
    <row r="197" spans="1:155">
      <c r="A197">
        <v>0.12063031271741367</v>
      </c>
      <c r="B197">
        <v>0.1186834418968723</v>
      </c>
      <c r="C197">
        <v>0.11676992269536965</v>
      </c>
      <c r="D197">
        <v>0.11489042769559216</v>
      </c>
      <c r="E197">
        <v>0.11304567378194512</v>
      </c>
      <c r="F197">
        <v>0.11123642326820453</v>
      </c>
      <c r="G197">
        <v>0.10946348404532108</v>
      </c>
      <c r="H197">
        <v>0.10772771001386083</v>
      </c>
      <c r="I197">
        <v>0.10603000123164022</v>
      </c>
      <c r="J197">
        <v>0.10437130291330554</v>
      </c>
      <c r="K197">
        <v>0.10275260525465195</v>
      </c>
      <c r="L197">
        <v>0.10117494177321416</v>
      </c>
      <c r="M197">
        <v>9.9639387560828546E-2</v>
      </c>
      <c r="N197">
        <v>9.8147056712169195E-2</v>
      </c>
      <c r="O197">
        <v>9.6699099511493344E-2</v>
      </c>
      <c r="P197">
        <v>9.5296698068621663E-2</v>
      </c>
      <c r="Q197">
        <v>9.3941061924976463E-2</v>
      </c>
      <c r="R197">
        <v>9.2633422330942447E-2</v>
      </c>
      <c r="S197">
        <v>9.1375025232656254E-2</v>
      </c>
      <c r="T197">
        <v>9.0167124183048744E-2</v>
      </c>
      <c r="U197">
        <v>8.9010971149712417E-2</v>
      </c>
      <c r="V197">
        <v>8.7907806738762084E-2</v>
      </c>
      <c r="W197">
        <v>8.685884921016912E-2</v>
      </c>
      <c r="X197">
        <v>8.5865282649903549E-2</v>
      </c>
      <c r="Y197">
        <v>8.4928243549424298E-2</v>
      </c>
      <c r="Z197">
        <v>8.404880780120462E-2</v>
      </c>
      <c r="AA197">
        <v>8.3227975183897643E-2</v>
      </c>
      <c r="AB197">
        <v>8.2466655022805424E-2</v>
      </c>
      <c r="AC197">
        <v>8.1765651512798576E-2</v>
      </c>
      <c r="AD197">
        <v>8.1125648889790208E-2</v>
      </c>
      <c r="AE197">
        <v>8.0547197346500718E-2</v>
      </c>
      <c r="AF197">
        <v>8.0030700456112311E-2</v>
      </c>
      <c r="AG197">
        <v>7.9576403508522187E-2</v>
      </c>
      <c r="AH197">
        <v>7.9184384855996451E-2</v>
      </c>
      <c r="AI197">
        <v>7.8854549493875922E-2</v>
      </c>
      <c r="AJ197">
        <v>7.8586623299020747E-2</v>
      </c>
      <c r="AK197">
        <v>7.8380150604610663E-2</v>
      </c>
      <c r="AL197">
        <v>7.8234502209044737E-2</v>
      </c>
      <c r="AM197">
        <v>7.8148867699723193E-2</v>
      </c>
      <c r="AN197">
        <v>7.8122259539050651E-2</v>
      </c>
      <c r="AO197">
        <v>7.8153546802237933E-2</v>
      </c>
      <c r="AP197">
        <v>7.8241439830272666E-2</v>
      </c>
      <c r="AQ197">
        <v>7.838451218670428E-2</v>
      </c>
      <c r="AR197">
        <v>7.8581214738826469E-2</v>
      </c>
      <c r="AS197">
        <v>7.8829894116577412E-2</v>
      </c>
      <c r="AT197">
        <v>7.9128798133347361E-2</v>
      </c>
      <c r="AU197">
        <v>7.9476126916667528E-2</v>
      </c>
      <c r="AV197">
        <v>7.9869996923342873E-2</v>
      </c>
      <c r="AW197">
        <v>8.0308499536295888E-2</v>
      </c>
      <c r="AX197">
        <v>8.0789692193510926E-2</v>
      </c>
      <c r="AY197">
        <v>8.1311628646315262E-2</v>
      </c>
      <c r="AZ197">
        <v>8.1872362368523188E-2</v>
      </c>
      <c r="BA197">
        <v>8.2469958361952381E-2</v>
      </c>
      <c r="BB197">
        <v>8.3102510768109553E-2</v>
      </c>
      <c r="BC197">
        <v>8.3768145433578467E-2</v>
      </c>
      <c r="BD197">
        <v>8.4465029975841779E-2</v>
      </c>
      <c r="BE197">
        <v>8.5191380907233938E-2</v>
      </c>
      <c r="BF197">
        <v>8.5945467339702528E-2</v>
      </c>
      <c r="BG197">
        <v>8.6725616564117522E-2</v>
      </c>
      <c r="BH197">
        <v>8.7530216051505308E-2</v>
      </c>
      <c r="BI197">
        <v>8.8357715987022301E-2</v>
      </c>
      <c r="BJ197">
        <v>8.9206630250315569E-2</v>
      </c>
      <c r="BK197">
        <v>9.0075537706244407E-2</v>
      </c>
      <c r="BL197">
        <v>9.0963080760469855E-2</v>
      </c>
      <c r="BM197">
        <v>9.1867966866658574E-2</v>
      </c>
      <c r="BN197">
        <v>9.2788965589872152E-2</v>
      </c>
      <c r="BO197">
        <v>9.3724908342263241E-2</v>
      </c>
      <c r="BP197">
        <v>9.4674686750770856E-2</v>
      </c>
      <c r="BQ197">
        <v>9.5637250350461195E-2</v>
      </c>
      <c r="BR197">
        <v>9.6611605277098361E-2</v>
      </c>
      <c r="BS197">
        <v>9.7596811620391855E-2</v>
      </c>
      <c r="BT197">
        <v>9.8591981422531769E-2</v>
      </c>
      <c r="BU197">
        <v>9.9596276726184513E-2</v>
      </c>
      <c r="BV197">
        <v>0.10060890692818836</v>
      </c>
      <c r="BW197">
        <v>0.10162912679744854</v>
      </c>
      <c r="BX197">
        <v>0.10265623444790131</v>
      </c>
      <c r="BY197">
        <v>0.10368956864150197</v>
      </c>
      <c r="BZ197">
        <v>0.1047285072722671</v>
      </c>
      <c r="CA197">
        <v>0.10577246478780507</v>
      </c>
      <c r="CB197">
        <v>0.10682089099309587</v>
      </c>
      <c r="CC197">
        <v>0.1078732681928672</v>
      </c>
      <c r="CD197">
        <v>0.10892910997341432</v>
      </c>
      <c r="CE197">
        <v>0.10998795933542189</v>
      </c>
      <c r="CF197">
        <v>0.1110493869432041</v>
      </c>
      <c r="CG197">
        <v>0.11211298967060652</v>
      </c>
      <c r="CH197">
        <v>0.11317838894779932</v>
      </c>
      <c r="CI197">
        <v>0.11424522938319699</v>
      </c>
      <c r="CJ197">
        <v>0.11531317743721266</v>
      </c>
      <c r="CK197">
        <v>0.11638192034037116</v>
      </c>
      <c r="CL197">
        <v>0.11745116435172083</v>
      </c>
      <c r="CM197">
        <v>0.11852063403766777</v>
      </c>
      <c r="CN197">
        <v>0.11959007116932663</v>
      </c>
      <c r="CO197">
        <v>0.12065923345307275</v>
      </c>
      <c r="CP197">
        <v>0.12172789385872254</v>
      </c>
      <c r="CQ197">
        <v>0.12279583966179486</v>
      </c>
      <c r="CR197">
        <v>0.12386287139543128</v>
      </c>
      <c r="CS197">
        <v>0.12492880220493342</v>
      </c>
      <c r="CT197">
        <v>0.12599345721101496</v>
      </c>
      <c r="CU197">
        <v>0.12705667247808913</v>
      </c>
      <c r="CV197">
        <v>0.12811829465967065</v>
      </c>
      <c r="CW197" t="e">
        <v>#N/A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e">
        <v>#N/A</v>
      </c>
      <c r="EW197" t="e">
        <v>#N/A</v>
      </c>
      <c r="EX197" t="e">
        <v>#N/A</v>
      </c>
      <c r="EY197" t="e">
        <v>#N/A</v>
      </c>
    </row>
    <row r="198" spans="1:155">
      <c r="A198">
        <v>0.12052548247084674</v>
      </c>
      <c r="B198">
        <v>0.11858159896639284</v>
      </c>
      <c r="C198">
        <v>0.11667112109964285</v>
      </c>
      <c r="D198">
        <v>0.1147947197486478</v>
      </c>
      <c r="E198">
        <v>0.11295310965007105</v>
      </c>
      <c r="F198">
        <v>0.11114705049118617</v>
      </c>
      <c r="G198">
        <v>0.10937734697447685</v>
      </c>
      <c r="H198">
        <v>0.10764484921488497</v>
      </c>
      <c r="I198">
        <v>0.10595045281845003</v>
      </c>
      <c r="J198">
        <v>0.10429509784480745</v>
      </c>
      <c r="K198">
        <v>0.10267976849567187</v>
      </c>
      <c r="L198">
        <v>0.10110549152030233</v>
      </c>
      <c r="M198">
        <v>9.9573334322598794E-2</v>
      </c>
      <c r="N198">
        <v>9.808440241668992E-2</v>
      </c>
      <c r="O198">
        <v>9.6639836565843573E-2</v>
      </c>
      <c r="P198">
        <v>9.5240808450494777E-2</v>
      </c>
      <c r="Q198">
        <v>9.3888516238635769E-2</v>
      </c>
      <c r="R198">
        <v>9.2584178983677587E-2</v>
      </c>
      <c r="S198">
        <v>9.1329029688530697E-2</v>
      </c>
      <c r="T198">
        <v>9.0124308302144907E-2</v>
      </c>
      <c r="U198">
        <v>8.8971252774667081E-2</v>
      </c>
      <c r="V198">
        <v>8.7871089435330008E-2</v>
      </c>
      <c r="W198">
        <v>8.6825022337153085E-2</v>
      </c>
      <c r="X198">
        <v>8.5834221647288142E-2</v>
      </c>
      <c r="Y198">
        <v>8.4899810617575483E-2</v>
      </c>
      <c r="Z198">
        <v>8.4022852847800047E-2</v>
      </c>
      <c r="AA198">
        <v>8.3204337189626831E-2</v>
      </c>
      <c r="AB198">
        <v>8.2445163502806132E-2</v>
      </c>
      <c r="AC198">
        <v>8.17461283553821E-2</v>
      </c>
      <c r="AD198">
        <v>8.1107910313849438E-2</v>
      </c>
      <c r="AE198">
        <v>8.0531055748958885E-2</v>
      </c>
      <c r="AF198">
        <v>8.001596618479373E-2</v>
      </c>
      <c r="AG198">
        <v>7.9562886549542786E-2</v>
      </c>
      <c r="AH198">
        <v>7.9171895966261355E-2</v>
      </c>
      <c r="AI198">
        <v>7.8842901343841712E-2</v>
      </c>
      <c r="AJ198">
        <v>7.8575630963999971E-2</v>
      </c>
      <c r="AK198">
        <v>7.8369631767035472E-2</v>
      </c>
      <c r="AL198">
        <v>7.822427741172204E-2</v>
      </c>
      <c r="AM198">
        <v>7.8138760274847868E-2</v>
      </c>
      <c r="AN198">
        <v>7.8112095195297326E-2</v>
      </c>
      <c r="AO198">
        <v>7.8143155796925171E-2</v>
      </c>
      <c r="AP198">
        <v>7.8230655406582805E-2</v>
      </c>
      <c r="AQ198">
        <v>7.8373171849077203E-2</v>
      </c>
      <c r="AR198">
        <v>7.8569160396990564E-2</v>
      </c>
      <c r="AS198">
        <v>7.8816973648650326E-2</v>
      </c>
      <c r="AT198">
        <v>7.9114864458651998E-2</v>
      </c>
      <c r="AU198">
        <v>7.9461039953279342E-2</v>
      </c>
      <c r="AV198">
        <v>7.9853624386770877E-2</v>
      </c>
      <c r="AW198">
        <v>8.0290717011577833E-2</v>
      </c>
      <c r="AX198">
        <v>8.0770384636335596E-2</v>
      </c>
      <c r="AY198">
        <v>8.1290690836296961E-2</v>
      </c>
      <c r="AZ198">
        <v>8.1849699282995639E-2</v>
      </c>
      <c r="BA198">
        <v>8.2445485754847003E-2</v>
      </c>
      <c r="BB198">
        <v>8.3076155361703902E-2</v>
      </c>
      <c r="BC198">
        <v>8.373984476995848E-2</v>
      </c>
      <c r="BD198">
        <v>8.4434732357852066E-2</v>
      </c>
      <c r="BE198">
        <v>8.5159045135274947E-2</v>
      </c>
      <c r="BF198">
        <v>8.5911062158545132E-2</v>
      </c>
      <c r="BG198">
        <v>8.6689120260634869E-2</v>
      </c>
      <c r="BH198">
        <v>8.7491615759699812E-2</v>
      </c>
      <c r="BI198">
        <v>8.8317007056577745E-2</v>
      </c>
      <c r="BJ198">
        <v>8.9163815541396865E-2</v>
      </c>
      <c r="BK198">
        <v>9.0030626915215975E-2</v>
      </c>
      <c r="BL198">
        <v>9.0916089681689058E-2</v>
      </c>
      <c r="BM198">
        <v>9.181891677607687E-2</v>
      </c>
      <c r="BN198">
        <v>9.2737882524281001E-2</v>
      </c>
      <c r="BO198">
        <v>9.3671822504830249E-2</v>
      </c>
      <c r="BP198">
        <v>9.4619631960390027E-2</v>
      </c>
      <c r="BQ198">
        <v>9.5580263461564452E-2</v>
      </c>
      <c r="BR198">
        <v>9.6552725729787042E-2</v>
      </c>
      <c r="BS198">
        <v>9.7536080939421593E-2</v>
      </c>
      <c r="BT198">
        <v>9.852944287642447E-2</v>
      </c>
      <c r="BU198">
        <v>9.9531974884470936E-2</v>
      </c>
      <c r="BV198">
        <v>0.10054288737431402</v>
      </c>
      <c r="BW198">
        <v>0.10156143585992254</v>
      </c>
      <c r="BX198">
        <v>0.10258691889107768</v>
      </c>
      <c r="BY198">
        <v>0.10361867547681752</v>
      </c>
      <c r="BZ198">
        <v>0.1046560835388764</v>
      </c>
      <c r="CA198">
        <v>0.10569855739521594</v>
      </c>
      <c r="CB198">
        <v>0.10674554658443694</v>
      </c>
      <c r="CC198">
        <v>0.10779653296021967</v>
      </c>
      <c r="CD198">
        <v>0.10885102965076403</v>
      </c>
      <c r="CE198">
        <v>0.10990857899905726</v>
      </c>
      <c r="CF198">
        <v>0.11096875101463302</v>
      </c>
      <c r="CG198">
        <v>0.11203114179477675</v>
      </c>
      <c r="CH198">
        <v>0.11309537199785133</v>
      </c>
      <c r="CI198">
        <v>0.11416108538560399</v>
      </c>
      <c r="CJ198">
        <v>0.11522794755541348</v>
      </c>
      <c r="CK198">
        <v>0.11629564484856589</v>
      </c>
      <c r="CL198">
        <v>0.11736388259816685</v>
      </c>
      <c r="CM198">
        <v>0.1184323844697804</v>
      </c>
      <c r="CN198">
        <v>0.11950089129332592</v>
      </c>
      <c r="CO198">
        <v>0.12056915985151404</v>
      </c>
      <c r="CP198">
        <v>0.12163696219438916</v>
      </c>
      <c r="CQ198">
        <v>0.12270408468935641</v>
      </c>
      <c r="CR198">
        <v>0.12377032693549336</v>
      </c>
      <c r="CS198">
        <v>0.12483550121654324</v>
      </c>
      <c r="CT198">
        <v>0.1258994317454761</v>
      </c>
      <c r="CU198">
        <v>0.12696195372476923</v>
      </c>
      <c r="CV198">
        <v>0.128022912940156</v>
      </c>
      <c r="CW198" t="e">
        <v>#N/A</v>
      </c>
      <c r="CX198" t="e">
        <v>#N/A</v>
      </c>
      <c r="CY198" t="e">
        <v>#N/A</v>
      </c>
      <c r="CZ198" t="e">
        <v>#N/A</v>
      </c>
      <c r="DA198" t="e">
        <v>#N/A</v>
      </c>
      <c r="DB198" t="e">
        <v>#N/A</v>
      </c>
      <c r="DC198" t="e">
        <v>#N/A</v>
      </c>
      <c r="DD198" t="e">
        <v>#N/A</v>
      </c>
      <c r="DE198" t="e">
        <v>#N/A</v>
      </c>
      <c r="DF198" t="e">
        <v>#N/A</v>
      </c>
      <c r="DG198" t="e">
        <v>#N/A</v>
      </c>
      <c r="DH198" t="e">
        <v>#N/A</v>
      </c>
      <c r="DI198" t="e">
        <v>#N/A</v>
      </c>
      <c r="DJ198" t="e">
        <v>#N/A</v>
      </c>
      <c r="DK198" t="e">
        <v>#N/A</v>
      </c>
      <c r="DL198" t="e">
        <v>#N/A</v>
      </c>
      <c r="DM198" t="e">
        <v>#N/A</v>
      </c>
      <c r="DN198" t="e">
        <v>#N/A</v>
      </c>
      <c r="DO198" t="e">
        <v>#N/A</v>
      </c>
      <c r="DP198" t="e">
        <v>#N/A</v>
      </c>
      <c r="DQ198" t="e">
        <v>#N/A</v>
      </c>
      <c r="DR198" t="e">
        <v>#N/A</v>
      </c>
      <c r="DS198" t="e">
        <v>#N/A</v>
      </c>
      <c r="DT198" t="e">
        <v>#N/A</v>
      </c>
      <c r="DU198" t="e">
        <v>#N/A</v>
      </c>
      <c r="DV198" t="e">
        <v>#N/A</v>
      </c>
      <c r="DW198" t="e">
        <v>#N/A</v>
      </c>
      <c r="DX198" t="e">
        <v>#N/A</v>
      </c>
      <c r="DY198" t="e">
        <v>#N/A</v>
      </c>
      <c r="DZ198" t="e">
        <v>#N/A</v>
      </c>
      <c r="EA198" t="e">
        <v>#N/A</v>
      </c>
      <c r="EB198" t="e">
        <v>#N/A</v>
      </c>
      <c r="EC198" t="e">
        <v>#N/A</v>
      </c>
      <c r="ED198" t="e">
        <v>#N/A</v>
      </c>
      <c r="EE198" t="e">
        <v>#N/A</v>
      </c>
      <c r="EF198" t="e">
        <v>#N/A</v>
      </c>
      <c r="EG198" t="e">
        <v>#N/A</v>
      </c>
      <c r="EH198" t="e">
        <v>#N/A</v>
      </c>
      <c r="EI198" t="e">
        <v>#N/A</v>
      </c>
      <c r="EJ198" t="e">
        <v>#N/A</v>
      </c>
      <c r="EK198" t="e">
        <v>#N/A</v>
      </c>
      <c r="EL198" t="e">
        <v>#N/A</v>
      </c>
      <c r="EM198" t="e">
        <v>#N/A</v>
      </c>
      <c r="EN198" t="e">
        <v>#N/A</v>
      </c>
      <c r="EO198" t="e">
        <v>#N/A</v>
      </c>
      <c r="EP198" t="e">
        <v>#N/A</v>
      </c>
      <c r="EQ198" t="e">
        <v>#N/A</v>
      </c>
      <c r="ER198" t="e">
        <v>#N/A</v>
      </c>
      <c r="ES198" t="e">
        <v>#N/A</v>
      </c>
      <c r="ET198" t="e">
        <v>#N/A</v>
      </c>
      <c r="EU198" t="e">
        <v>#N/A</v>
      </c>
      <c r="EV198" t="e">
        <v>#N/A</v>
      </c>
      <c r="EW198" t="e">
        <v>#N/A</v>
      </c>
      <c r="EX198" t="e">
        <v>#N/A</v>
      </c>
      <c r="EY198" t="e">
        <v>#N/A</v>
      </c>
    </row>
    <row r="199" spans="1:155">
      <c r="A199">
        <v>0.12041841954617601</v>
      </c>
      <c r="B199">
        <v>0.11847769225687536</v>
      </c>
      <c r="C199">
        <v>0.1165704188094709</v>
      </c>
      <c r="D199">
        <v>0.11469726849169355</v>
      </c>
      <c r="E199">
        <v>0.11285895402627</v>
      </c>
      <c r="F199">
        <v>0.11105623255458293</v>
      </c>
      <c r="G199">
        <v>0.10928990573892174</v>
      </c>
      <c r="H199">
        <v>0.10756082000443776</v>
      </c>
      <c r="I199">
        <v>0.1058698666522022</v>
      </c>
      <c r="J199">
        <v>0.1042179806561848</v>
      </c>
      <c r="K199">
        <v>0.10260614043495773</v>
      </c>
      <c r="L199">
        <v>0.10103536607222591</v>
      </c>
      <c r="M199">
        <v>9.9506717435999495E-2</v>
      </c>
      <c r="N199">
        <v>9.8021291589276263E-2</v>
      </c>
      <c r="O199">
        <v>9.6580219917465557E-2</v>
      </c>
      <c r="P199">
        <v>9.5184663755030832E-2</v>
      </c>
      <c r="Q199">
        <v>9.3835810049631166E-2</v>
      </c>
      <c r="R199">
        <v>9.2534865740835429E-2</v>
      </c>
      <c r="S199">
        <v>9.1283050934602913E-2</v>
      </c>
      <c r="T199">
        <v>9.0081592078511505E-2</v>
      </c>
      <c r="U199">
        <v>8.893171310993285E-2</v>
      </c>
      <c r="V199">
        <v>8.7834626084669354E-2</v>
      </c>
      <c r="W199">
        <v>8.6791520787846257E-2</v>
      </c>
      <c r="X199">
        <v>8.5803553454923701E-2</v>
      </c>
      <c r="Y199">
        <v>8.4871833946768921E-2</v>
      </c>
      <c r="Z199">
        <v>8.3997413477909816E-2</v>
      </c>
      <c r="AA199">
        <v>8.3181269746616299E-2</v>
      </c>
      <c r="AB199">
        <v>8.2424292994718928E-2</v>
      </c>
      <c r="AC199">
        <v>8.1727271989207567E-2</v>
      </c>
      <c r="AD199">
        <v>8.1090879283523654E-2</v>
      </c>
      <c r="AE199">
        <v>8.0515657230910573E-2</v>
      </c>
      <c r="AF199">
        <v>8.0002005152608621E-2</v>
      </c>
      <c r="AG199">
        <v>7.9550167320085269E-2</v>
      </c>
      <c r="AH199">
        <v>7.9160223517652423E-2</v>
      </c>
      <c r="AI199">
        <v>7.8832082279762655E-2</v>
      </c>
      <c r="AJ199">
        <v>7.8565474229758944E-2</v>
      </c>
      <c r="AK199">
        <v>7.8359949035950963E-2</v>
      </c>
      <c r="AL199">
        <v>7.8214882902602062E-2</v>
      </c>
      <c r="AM199">
        <v>7.8129470624564948E-2</v>
      </c>
      <c r="AN199">
        <v>7.810273034711647E-2</v>
      </c>
      <c r="AO199">
        <v>7.8133539857277293E-2</v>
      </c>
      <c r="AP199">
        <v>7.8220615639441604E-2</v>
      </c>
      <c r="AQ199">
        <v>7.8362540020581198E-2</v>
      </c>
      <c r="AR199">
        <v>7.8557773194372821E-2</v>
      </c>
      <c r="AS199">
        <v>7.8804673049882618E-2</v>
      </c>
      <c r="AT199">
        <v>7.9101498413007384E-2</v>
      </c>
      <c r="AU199">
        <v>7.9446463879005835E-2</v>
      </c>
      <c r="AV199">
        <v>7.9837700909778E-2</v>
      </c>
      <c r="AW199">
        <v>8.027331778048831E-2</v>
      </c>
      <c r="AX199">
        <v>8.0751390336796666E-2</v>
      </c>
      <c r="AY199">
        <v>8.1269992352078421E-2</v>
      </c>
      <c r="AZ199">
        <v>8.1827198054850697E-2</v>
      </c>
      <c r="BA199">
        <v>8.2421094004118803E-2</v>
      </c>
      <c r="BB199">
        <v>8.3049796436251683E-2</v>
      </c>
      <c r="BC199">
        <v>8.3711453079317225E-2</v>
      </c>
      <c r="BD199">
        <v>8.4404253128799345E-2</v>
      </c>
      <c r="BE199">
        <v>8.5126434246410629E-2</v>
      </c>
      <c r="BF199">
        <v>8.5876285476124942E-2</v>
      </c>
      <c r="BG199">
        <v>8.6652153300915302E-2</v>
      </c>
      <c r="BH199">
        <v>8.7452442909389375E-2</v>
      </c>
      <c r="BI199">
        <v>8.8275620983837719E-2</v>
      </c>
      <c r="BJ199">
        <v>8.9120216480370343E-2</v>
      </c>
      <c r="BK199">
        <v>8.998482195898215E-2</v>
      </c>
      <c r="BL199">
        <v>9.0868092049002244E-2</v>
      </c>
      <c r="BM199">
        <v>9.1768745154279255E-2</v>
      </c>
      <c r="BN199">
        <v>9.2685560438697925E-2</v>
      </c>
      <c r="BO199">
        <v>9.3617377656085826E-2</v>
      </c>
      <c r="BP199">
        <v>9.4563095655966697E-2</v>
      </c>
      <c r="BQ199">
        <v>9.5521670089791025E-2</v>
      </c>
      <c r="BR199">
        <v>9.6492112268743671E-2</v>
      </c>
      <c r="BS199">
        <v>9.747348649884284E-2</v>
      </c>
      <c r="BT199">
        <v>9.8464908291314851E-2</v>
      </c>
      <c r="BU199">
        <v>9.9465542378103261E-2</v>
      </c>
      <c r="BV199">
        <v>0.10047460018520735</v>
      </c>
      <c r="BW199">
        <v>0.10149133797771323</v>
      </c>
      <c r="BX199">
        <v>0.10251505480851079</v>
      </c>
      <c r="BY199">
        <v>0.10354508996121597</v>
      </c>
      <c r="BZ199">
        <v>0.10458082141517855</v>
      </c>
      <c r="CA199">
        <v>0.1056216634122953</v>
      </c>
      <c r="CB199">
        <v>0.10666706523173827</v>
      </c>
      <c r="CC199">
        <v>0.10771650838842896</v>
      </c>
      <c r="CD199">
        <v>0.10876950549825069</v>
      </c>
      <c r="CE199">
        <v>0.10982559835940107</v>
      </c>
      <c r="CF199">
        <v>0.1108843563454668</v>
      </c>
      <c r="CG199">
        <v>0.11194537485533472</v>
      </c>
      <c r="CH199">
        <v>0.11300827378671383</v>
      </c>
      <c r="CI199">
        <v>0.11407269611955929</v>
      </c>
      <c r="CJ199">
        <v>0.11513830661583063</v>
      </c>
      <c r="CK199">
        <v>0.11620479077406116</v>
      </c>
      <c r="CL199">
        <v>0.1172718530830948</v>
      </c>
      <c r="CM199">
        <v>0.11833921631414444</v>
      </c>
      <c r="CN199">
        <v>0.11940662041994722</v>
      </c>
      <c r="CO199">
        <v>0.12047382134192776</v>
      </c>
      <c r="CP199">
        <v>0.12154059019333514</v>
      </c>
      <c r="CQ199">
        <v>0.12260671250827483</v>
      </c>
      <c r="CR199">
        <v>0.12367198700747409</v>
      </c>
      <c r="CS199">
        <v>0.12473622513353416</v>
      </c>
      <c r="CT199">
        <v>0.12579925024302571</v>
      </c>
      <c r="CU199">
        <v>0.12686089672696169</v>
      </c>
      <c r="CV199">
        <v>0.12792100955671548</v>
      </c>
      <c r="CW199" t="e">
        <v>#N/A</v>
      </c>
      <c r="CX199" t="e">
        <v>#N/A</v>
      </c>
      <c r="CY199" t="e">
        <v>#N/A</v>
      </c>
      <c r="CZ199" t="e">
        <v>#N/A</v>
      </c>
      <c r="DA199" t="e">
        <v>#N/A</v>
      </c>
      <c r="DB199" t="e">
        <v>#N/A</v>
      </c>
      <c r="DC199" t="e">
        <v>#N/A</v>
      </c>
      <c r="DD199" t="e">
        <v>#N/A</v>
      </c>
      <c r="DE199" t="e">
        <v>#N/A</v>
      </c>
      <c r="DF199" t="e">
        <v>#N/A</v>
      </c>
      <c r="DG199" t="e">
        <v>#N/A</v>
      </c>
      <c r="DH199" t="e">
        <v>#N/A</v>
      </c>
      <c r="DI199" t="e">
        <v>#N/A</v>
      </c>
      <c r="DJ199" t="e">
        <v>#N/A</v>
      </c>
      <c r="DK199" t="e">
        <v>#N/A</v>
      </c>
      <c r="DL199" t="e">
        <v>#N/A</v>
      </c>
      <c r="DM199" t="e">
        <v>#N/A</v>
      </c>
      <c r="DN199" t="e">
        <v>#N/A</v>
      </c>
      <c r="DO199" t="e">
        <v>#N/A</v>
      </c>
      <c r="DP199" t="e">
        <v>#N/A</v>
      </c>
      <c r="DQ199" t="e">
        <v>#N/A</v>
      </c>
      <c r="DR199" t="e">
        <v>#N/A</v>
      </c>
      <c r="DS199" t="e">
        <v>#N/A</v>
      </c>
      <c r="DT199" t="e">
        <v>#N/A</v>
      </c>
      <c r="DU199" t="e">
        <v>#N/A</v>
      </c>
      <c r="DV199" t="e">
        <v>#N/A</v>
      </c>
      <c r="DW199" t="e">
        <v>#N/A</v>
      </c>
      <c r="DX199" t="e">
        <v>#N/A</v>
      </c>
      <c r="DY199" t="e">
        <v>#N/A</v>
      </c>
      <c r="DZ199" t="e">
        <v>#N/A</v>
      </c>
      <c r="EA199" t="e">
        <v>#N/A</v>
      </c>
      <c r="EB199" t="e">
        <v>#N/A</v>
      </c>
      <c r="EC199" t="e">
        <v>#N/A</v>
      </c>
      <c r="ED199" t="e">
        <v>#N/A</v>
      </c>
      <c r="EE199" t="e">
        <v>#N/A</v>
      </c>
      <c r="EF199" t="e">
        <v>#N/A</v>
      </c>
      <c r="EG199" t="e">
        <v>#N/A</v>
      </c>
      <c r="EH199" t="e">
        <v>#N/A</v>
      </c>
      <c r="EI199" t="e">
        <v>#N/A</v>
      </c>
      <c r="EJ199" t="e">
        <v>#N/A</v>
      </c>
      <c r="EK199" t="e">
        <v>#N/A</v>
      </c>
      <c r="EL199" t="e">
        <v>#N/A</v>
      </c>
      <c r="EM199" t="e">
        <v>#N/A</v>
      </c>
      <c r="EN199" t="e">
        <v>#N/A</v>
      </c>
      <c r="EO199" t="e">
        <v>#N/A</v>
      </c>
      <c r="EP199" t="e">
        <v>#N/A</v>
      </c>
      <c r="EQ199" t="e">
        <v>#N/A</v>
      </c>
      <c r="ER199" t="e">
        <v>#N/A</v>
      </c>
      <c r="ES199" t="e">
        <v>#N/A</v>
      </c>
      <c r="ET199" t="e">
        <v>#N/A</v>
      </c>
      <c r="EU199" t="e">
        <v>#N/A</v>
      </c>
      <c r="EV199" t="e">
        <v>#N/A</v>
      </c>
      <c r="EW199" t="e">
        <v>#N/A</v>
      </c>
      <c r="EX199" t="e">
        <v>#N/A</v>
      </c>
      <c r="EY199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HowTo</vt:lpstr>
      <vt:lpstr>I_ValuationDate</vt:lpstr>
      <vt:lpstr>II_VolSurface_GasWinter</vt:lpstr>
      <vt:lpstr>II_VolSurface_GasSummer</vt:lpstr>
      <vt:lpstr>II_VolSurface_CalendarSpread</vt:lpstr>
      <vt:lpstr>II_Vanillas</vt:lpstr>
      <vt:lpstr>III_CalendarSpread</vt:lpstr>
      <vt:lpstr>III_VisualizationLocalCorr</vt:lpstr>
      <vt:lpstr>III_Simulation</vt:lpstr>
      <vt:lpstr>III_InterpolatedSurface</vt:lpstr>
    </vt:vector>
  </TitlesOfParts>
  <Company>d-fine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Schlenkrich, Sebastian</dc:creator>
  <cp:lastModifiedBy>Harms, Cord</cp:lastModifiedBy>
  <dcterms:created xsi:type="dcterms:W3CDTF">2017-09-11T13:25:52Z</dcterms:created>
  <dcterms:modified xsi:type="dcterms:W3CDTF">2019-05-15T07:28:41Z</dcterms:modified>
</cp:coreProperties>
</file>